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6645" activeTab="0"/>
  </bookViews>
  <sheets>
    <sheet name="QUAD13-1" sheetId="1" r:id="rId1"/>
    <sheet name="QUAD13-2" sheetId="2" r:id="rId2"/>
    <sheet name="QUAD13-3" sheetId="3" r:id="rId3"/>
  </sheets>
  <definedNames>
    <definedName name="_xlnm.Print_Area" localSheetId="0">'QUAD13-1'!$A$1:$G$20</definedName>
    <definedName name="_xlnm.Print_Area" localSheetId="1">'QUAD13-2'!$A$1:$P$250</definedName>
    <definedName name="_xlnm.Print_Area" localSheetId="2">'QUAD13-3'!$A$1:$P$127</definedName>
    <definedName name="Excel_BuiltIn_Print_Area_1">#N/A</definedName>
    <definedName name="Excel_BuiltIn_Print_Area_1_1">#N/A</definedName>
    <definedName name="Excel_BuiltIn_Print_Area_1_1_1">#N/A</definedName>
  </definedNames>
  <calcPr fullCalcOnLoad="1"/>
</workbook>
</file>

<file path=xl/sharedStrings.xml><?xml version="1.0" encoding="utf-8"?>
<sst xmlns="http://schemas.openxmlformats.org/spreadsheetml/2006/main" count="539" uniqueCount="121">
  <si>
    <t>(Continuación)</t>
  </si>
  <si>
    <t>COMUNITAT VALENCIANA</t>
  </si>
  <si>
    <r>
      <t xml:space="preserve">TAV </t>
    </r>
    <r>
      <rPr>
        <b/>
        <vertAlign val="superscript"/>
        <sz val="12"/>
        <color indexed="18"/>
        <rFont val="Times New Roman"/>
        <family val="1"/>
      </rPr>
      <t>(1)</t>
    </r>
  </si>
  <si>
    <t>327-COLIFLOR</t>
  </si>
  <si>
    <t>300-PERA</t>
  </si>
  <si>
    <t>311-CAQUI</t>
  </si>
  <si>
    <t>Olivar</t>
  </si>
  <si>
    <t>320-PLANTA VIVA</t>
  </si>
  <si>
    <t>TOTAL</t>
  </si>
  <si>
    <r>
      <t>415-RyD CUNÍCOLA</t>
    </r>
    <r>
      <rPr>
        <vertAlign val="superscript"/>
        <sz val="10"/>
        <color indexed="18"/>
        <rFont val="Times New Roman"/>
        <family val="1"/>
      </rPr>
      <t>(3)</t>
    </r>
  </si>
  <si>
    <r>
      <t xml:space="preserve">TAV </t>
    </r>
    <r>
      <rPr>
        <b/>
        <vertAlign val="superscript"/>
        <sz val="12"/>
        <color indexed="18"/>
        <rFont val="Times New Roman"/>
        <family val="1"/>
      </rPr>
      <t>(1)</t>
    </r>
  </si>
  <si>
    <t>2022**</t>
  </si>
  <si>
    <t>2021*</t>
  </si>
  <si>
    <t>329-KIWI</t>
  </si>
  <si>
    <t xml:space="preserve">    2022**</t>
  </si>
  <si>
    <t>QUADRE 13.1</t>
  </si>
  <si>
    <t>EVOLUCIÓ DE LES ASSEGURANCES AGRÀRIES EN LA COMUNITAT VALENCIANA</t>
  </si>
  <si>
    <t>ANY</t>
  </si>
  <si>
    <t>ASSEGURANCES AGRÍCOLES</t>
  </si>
  <si>
    <t>ASSEGURANCES PECUÀRIES</t>
  </si>
  <si>
    <t>PÒLISSES</t>
  </si>
  <si>
    <t>PRODUCCIÓ ASSEGURADA
 (Tn)</t>
  </si>
  <si>
    <t>SUBVENCIONS (milers d'euros)</t>
  </si>
  <si>
    <t>PRODUCCIÓ ASSEGURADA (Núm. Animals)</t>
  </si>
  <si>
    <t>* Dades definitives (31/12/2022)</t>
  </si>
  <si>
    <t>** Dades provisionals (22/01/2023)</t>
  </si>
  <si>
    <t>QUADRE 13.2</t>
  </si>
  <si>
    <t>(Continuació)</t>
  </si>
  <si>
    <t>ASSEGURANCES AGRÍCOLES SUBSCRITES EN LA COMUNITAT VALENCIANA</t>
  </si>
  <si>
    <t>ANYS 2021*  I  2022**</t>
  </si>
  <si>
    <t>Producte</t>
  </si>
  <si>
    <t>Núm. Pòlisses</t>
  </si>
  <si>
    <t>Producció assegurada (Kg)</t>
  </si>
  <si>
    <t>Capital assegurat (€)</t>
  </si>
  <si>
    <r>
      <t xml:space="preserve">Subvenció ENESA(€) </t>
    </r>
    <r>
      <rPr>
        <b/>
        <vertAlign val="superscript"/>
        <sz val="12"/>
        <color indexed="18"/>
        <rFont val="Times New Roman"/>
        <family val="1"/>
      </rPr>
      <t>(2)</t>
    </r>
  </si>
  <si>
    <t>Subvenció GVA (€)</t>
  </si>
  <si>
    <t>ALACANT</t>
  </si>
  <si>
    <t>CASTELLÓ</t>
  </si>
  <si>
    <t>VALÈNCIA</t>
  </si>
  <si>
    <t>Cereals</t>
  </si>
  <si>
    <t xml:space="preserve">309-ARRÒS </t>
  </si>
  <si>
    <t>309-CEREALS D'HIVERN</t>
  </si>
  <si>
    <t>309-CEREALS DE PRIMAVERA</t>
  </si>
  <si>
    <t>Hortalisses</t>
  </si>
  <si>
    <t>306-CULTIUS PROTEGITS</t>
  </si>
  <si>
    <t>306-TOMACA HIVERN SOTA COBERTA</t>
  </si>
  <si>
    <t>307-CARXOFA / CARD / ESPÀRREC</t>
  </si>
  <si>
    <t>307-PÉSOL I FAVA VERDA</t>
  </si>
  <si>
    <t>307-CREÏLLA I ALTRES TUBERCLES</t>
  </si>
  <si>
    <t>318-ALBERGÍNIA</t>
  </si>
  <si>
    <t>318-CEBA</t>
  </si>
  <si>
    <t>318-FESOL TENDRE</t>
  </si>
  <si>
    <t>318-MELÓ</t>
  </si>
  <si>
    <t>318-PIMENTÓ</t>
  </si>
  <si>
    <t>318-MELÓ D'ALGER</t>
  </si>
  <si>
    <t>318-TOMACA</t>
  </si>
  <si>
    <t>318-CARLOTA</t>
  </si>
  <si>
    <t>327-BLEDA I ESPINAC</t>
  </si>
  <si>
    <t>327-BRÒCOLI</t>
  </si>
  <si>
    <t>327-ENCISAM</t>
  </si>
  <si>
    <t xml:space="preserve">328-MADUIXA MADUIXOT I FRUITS ROJOS </t>
  </si>
  <si>
    <t>330-ALL</t>
  </si>
  <si>
    <t>Cítrics</t>
  </si>
  <si>
    <t>301-CÍTRICS</t>
  </si>
  <si>
    <t>Fruiters no cítrics</t>
  </si>
  <si>
    <t>300-ALBERCOC</t>
  </si>
  <si>
    <t>300-PRUNA</t>
  </si>
  <si>
    <t>300-POMA</t>
  </si>
  <si>
    <t>300-BRESQUILLA</t>
  </si>
  <si>
    <t>317-CIRERA</t>
  </si>
  <si>
    <t>322-TROPICALS</t>
  </si>
  <si>
    <t>329-NISPRO</t>
  </si>
  <si>
    <t>329-RESTA ALTRES FRUITERES</t>
  </si>
  <si>
    <t>Fruita seca</t>
  </si>
  <si>
    <t>310-AMETLER</t>
  </si>
  <si>
    <t>310-RESTA FRUITA SECA</t>
  </si>
  <si>
    <t>Vinya</t>
  </si>
  <si>
    <t xml:space="preserve">312-UVA DE VINIFICACIÓ </t>
  </si>
  <si>
    <t xml:space="preserve">321-RAÏM DE TAULA </t>
  </si>
  <si>
    <t xml:space="preserve">314-OLIVA </t>
  </si>
  <si>
    <t>Cultius industrials</t>
  </si>
  <si>
    <t xml:space="preserve">323-COTÓ - CÀNEM - LLI </t>
  </si>
  <si>
    <t>320-FLOR TALLADA</t>
  </si>
  <si>
    <t>320-PLANTERS</t>
  </si>
  <si>
    <t>320-VIVERS</t>
  </si>
  <si>
    <t>Flors i Plantes viver</t>
  </si>
  <si>
    <t>Altres</t>
  </si>
  <si>
    <t xml:space="preserve">309-LLEGUMINOSES </t>
  </si>
  <si>
    <t xml:space="preserve">309-OLEAGINOSES </t>
  </si>
  <si>
    <t xml:space="preserve">326-RESTA CULTIUS NO TÈXTILS </t>
  </si>
  <si>
    <t>315-CULTIUS FARRATGERS</t>
  </si>
  <si>
    <t>QUADRE 13.3</t>
  </si>
  <si>
    <t>(1) TAV: Taxa Anual de Variació</t>
  </si>
  <si>
    <t>(2) ENESA: Entitat Estatal d'Assegurances Agràries</t>
  </si>
  <si>
    <t>(3) RyD: Retirada i destrucció.</t>
  </si>
  <si>
    <t>ASSEGURANCES PECUÀRIES SUBSCRITES EN LA COMUNITAT VALENCIANA</t>
  </si>
  <si>
    <t>ANYS 2021* I 2022**</t>
  </si>
  <si>
    <t>Núm. animals assegurats</t>
  </si>
  <si>
    <t>Subvenció GVA(€)</t>
  </si>
  <si>
    <t>401-EXPLO.BOVÍ REPRODUCTOR</t>
  </si>
  <si>
    <t>402-EXPLO. BESTIAR BOVÍ ESQUER</t>
  </si>
  <si>
    <t>403-EXPLO. BESTIAR BOVÍA DE LÍDIA</t>
  </si>
  <si>
    <t>404-EXPLO. BESTIAR OVÍ CAPRÍ</t>
  </si>
  <si>
    <t xml:space="preserve">405-EXPLO. BESTIAR EQUÍ </t>
  </si>
  <si>
    <t xml:space="preserve">406-EXPLO. AVIARI DE CARN </t>
  </si>
  <si>
    <t>407-EXPLO. AVIARI DE POSADA</t>
  </si>
  <si>
    <t>408-EXPLO. BESTIAR PORCÍ</t>
  </si>
  <si>
    <t xml:space="preserve">410-COMPENSAC. PÈRDUA PASTURES </t>
  </si>
  <si>
    <t>411-EXPLOTACIÓ EN APICULTURA</t>
  </si>
  <si>
    <r>
      <t>415-RyD BOVÍ</t>
    </r>
    <r>
      <rPr>
        <vertAlign val="superscript"/>
        <sz val="10"/>
        <color indexed="18"/>
        <rFont val="Times New Roman"/>
        <family val="1"/>
      </rPr>
      <t>(3)</t>
    </r>
  </si>
  <si>
    <r>
      <t>415-RyD CÉRVIDS</t>
    </r>
    <r>
      <rPr>
        <vertAlign val="superscript"/>
        <sz val="10"/>
        <color indexed="18"/>
        <rFont val="Times New Roman"/>
        <family val="1"/>
      </rPr>
      <t>(3)</t>
    </r>
    <r>
      <rPr>
        <sz val="10"/>
        <color indexed="18"/>
        <rFont val="Times New Roman"/>
        <family val="1"/>
      </rPr>
      <t xml:space="preserve"> </t>
    </r>
  </si>
  <si>
    <r>
      <t>415-RyD EQUINS I CAMÈLIDS</t>
    </r>
    <r>
      <rPr>
        <vertAlign val="superscript"/>
        <sz val="10"/>
        <color indexed="18"/>
        <rFont val="Times New Roman"/>
        <family val="1"/>
      </rPr>
      <t>(3)</t>
    </r>
  </si>
  <si>
    <r>
      <t>415-RyD GALLINES</t>
    </r>
    <r>
      <rPr>
        <vertAlign val="superscript"/>
        <sz val="10"/>
        <color indexed="18"/>
        <rFont val="Times New Roman"/>
        <family val="1"/>
      </rPr>
      <t>(3)</t>
    </r>
  </si>
  <si>
    <r>
      <t>415-RyD OVÍ I CAPRÍ</t>
    </r>
    <r>
      <rPr>
        <vertAlign val="superscript"/>
        <sz val="10"/>
        <color indexed="18"/>
        <rFont val="Times New Roman"/>
        <family val="1"/>
      </rPr>
      <t>(3)</t>
    </r>
  </si>
  <si>
    <r>
      <t>415-RyD PEIXOS CONTINENTALS</t>
    </r>
    <r>
      <rPr>
        <vertAlign val="superscript"/>
        <sz val="10"/>
        <color indexed="18"/>
        <rFont val="Times New Roman"/>
        <family val="1"/>
      </rPr>
      <t>(3)</t>
    </r>
  </si>
  <si>
    <r>
      <t>415-RyD PEIXOS MARINS</t>
    </r>
    <r>
      <rPr>
        <vertAlign val="superscript"/>
        <sz val="10"/>
        <color indexed="18"/>
        <rFont val="Times New Roman"/>
        <family val="1"/>
      </rPr>
      <t>(3)</t>
    </r>
  </si>
  <si>
    <r>
      <t>415-RyD POLLASTRES</t>
    </r>
    <r>
      <rPr>
        <vertAlign val="superscript"/>
        <sz val="10"/>
        <color indexed="18"/>
        <rFont val="Times New Roman"/>
        <family val="1"/>
      </rPr>
      <t>(3)</t>
    </r>
  </si>
  <si>
    <r>
      <t>415-RyD PORCÍ</t>
    </r>
    <r>
      <rPr>
        <vertAlign val="superscript"/>
        <sz val="10"/>
        <color indexed="18"/>
        <rFont val="Times New Roman"/>
        <family val="1"/>
      </rPr>
      <t>(3)</t>
    </r>
  </si>
  <si>
    <r>
      <t>415-RyD RESTA AVIÀRIA</t>
    </r>
    <r>
      <rPr>
        <vertAlign val="superscript"/>
        <sz val="10"/>
        <color indexed="18"/>
        <rFont val="Times New Roman"/>
        <family val="1"/>
      </rPr>
      <t>(3)</t>
    </r>
  </si>
  <si>
    <t>ANYS 2013 A 2022</t>
  </si>
  <si>
    <t xml:space="preserve">  2021*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</si>
</sst>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#,##0"/>
    <numFmt numFmtId="165" formatCode="[$-C0A]0"/>
    <numFmt numFmtId="166" formatCode="#,##0.0"/>
    <numFmt numFmtId="167" formatCode="#,##0.0&quot;   &quot;"/>
    <numFmt numFmtId="168" formatCode="[$-C0A]#,##0.00"/>
    <numFmt numFmtId="169" formatCode="#,##0&quot; &quot;;&quot;(&quot;#,##0&quot;)&quot;"/>
    <numFmt numFmtId="170" formatCode="[$-C0A]0.00"/>
    <numFmt numFmtId="171" formatCode="#,##0.00&quot; € &quot;;&quot;-&quot;#,##0.00&quot; € &quot;;&quot;-&quot;#&quot; € &quot;;@&quot; &quot;"/>
    <numFmt numFmtId="172" formatCode="[$-C0A]General"/>
    <numFmt numFmtId="173" formatCode="###,##0"/>
    <numFmt numFmtId="174" formatCode="###,##0.00"/>
    <numFmt numFmtId="175" formatCode="###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90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vertAlign val="superscript"/>
      <sz val="10"/>
      <color indexed="18"/>
      <name val="Times New Roman"/>
      <family val="1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1"/>
      <color indexed="10"/>
      <name val="Arial"/>
      <family val="2"/>
    </font>
    <font>
      <sz val="11"/>
      <color indexed="18"/>
      <name val="Arial"/>
      <family val="2"/>
    </font>
    <font>
      <b/>
      <sz val="14"/>
      <color indexed="10"/>
      <name val="Arial"/>
      <family val="2"/>
    </font>
    <font>
      <b/>
      <sz val="11"/>
      <color indexed="18"/>
      <name val="Times New Roman"/>
      <family val="1"/>
    </font>
    <font>
      <i/>
      <sz val="11"/>
      <color indexed="18"/>
      <name val="Times New Roman"/>
      <family val="1"/>
    </font>
    <font>
      <sz val="10"/>
      <color indexed="10"/>
      <name val="Times New Roman"/>
      <family val="1"/>
    </font>
    <font>
      <sz val="9"/>
      <color indexed="18"/>
      <name val="Times New Roman"/>
      <family val="1"/>
    </font>
    <font>
      <sz val="10"/>
      <color indexed="1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8"/>
      <name val="Arial"/>
      <family val="2"/>
    </font>
    <font>
      <sz val="11"/>
      <color indexed="18"/>
      <name val="Times New Roman"/>
      <family val="1"/>
    </font>
    <font>
      <b/>
      <sz val="8"/>
      <color indexed="18"/>
      <name val="Arial"/>
      <family val="2"/>
    </font>
    <font>
      <b/>
      <sz val="11"/>
      <color indexed="10"/>
      <name val="Times New Roman"/>
      <family val="1"/>
    </font>
    <font>
      <b/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80"/>
      <name val="Times New Roman"/>
      <family val="1"/>
    </font>
    <font>
      <b/>
      <sz val="8"/>
      <color rgb="FFFF0000"/>
      <name val="Arial"/>
      <family val="2"/>
    </font>
    <font>
      <b/>
      <sz val="10"/>
      <color rgb="FF000080"/>
      <name val="Arial"/>
      <family val="2"/>
    </font>
    <font>
      <b/>
      <sz val="12"/>
      <color rgb="FF000080"/>
      <name val="Times New Roman"/>
      <family val="1"/>
    </font>
    <font>
      <sz val="12"/>
      <color rgb="FF000080"/>
      <name val="Times New Roman"/>
      <family val="1"/>
    </font>
    <font>
      <sz val="11"/>
      <color rgb="FFFF0000"/>
      <name val="Arial"/>
      <family val="2"/>
    </font>
    <font>
      <sz val="11"/>
      <color rgb="FF000080"/>
      <name val="Arial"/>
      <family val="2"/>
    </font>
    <font>
      <b/>
      <sz val="14"/>
      <color rgb="FFFF0000"/>
      <name val="Arial"/>
      <family val="2"/>
    </font>
    <font>
      <b/>
      <sz val="11"/>
      <color rgb="FF000080"/>
      <name val="Times New Roman"/>
      <family val="1"/>
    </font>
    <font>
      <i/>
      <sz val="11"/>
      <color rgb="FF000080"/>
      <name val="Times New Roman"/>
      <family val="1"/>
    </font>
    <font>
      <sz val="10"/>
      <color rgb="FFFF0000"/>
      <name val="Times New Roman"/>
      <family val="1"/>
    </font>
    <font>
      <sz val="9"/>
      <color rgb="FF000080"/>
      <name val="Times New Roman"/>
      <family val="1"/>
    </font>
    <font>
      <sz val="10"/>
      <color rgb="FF000080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000080"/>
      <name val="Arial"/>
      <family val="2"/>
    </font>
    <font>
      <sz val="11"/>
      <color rgb="FF000080"/>
      <name val="Times New Roman"/>
      <family val="1"/>
    </font>
    <font>
      <b/>
      <sz val="8"/>
      <color rgb="FF000080"/>
      <name val="Arial"/>
      <family val="2"/>
    </font>
    <font>
      <b/>
      <sz val="11"/>
      <color rgb="FFFF0000"/>
      <name val="Times New Roman"/>
      <family val="1"/>
    </font>
    <font>
      <b/>
      <sz val="10"/>
      <color rgb="FF00008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 style="thin">
        <color rgb="FF000000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/>
      <bottom/>
    </border>
    <border>
      <left style="thin">
        <color rgb="FF000080"/>
      </left>
      <right style="thin">
        <color rgb="FF000080"/>
      </right>
      <top/>
      <bottom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/>
      <top style="thin">
        <color rgb="FF000080"/>
      </top>
      <bottom style="thin">
        <color rgb="FF000080"/>
      </bottom>
    </border>
    <border>
      <left style="thin">
        <color rgb="FF000099"/>
      </left>
      <right style="thin">
        <color rgb="FF000080"/>
      </right>
      <top/>
      <bottom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99"/>
      </bottom>
    </border>
    <border>
      <left/>
      <right style="thin">
        <color rgb="FF000080"/>
      </right>
      <top/>
      <bottom style="thin">
        <color rgb="FF000080"/>
      </bottom>
    </border>
    <border>
      <left/>
      <right style="thin">
        <color rgb="FF000080"/>
      </right>
      <top style="thin">
        <color rgb="FF000080"/>
      </top>
      <bottom/>
    </border>
    <border>
      <left/>
      <right/>
      <top/>
      <bottom style="thin">
        <color rgb="FF000080"/>
      </bottom>
    </border>
    <border>
      <left/>
      <right/>
      <top style="thin">
        <color rgb="FF000080"/>
      </top>
      <bottom/>
    </border>
    <border>
      <left style="thin">
        <color rgb="FF000080"/>
      </left>
      <right style="thin">
        <color rgb="FF000080"/>
      </right>
      <top/>
      <bottom style="thin">
        <color rgb="FF000080"/>
      </bottom>
    </border>
    <border>
      <left/>
      <right style="thin">
        <color rgb="FF000000"/>
      </right>
      <top style="thin">
        <color rgb="FF000080"/>
      </top>
      <bottom/>
    </border>
    <border>
      <left/>
      <right style="thin">
        <color rgb="FF000000"/>
      </right>
      <top/>
      <bottom/>
    </border>
    <border>
      <left style="thin">
        <color rgb="FF000080"/>
      </left>
      <right style="thin">
        <color rgb="FF000080"/>
      </right>
      <top style="thin">
        <color rgb="FF000080"/>
      </top>
      <bottom/>
    </border>
    <border>
      <left style="thin">
        <color rgb="FF000000"/>
      </left>
      <right style="thin">
        <color rgb="FF000000"/>
      </right>
      <top style="thin">
        <color rgb="FF00008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80"/>
      </left>
      <right style="thin">
        <color rgb="FF000000"/>
      </right>
      <top style="thin">
        <color rgb="FF000080"/>
      </top>
      <bottom/>
    </border>
    <border>
      <left style="thin">
        <color rgb="FF000080"/>
      </left>
      <right style="thin">
        <color rgb="FF000000"/>
      </right>
      <top/>
      <bottom/>
    </border>
    <border>
      <left style="thin">
        <color rgb="FF000099"/>
      </left>
      <right style="thin">
        <color rgb="FF000099"/>
      </right>
      <top/>
      <bottom/>
    </border>
    <border>
      <left style="thin">
        <color rgb="FF000099"/>
      </left>
      <right style="thin">
        <color rgb="FF000099"/>
      </right>
      <top style="thin">
        <color rgb="FF000080"/>
      </top>
      <bottom/>
    </border>
    <border>
      <left style="thin">
        <color rgb="FF000099"/>
      </left>
      <right style="thin">
        <color rgb="FF000099"/>
      </right>
      <top style="thin">
        <color rgb="FF000080"/>
      </top>
      <bottom style="thin">
        <color rgb="FF000099"/>
      </bottom>
    </border>
    <border>
      <left style="thin">
        <color rgb="FF000080"/>
      </left>
      <right/>
      <top/>
      <bottom/>
    </border>
    <border>
      <left style="thin">
        <color rgb="FF000099"/>
      </left>
      <right style="thin">
        <color rgb="FF000080"/>
      </right>
      <top style="thin">
        <color rgb="FF000080"/>
      </top>
      <bottom/>
    </border>
    <border>
      <left style="thin">
        <color rgb="FF000080"/>
      </left>
      <right style="thin">
        <color rgb="FF000000"/>
      </right>
      <top/>
      <bottom style="thin">
        <color rgb="FF000080"/>
      </bottom>
    </border>
    <border>
      <left>
        <color indexed="63"/>
      </left>
      <right style="thin"/>
      <top/>
      <bottom/>
    </border>
    <border>
      <left/>
      <right style="thin">
        <color rgb="FF000080"/>
      </right>
      <top style="thin">
        <color rgb="FF000099"/>
      </top>
      <bottom/>
    </border>
    <border>
      <left/>
      <right style="thin">
        <color rgb="FF000099"/>
      </right>
      <top style="thin">
        <color rgb="FF000099"/>
      </top>
      <bottom/>
    </border>
    <border>
      <left style="thin">
        <color rgb="FF000080"/>
      </left>
      <right style="thin">
        <color rgb="FF000099"/>
      </right>
      <top style="thin">
        <color rgb="FF000080"/>
      </top>
      <bottom/>
    </border>
    <border>
      <left style="thin">
        <color rgb="FF000080"/>
      </left>
      <right style="thin">
        <color rgb="FF000099"/>
      </right>
      <top/>
      <bottom/>
    </border>
    <border>
      <left/>
      <right style="thin">
        <color rgb="FF000080"/>
      </right>
      <top/>
      <bottom style="thin">
        <color rgb="FF000099"/>
      </bottom>
    </border>
    <border>
      <left style="thin">
        <color rgb="FF000080"/>
      </left>
      <right style="thin">
        <color rgb="FF000080"/>
      </right>
      <top/>
      <bottom style="thin">
        <color rgb="FF000099"/>
      </bottom>
    </border>
    <border>
      <left style="thin">
        <color rgb="FF000099"/>
      </left>
      <right style="thin">
        <color rgb="FF000099"/>
      </right>
      <top/>
      <bottom style="thin">
        <color rgb="FF000080"/>
      </bottom>
    </border>
    <border>
      <left style="thin">
        <color rgb="FF000099"/>
      </left>
      <right style="thin">
        <color rgb="FF000080"/>
      </right>
      <top style="thin">
        <color rgb="FF000099"/>
      </top>
      <bottom/>
    </border>
    <border>
      <left style="thin">
        <color rgb="FF000080"/>
      </left>
      <right style="thin">
        <color rgb="FF000080"/>
      </right>
      <top style="thin">
        <color rgb="FF000099"/>
      </top>
      <bottom/>
    </border>
    <border>
      <left/>
      <right style="thin">
        <color rgb="FF000000"/>
      </right>
      <top style="thin">
        <color rgb="FF000099"/>
      </top>
      <bottom/>
    </border>
    <border>
      <left style="thin">
        <color rgb="FF000099"/>
      </left>
      <right style="thin">
        <color rgb="FF000080"/>
      </right>
      <top/>
      <bottom style="thin">
        <color rgb="FF000080"/>
      </bottom>
    </border>
    <border>
      <left>
        <color indexed="63"/>
      </left>
      <right style="thin"/>
      <top style="thin">
        <color rgb="FF000080"/>
      </top>
      <bottom/>
    </border>
    <border>
      <left/>
      <right style="thin">
        <color rgb="FF000000"/>
      </right>
      <top style="thin">
        <color rgb="FF000080"/>
      </top>
      <bottom style="thin">
        <color rgb="FF000099"/>
      </bottom>
    </border>
    <border>
      <left style="thin">
        <color rgb="FF000080"/>
      </left>
      <right style="thin">
        <color rgb="FF000000"/>
      </right>
      <top style="thin">
        <color rgb="FF000080"/>
      </top>
      <bottom style="thin">
        <color rgb="FF000099"/>
      </bottom>
    </border>
    <border>
      <left style="thin">
        <color rgb="FF000080"/>
      </left>
      <right style="thin">
        <color rgb="FF000099"/>
      </right>
      <top/>
      <bottom style="thin">
        <color rgb="FF00008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171" fontId="56" fillId="0" borderId="0">
      <alignment/>
      <protection/>
    </xf>
    <xf numFmtId="0" fontId="57" fillId="0" borderId="0">
      <alignment horizontal="center"/>
      <protection/>
    </xf>
    <xf numFmtId="0" fontId="57" fillId="0" borderId="0">
      <alignment horizontal="center" textRotation="90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172" fontId="56" fillId="0" borderId="0">
      <alignment/>
      <protection/>
    </xf>
    <xf numFmtId="172" fontId="56" fillId="0" borderId="0">
      <alignment/>
      <protection/>
    </xf>
    <xf numFmtId="172" fontId="56" fillId="0" borderId="0">
      <alignment/>
      <protection/>
    </xf>
    <xf numFmtId="172" fontId="5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3" fillId="0" borderId="8" applyNumberFormat="0" applyFill="0" applyAlignment="0" applyProtection="0"/>
    <xf numFmtId="0" fontId="68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69" fillId="0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70" fillId="33" borderId="0" xfId="0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165" fontId="72" fillId="34" borderId="10" xfId="0" applyNumberFormat="1" applyFont="1" applyFill="1" applyBorder="1" applyAlignment="1">
      <alignment horizontal="center" vertical="center"/>
    </xf>
    <xf numFmtId="165" fontId="72" fillId="34" borderId="11" xfId="0" applyNumberFormat="1" applyFont="1" applyFill="1" applyBorder="1" applyAlignment="1">
      <alignment horizontal="center" vertical="center"/>
    </xf>
    <xf numFmtId="164" fontId="73" fillId="0" borderId="12" xfId="0" applyNumberFormat="1" applyFont="1" applyFill="1" applyBorder="1" applyAlignment="1">
      <alignment horizontal="right" vertical="center"/>
    </xf>
    <xf numFmtId="166" fontId="73" fillId="0" borderId="13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73" fillId="0" borderId="0" xfId="0" applyNumberFormat="1" applyFont="1" applyFill="1" applyBorder="1" applyAlignment="1">
      <alignment horizontal="right" vertical="center"/>
    </xf>
    <xf numFmtId="164" fontId="72" fillId="0" borderId="10" xfId="0" applyNumberFormat="1" applyFont="1" applyFill="1" applyBorder="1" applyAlignment="1">
      <alignment horizontal="right" vertical="center"/>
    </xf>
    <xf numFmtId="164" fontId="72" fillId="0" borderId="14" xfId="0" applyNumberFormat="1" applyFont="1" applyFill="1" applyBorder="1" applyAlignment="1">
      <alignment horizontal="right" vertical="center"/>
    </xf>
    <xf numFmtId="0" fontId="69" fillId="0" borderId="13" xfId="0" applyFont="1" applyFill="1" applyBorder="1" applyAlignment="1">
      <alignment vertical="center"/>
    </xf>
    <xf numFmtId="0" fontId="72" fillId="0" borderId="15" xfId="0" applyFont="1" applyFill="1" applyBorder="1" applyAlignment="1">
      <alignment vertical="center"/>
    </xf>
    <xf numFmtId="0" fontId="74" fillId="0" borderId="0" xfId="0" applyFont="1" applyFill="1" applyAlignment="1">
      <alignment/>
    </xf>
    <xf numFmtId="0" fontId="72" fillId="0" borderId="14" xfId="0" applyFont="1" applyFill="1" applyBorder="1" applyAlignment="1">
      <alignment vertical="center"/>
    </xf>
    <xf numFmtId="166" fontId="72" fillId="0" borderId="10" xfId="0" applyNumberFormat="1" applyFont="1" applyFill="1" applyBorder="1" applyAlignment="1">
      <alignment horizontal="right" vertical="center"/>
    </xf>
    <xf numFmtId="172" fontId="69" fillId="0" borderId="13" xfId="60" applyFont="1" applyFill="1" applyBorder="1" applyAlignment="1">
      <alignment vertical="center"/>
      <protection/>
    </xf>
    <xf numFmtId="0" fontId="70" fillId="0" borderId="0" xfId="0" applyFont="1" applyFill="1" applyAlignment="1">
      <alignment/>
    </xf>
    <xf numFmtId="164" fontId="72" fillId="0" borderId="15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>
      <alignment/>
    </xf>
    <xf numFmtId="0" fontId="75" fillId="35" borderId="0" xfId="0" applyFont="1" applyFill="1" applyAlignment="1">
      <alignment/>
    </xf>
    <xf numFmtId="0" fontId="0" fillId="35" borderId="0" xfId="0" applyFill="1" applyAlignment="1">
      <alignment/>
    </xf>
    <xf numFmtId="0" fontId="56" fillId="35" borderId="0" xfId="0" applyFont="1" applyFill="1" applyAlignment="1">
      <alignment/>
    </xf>
    <xf numFmtId="0" fontId="76" fillId="35" borderId="0" xfId="0" applyFont="1" applyFill="1" applyBorder="1" applyAlignment="1">
      <alignment vertical="center"/>
    </xf>
    <xf numFmtId="169" fontId="76" fillId="35" borderId="0" xfId="0" applyNumberFormat="1" applyFont="1" applyFill="1" applyBorder="1" applyAlignment="1">
      <alignment vertical="center"/>
    </xf>
    <xf numFmtId="164" fontId="76" fillId="35" borderId="0" xfId="0" applyNumberFormat="1" applyFont="1" applyFill="1" applyBorder="1" applyAlignment="1">
      <alignment vertical="center"/>
    </xf>
    <xf numFmtId="166" fontId="0" fillId="35" borderId="0" xfId="0" applyNumberFormat="1" applyFont="1" applyFill="1" applyAlignment="1">
      <alignment/>
    </xf>
    <xf numFmtId="166" fontId="73" fillId="35" borderId="0" xfId="0" applyNumberFormat="1" applyFont="1" applyFill="1" applyBorder="1" applyAlignment="1">
      <alignment horizontal="right" vertical="center"/>
    </xf>
    <xf numFmtId="0" fontId="76" fillId="35" borderId="0" xfId="0" applyFont="1" applyFill="1" applyAlignment="1">
      <alignment vertical="center"/>
    </xf>
    <xf numFmtId="164" fontId="77" fillId="35" borderId="0" xfId="0" applyNumberFormat="1" applyFont="1" applyFill="1" applyBorder="1" applyAlignment="1">
      <alignment horizontal="right" vertical="center"/>
    </xf>
    <xf numFmtId="166" fontId="77" fillId="35" borderId="0" xfId="0" applyNumberFormat="1" applyFont="1" applyFill="1" applyBorder="1" applyAlignment="1">
      <alignment horizontal="right" vertical="center"/>
    </xf>
    <xf numFmtId="0" fontId="78" fillId="35" borderId="0" xfId="0" applyFont="1" applyFill="1" applyAlignment="1">
      <alignment horizontal="right"/>
    </xf>
    <xf numFmtId="170" fontId="76" fillId="35" borderId="0" xfId="0" applyNumberFormat="1" applyFont="1" applyFill="1" applyBorder="1" applyAlignment="1">
      <alignment vertical="center"/>
    </xf>
    <xf numFmtId="166" fontId="76" fillId="35" borderId="0" xfId="0" applyNumberFormat="1" applyFont="1" applyFill="1" applyAlignment="1">
      <alignment vertical="center"/>
    </xf>
    <xf numFmtId="0" fontId="75" fillId="35" borderId="0" xfId="0" applyFont="1" applyFill="1" applyAlignment="1">
      <alignment horizontal="right"/>
    </xf>
    <xf numFmtId="0" fontId="69" fillId="35" borderId="0" xfId="0" applyFont="1" applyFill="1" applyBorder="1" applyAlignment="1">
      <alignment vertical="center"/>
    </xf>
    <xf numFmtId="0" fontId="69" fillId="36" borderId="0" xfId="0" applyFont="1" applyFill="1" applyAlignment="1">
      <alignment vertical="center"/>
    </xf>
    <xf numFmtId="0" fontId="69" fillId="35" borderId="0" xfId="0" applyFont="1" applyFill="1" applyAlignment="1">
      <alignment vertical="center"/>
    </xf>
    <xf numFmtId="0" fontId="70" fillId="36" borderId="0" xfId="0" applyFont="1" applyFill="1" applyAlignment="1">
      <alignment vertical="center"/>
    </xf>
    <xf numFmtId="0" fontId="79" fillId="36" borderId="0" xfId="0" applyFont="1" applyFill="1" applyAlignment="1">
      <alignment vertical="center"/>
    </xf>
    <xf numFmtId="0" fontId="70" fillId="36" borderId="0" xfId="0" applyFont="1" applyFill="1" applyBorder="1" applyAlignment="1">
      <alignment vertical="center"/>
    </xf>
    <xf numFmtId="0" fontId="80" fillId="36" borderId="0" xfId="0" applyFont="1" applyFill="1" applyAlignment="1">
      <alignment vertical="center"/>
    </xf>
    <xf numFmtId="0" fontId="69" fillId="36" borderId="0" xfId="0" applyFont="1" applyFill="1" applyBorder="1" applyAlignment="1">
      <alignment horizontal="center" vertical="center"/>
    </xf>
    <xf numFmtId="165" fontId="72" fillId="37" borderId="10" xfId="0" applyNumberFormat="1" applyFont="1" applyFill="1" applyBorder="1" applyAlignment="1">
      <alignment horizontal="center" vertical="center"/>
    </xf>
    <xf numFmtId="164" fontId="72" fillId="37" borderId="14" xfId="0" applyNumberFormat="1" applyFont="1" applyFill="1" applyBorder="1" applyAlignment="1">
      <alignment horizontal="center" vertical="center"/>
    </xf>
    <xf numFmtId="164" fontId="73" fillId="0" borderId="16" xfId="0" applyNumberFormat="1" applyFont="1" applyFill="1" applyBorder="1" applyAlignment="1">
      <alignment horizontal="right" vertical="center"/>
    </xf>
    <xf numFmtId="165" fontId="72" fillId="34" borderId="17" xfId="0" applyNumberFormat="1" applyFont="1" applyFill="1" applyBorder="1" applyAlignment="1">
      <alignment horizontal="center" vertical="center"/>
    </xf>
    <xf numFmtId="164" fontId="72" fillId="0" borderId="12" xfId="0" applyNumberFormat="1" applyFont="1" applyFill="1" applyBorder="1" applyAlignment="1">
      <alignment horizontal="right" vertical="center"/>
    </xf>
    <xf numFmtId="164" fontId="73" fillId="0" borderId="18" xfId="0" applyNumberFormat="1" applyFont="1" applyFill="1" applyBorder="1" applyAlignment="1">
      <alignment horizontal="right" vertical="center"/>
    </xf>
    <xf numFmtId="164" fontId="72" fillId="0" borderId="19" xfId="0" applyNumberFormat="1" applyFont="1" applyFill="1" applyBorder="1" applyAlignment="1">
      <alignment horizontal="right" vertical="center"/>
    </xf>
    <xf numFmtId="164" fontId="73" fillId="0" borderId="20" xfId="0" applyNumberFormat="1" applyFont="1" applyFill="1" applyBorder="1" applyAlignment="1">
      <alignment horizontal="right" vertical="center"/>
    </xf>
    <xf numFmtId="164" fontId="72" fillId="0" borderId="21" xfId="0" applyNumberFormat="1" applyFont="1" applyFill="1" applyBorder="1" applyAlignment="1">
      <alignment horizontal="right" vertical="center"/>
    </xf>
    <xf numFmtId="164" fontId="73" fillId="0" borderId="22" xfId="0" applyNumberFormat="1" applyFont="1" applyFill="1" applyBorder="1" applyAlignment="1">
      <alignment horizontal="right" vertical="center"/>
    </xf>
    <xf numFmtId="164" fontId="73" fillId="0" borderId="13" xfId="0" applyNumberFormat="1" applyFont="1" applyFill="1" applyBorder="1" applyAlignment="1">
      <alignment horizontal="right" vertical="center"/>
    </xf>
    <xf numFmtId="164" fontId="72" fillId="0" borderId="23" xfId="0" applyNumberFormat="1" applyFont="1" applyFill="1" applyBorder="1" applyAlignment="1">
      <alignment horizontal="right" vertical="center"/>
    </xf>
    <xf numFmtId="164" fontId="73" fillId="0" borderId="24" xfId="0" applyNumberFormat="1" applyFont="1" applyFill="1" applyBorder="1" applyAlignment="1">
      <alignment horizontal="right" vertical="center"/>
    </xf>
    <xf numFmtId="164" fontId="72" fillId="0" borderId="25" xfId="0" applyNumberFormat="1" applyFont="1" applyFill="1" applyBorder="1" applyAlignment="1">
      <alignment horizontal="right" vertical="center"/>
    </xf>
    <xf numFmtId="164" fontId="72" fillId="0" borderId="13" xfId="0" applyNumberFormat="1" applyFont="1" applyFill="1" applyBorder="1" applyAlignment="1">
      <alignment horizontal="right" vertical="center"/>
    </xf>
    <xf numFmtId="164" fontId="72" fillId="0" borderId="26" xfId="0" applyNumberFormat="1" applyFont="1" applyFill="1" applyBorder="1" applyAlignment="1">
      <alignment horizontal="right" vertical="center"/>
    </xf>
    <xf numFmtId="164" fontId="73" fillId="0" borderId="27" xfId="0" applyNumberFormat="1" applyFont="1" applyFill="1" applyBorder="1" applyAlignment="1">
      <alignment horizontal="right" vertical="center"/>
    </xf>
    <xf numFmtId="164" fontId="72" fillId="0" borderId="28" xfId="0" applyNumberFormat="1" applyFont="1" applyFill="1" applyBorder="1" applyAlignment="1">
      <alignment horizontal="right" vertical="center"/>
    </xf>
    <xf numFmtId="164" fontId="73" fillId="0" borderId="29" xfId="0" applyNumberFormat="1" applyFont="1" applyFill="1" applyBorder="1" applyAlignment="1">
      <alignment horizontal="right" vertical="center"/>
    </xf>
    <xf numFmtId="0" fontId="73" fillId="0" borderId="13" xfId="0" applyFont="1" applyFill="1" applyBorder="1" applyAlignment="1" applyProtection="1">
      <alignment horizontal="center" vertical="center"/>
      <protection/>
    </xf>
    <xf numFmtId="169" fontId="73" fillId="0" borderId="12" xfId="0" applyNumberFormat="1" applyFont="1" applyFill="1" applyBorder="1" applyAlignment="1" applyProtection="1">
      <alignment horizontal="right" vertical="center"/>
      <protection/>
    </xf>
    <xf numFmtId="169" fontId="73" fillId="0" borderId="13" xfId="0" applyNumberFormat="1" applyFont="1" applyFill="1" applyBorder="1" applyAlignment="1" applyProtection="1">
      <alignment horizontal="right" vertical="center"/>
      <protection/>
    </xf>
    <xf numFmtId="3" fontId="72" fillId="0" borderId="25" xfId="0" applyNumberFormat="1" applyFont="1" applyFill="1" applyBorder="1" applyAlignment="1">
      <alignment horizontal="right" vertical="center"/>
    </xf>
    <xf numFmtId="166" fontId="72" fillId="0" borderId="19" xfId="0" applyNumberFormat="1" applyFont="1" applyFill="1" applyBorder="1" applyAlignment="1">
      <alignment horizontal="right" vertical="center"/>
    </xf>
    <xf numFmtId="166" fontId="73" fillId="0" borderId="12" xfId="0" applyNumberFormat="1" applyFont="1" applyFill="1" applyBorder="1" applyAlignment="1">
      <alignment horizontal="right" vertical="center"/>
    </xf>
    <xf numFmtId="166" fontId="73" fillId="0" borderId="24" xfId="0" applyNumberFormat="1" applyFont="1" applyFill="1" applyBorder="1" applyAlignment="1">
      <alignment horizontal="right" vertical="center"/>
    </xf>
    <xf numFmtId="166" fontId="72" fillId="0" borderId="14" xfId="0" applyNumberFormat="1" applyFont="1" applyFill="1" applyBorder="1" applyAlignment="1">
      <alignment horizontal="right" vertical="center"/>
    </xf>
    <xf numFmtId="0" fontId="69" fillId="0" borderId="30" xfId="0" applyFont="1" applyFill="1" applyBorder="1" applyAlignment="1">
      <alignment vertical="center"/>
    </xf>
    <xf numFmtId="0" fontId="72" fillId="0" borderId="31" xfId="0" applyFont="1" applyFill="1" applyBorder="1" applyAlignment="1">
      <alignment vertical="center"/>
    </xf>
    <xf numFmtId="0" fontId="72" fillId="0" borderId="32" xfId="0" applyFont="1" applyFill="1" applyBorder="1" applyAlignment="1">
      <alignment vertical="center"/>
    </xf>
    <xf numFmtId="166" fontId="72" fillId="0" borderId="25" xfId="0" applyNumberFormat="1" applyFont="1" applyFill="1" applyBorder="1" applyAlignment="1">
      <alignment horizontal="right" vertical="center"/>
    </xf>
    <xf numFmtId="164" fontId="73" fillId="0" borderId="33" xfId="0" applyNumberFormat="1" applyFont="1" applyFill="1" applyBorder="1" applyAlignment="1">
      <alignment horizontal="right" vertical="center"/>
    </xf>
    <xf numFmtId="164" fontId="72" fillId="0" borderId="34" xfId="0" applyNumberFormat="1" applyFont="1" applyFill="1" applyBorder="1" applyAlignment="1">
      <alignment horizontal="right" vertical="center"/>
    </xf>
    <xf numFmtId="166" fontId="73" fillId="0" borderId="22" xfId="0" applyNumberFormat="1" applyFont="1" applyFill="1" applyBorder="1" applyAlignment="1">
      <alignment horizontal="right" vertical="center"/>
    </xf>
    <xf numFmtId="166" fontId="72" fillId="0" borderId="13" xfId="0" applyNumberFormat="1" applyFont="1" applyFill="1" applyBorder="1" applyAlignment="1">
      <alignment horizontal="right" vertical="center"/>
    </xf>
    <xf numFmtId="166" fontId="72" fillId="0" borderId="29" xfId="0" applyNumberFormat="1" applyFont="1" applyFill="1" applyBorder="1" applyAlignment="1">
      <alignment horizontal="right" vertical="center"/>
    </xf>
    <xf numFmtId="166" fontId="73" fillId="0" borderId="29" xfId="0" applyNumberFormat="1" applyFont="1" applyFill="1" applyBorder="1" applyAlignment="1">
      <alignment horizontal="right" vertical="center"/>
    </xf>
    <xf numFmtId="169" fontId="73" fillId="0" borderId="22" xfId="0" applyNumberFormat="1" applyFont="1" applyFill="1" applyBorder="1" applyAlignment="1" applyProtection="1">
      <alignment horizontal="right" vertical="center"/>
      <protection/>
    </xf>
    <xf numFmtId="169" fontId="73" fillId="0" borderId="22" xfId="0" applyNumberFormat="1" applyFont="1" applyFill="1" applyBorder="1" applyAlignment="1">
      <alignment vertical="center"/>
    </xf>
    <xf numFmtId="169" fontId="73" fillId="0" borderId="18" xfId="0" applyNumberFormat="1" applyFont="1" applyFill="1" applyBorder="1" applyAlignment="1" applyProtection="1">
      <alignment horizontal="right" vertical="center"/>
      <protection/>
    </xf>
    <xf numFmtId="169" fontId="73" fillId="35" borderId="0" xfId="0" applyNumberFormat="1" applyFont="1" applyFill="1" applyBorder="1" applyAlignment="1" applyProtection="1">
      <alignment horizontal="center" vertical="center"/>
      <protection/>
    </xf>
    <xf numFmtId="169" fontId="73" fillId="35" borderId="0" xfId="0" applyNumberFormat="1" applyFont="1" applyFill="1" applyBorder="1" applyAlignment="1" applyProtection="1">
      <alignment horizontal="right" vertical="center"/>
      <protection/>
    </xf>
    <xf numFmtId="169" fontId="73" fillId="35" borderId="0" xfId="0" applyNumberFormat="1" applyFont="1" applyFill="1" applyBorder="1" applyAlignment="1">
      <alignment vertical="center"/>
    </xf>
    <xf numFmtId="0" fontId="71" fillId="35" borderId="0" xfId="0" applyFont="1" applyFill="1" applyBorder="1" applyAlignment="1">
      <alignment vertical="center"/>
    </xf>
    <xf numFmtId="0" fontId="81" fillId="35" borderId="0" xfId="0" applyFont="1" applyFill="1" applyAlignment="1">
      <alignment vertical="center"/>
    </xf>
    <xf numFmtId="0" fontId="69" fillId="35" borderId="0" xfId="0" applyFont="1" applyFill="1" applyAlignment="1">
      <alignment horizontal="center" vertical="center"/>
    </xf>
    <xf numFmtId="0" fontId="80" fillId="35" borderId="0" xfId="0" applyFont="1" applyFill="1" applyBorder="1" applyAlignment="1">
      <alignment/>
    </xf>
    <xf numFmtId="0" fontId="82" fillId="35" borderId="0" xfId="0" applyFont="1" applyFill="1" applyAlignment="1">
      <alignment/>
    </xf>
    <xf numFmtId="0" fontId="72" fillId="0" borderId="25" xfId="0" applyFont="1" applyFill="1" applyBorder="1" applyAlignment="1">
      <alignment vertical="center"/>
    </xf>
    <xf numFmtId="0" fontId="69" fillId="0" borderId="22" xfId="0" applyFont="1" applyFill="1" applyBorder="1" applyAlignment="1">
      <alignment vertical="center"/>
    </xf>
    <xf numFmtId="166" fontId="73" fillId="0" borderId="35" xfId="0" applyNumberFormat="1" applyFont="1" applyFill="1" applyBorder="1" applyAlignment="1">
      <alignment horizontal="right" vertical="center"/>
    </xf>
    <xf numFmtId="166" fontId="72" fillId="0" borderId="28" xfId="0" applyNumberFormat="1" applyFont="1" applyFill="1" applyBorder="1" applyAlignment="1">
      <alignment horizontal="right" vertical="center"/>
    </xf>
    <xf numFmtId="3" fontId="73" fillId="0" borderId="13" xfId="0" applyNumberFormat="1" applyFont="1" applyFill="1" applyBorder="1" applyAlignment="1">
      <alignment horizontal="right" vertical="center"/>
    </xf>
    <xf numFmtId="0" fontId="69" fillId="0" borderId="29" xfId="0" applyFont="1" applyFill="1" applyBorder="1" applyAlignment="1">
      <alignment vertical="center"/>
    </xf>
    <xf numFmtId="164" fontId="74" fillId="35" borderId="0" xfId="0" applyNumberFormat="1" applyFont="1" applyFill="1" applyAlignment="1">
      <alignment horizontal="right"/>
    </xf>
    <xf numFmtId="0" fontId="83" fillId="35" borderId="0" xfId="0" applyFont="1" applyFill="1" applyAlignment="1">
      <alignment horizontal="right"/>
    </xf>
    <xf numFmtId="0" fontId="84" fillId="35" borderId="0" xfId="0" applyFont="1" applyFill="1" applyAlignment="1">
      <alignment horizontal="right"/>
    </xf>
    <xf numFmtId="0" fontId="74" fillId="35" borderId="0" xfId="0" applyFont="1" applyFill="1" applyAlignment="1">
      <alignment/>
    </xf>
    <xf numFmtId="0" fontId="70" fillId="35" borderId="0" xfId="0" applyFont="1" applyFill="1" applyAlignment="1">
      <alignment/>
    </xf>
    <xf numFmtId="164" fontId="56" fillId="35" borderId="0" xfId="0" applyNumberFormat="1" applyFont="1" applyFill="1" applyAlignment="1">
      <alignment/>
    </xf>
    <xf numFmtId="164" fontId="72" fillId="35" borderId="0" xfId="0" applyNumberFormat="1" applyFont="1" applyFill="1" applyBorder="1" applyAlignment="1">
      <alignment horizontal="right" vertical="center"/>
    </xf>
    <xf numFmtId="166" fontId="72" fillId="35" borderId="0" xfId="0" applyNumberFormat="1" applyFont="1" applyFill="1" applyBorder="1" applyAlignment="1">
      <alignment horizontal="right" vertical="center"/>
    </xf>
    <xf numFmtId="0" fontId="74" fillId="35" borderId="0" xfId="0" applyFont="1" applyFill="1" applyAlignment="1">
      <alignment horizontal="right"/>
    </xf>
    <xf numFmtId="0" fontId="0" fillId="35" borderId="0" xfId="0" applyFont="1" applyFill="1" applyBorder="1" applyAlignment="1">
      <alignment/>
    </xf>
    <xf numFmtId="0" fontId="82" fillId="35" borderId="0" xfId="0" applyFont="1" applyFill="1" applyBorder="1" applyAlignment="1">
      <alignment/>
    </xf>
    <xf numFmtId="164" fontId="73" fillId="35" borderId="0" xfId="0" applyNumberFormat="1" applyFont="1" applyFill="1" applyBorder="1" applyAlignment="1">
      <alignment horizontal="right" vertical="center"/>
    </xf>
    <xf numFmtId="0" fontId="75" fillId="35" borderId="0" xfId="0" applyFont="1" applyFill="1" applyBorder="1" applyAlignment="1">
      <alignment/>
    </xf>
    <xf numFmtId="0" fontId="78" fillId="35" borderId="0" xfId="0" applyFont="1" applyFill="1" applyBorder="1" applyAlignment="1">
      <alignment horizontal="right"/>
    </xf>
    <xf numFmtId="0" fontId="74" fillId="35" borderId="0" xfId="0" applyFont="1" applyFill="1" applyBorder="1" applyAlignment="1">
      <alignment horizontal="right"/>
    </xf>
    <xf numFmtId="0" fontId="75" fillId="35" borderId="0" xfId="0" applyFont="1" applyFill="1" applyBorder="1" applyAlignment="1">
      <alignment horizontal="right"/>
    </xf>
    <xf numFmtId="0" fontId="74" fillId="35" borderId="0" xfId="0" applyFont="1" applyFill="1" applyBorder="1" applyAlignment="1">
      <alignment/>
    </xf>
    <xf numFmtId="0" fontId="83" fillId="35" borderId="0" xfId="0" applyFont="1" applyFill="1" applyBorder="1" applyAlignment="1">
      <alignment horizontal="right"/>
    </xf>
    <xf numFmtId="0" fontId="84" fillId="35" borderId="0" xfId="0" applyFont="1" applyFill="1" applyBorder="1" applyAlignment="1">
      <alignment horizontal="right"/>
    </xf>
    <xf numFmtId="168" fontId="77" fillId="35" borderId="0" xfId="0" applyNumberFormat="1" applyFont="1" applyFill="1" applyBorder="1" applyAlignment="1">
      <alignment horizontal="right" vertical="center"/>
    </xf>
    <xf numFmtId="2" fontId="76" fillId="35" borderId="0" xfId="0" applyNumberFormat="1" applyFont="1" applyFill="1" applyBorder="1" applyAlignment="1">
      <alignment vertical="center"/>
    </xf>
    <xf numFmtId="2" fontId="69" fillId="36" borderId="0" xfId="0" applyNumberFormat="1" applyFont="1" applyFill="1" applyAlignment="1">
      <alignment vertical="center"/>
    </xf>
    <xf numFmtId="4" fontId="77" fillId="35" borderId="0" xfId="0" applyNumberFormat="1" applyFont="1" applyFill="1" applyBorder="1" applyAlignment="1">
      <alignment horizontal="right" vertical="center"/>
    </xf>
    <xf numFmtId="164" fontId="73" fillId="35" borderId="24" xfId="0" applyNumberFormat="1" applyFont="1" applyFill="1" applyBorder="1" applyAlignment="1">
      <alignment horizontal="right" vertical="center"/>
    </xf>
    <xf numFmtId="164" fontId="73" fillId="35" borderId="29" xfId="0" applyNumberFormat="1" applyFont="1" applyFill="1" applyBorder="1" applyAlignment="1">
      <alignment horizontal="right" vertical="center"/>
    </xf>
    <xf numFmtId="169" fontId="73" fillId="0" borderId="22" xfId="0" applyNumberFormat="1" applyFont="1" applyFill="1" applyBorder="1" applyAlignment="1" applyProtection="1">
      <alignment horizontal="center" vertical="center"/>
      <protection/>
    </xf>
    <xf numFmtId="164" fontId="73" fillId="0" borderId="36" xfId="0" applyNumberFormat="1" applyFont="1" applyFill="1" applyBorder="1" applyAlignment="1">
      <alignment horizontal="right" vertical="center"/>
    </xf>
    <xf numFmtId="164" fontId="72" fillId="0" borderId="37" xfId="0" applyNumberFormat="1" applyFont="1" applyFill="1" applyBorder="1" applyAlignment="1">
      <alignment horizontal="right" vertical="center"/>
    </xf>
    <xf numFmtId="166" fontId="72" fillId="0" borderId="38" xfId="0" applyNumberFormat="1" applyFont="1" applyFill="1" applyBorder="1" applyAlignment="1">
      <alignment horizontal="right" vertical="center"/>
    </xf>
    <xf numFmtId="0" fontId="77" fillId="35" borderId="0" xfId="0" applyFont="1" applyFill="1" applyBorder="1" applyAlignment="1">
      <alignment horizontal="center"/>
    </xf>
    <xf numFmtId="165" fontId="72" fillId="34" borderId="14" xfId="0" applyNumberFormat="1" applyFont="1" applyFill="1" applyBorder="1" applyAlignment="1">
      <alignment horizontal="center" vertical="center"/>
    </xf>
    <xf numFmtId="0" fontId="72" fillId="0" borderId="39" xfId="0" applyFont="1" applyFill="1" applyBorder="1" applyAlignment="1">
      <alignment vertical="center"/>
    </xf>
    <xf numFmtId="0" fontId="69" fillId="0" borderId="40" xfId="0" applyFont="1" applyFill="1" applyBorder="1" applyAlignment="1">
      <alignment vertical="center"/>
    </xf>
    <xf numFmtId="0" fontId="72" fillId="0" borderId="11" xfId="0" applyFont="1" applyFill="1" applyBorder="1" applyAlignment="1">
      <alignment vertical="center"/>
    </xf>
    <xf numFmtId="164" fontId="85" fillId="35" borderId="0" xfId="0" applyNumberFormat="1" applyFont="1" applyFill="1" applyBorder="1" applyAlignment="1">
      <alignment vertical="center"/>
    </xf>
    <xf numFmtId="0" fontId="85" fillId="35" borderId="0" xfId="0" applyFont="1" applyFill="1" applyBorder="1" applyAlignment="1">
      <alignment vertical="center"/>
    </xf>
    <xf numFmtId="169" fontId="85" fillId="35" borderId="0" xfId="0" applyNumberFormat="1" applyFont="1" applyFill="1" applyBorder="1" applyAlignment="1">
      <alignment vertical="center"/>
    </xf>
    <xf numFmtId="170" fontId="85" fillId="35" borderId="0" xfId="0" applyNumberFormat="1" applyFont="1" applyFill="1" applyBorder="1" applyAlignment="1">
      <alignment vertical="center"/>
    </xf>
    <xf numFmtId="166" fontId="85" fillId="35" borderId="0" xfId="0" applyNumberFormat="1" applyFont="1" applyFill="1" applyBorder="1" applyAlignment="1">
      <alignment vertical="center"/>
    </xf>
    <xf numFmtId="164" fontId="75" fillId="35" borderId="0" xfId="0" applyNumberFormat="1" applyFont="1" applyFill="1" applyBorder="1" applyAlignment="1">
      <alignment horizontal="right"/>
    </xf>
    <xf numFmtId="0" fontId="75" fillId="36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86" fillId="35" borderId="0" xfId="0" applyFont="1" applyFill="1" applyBorder="1" applyAlignment="1">
      <alignment horizontal="right"/>
    </xf>
    <xf numFmtId="0" fontId="86" fillId="0" borderId="0" xfId="0" applyFont="1" applyFill="1" applyBorder="1" applyAlignment="1">
      <alignment horizontal="right"/>
    </xf>
    <xf numFmtId="0" fontId="81" fillId="36" borderId="0" xfId="0" applyFont="1" applyFill="1" applyBorder="1" applyAlignment="1">
      <alignment/>
    </xf>
    <xf numFmtId="0" fontId="81" fillId="33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1" fillId="35" borderId="0" xfId="0" applyFont="1" applyFill="1" applyBorder="1" applyAlignment="1">
      <alignment/>
    </xf>
    <xf numFmtId="164" fontId="75" fillId="35" borderId="0" xfId="0" applyNumberFormat="1" applyFont="1" applyFill="1" applyBorder="1" applyAlignment="1">
      <alignment/>
    </xf>
    <xf numFmtId="166" fontId="75" fillId="35" borderId="0" xfId="0" applyNumberFormat="1" applyFont="1" applyFill="1" applyBorder="1" applyAlignment="1">
      <alignment horizontal="right"/>
    </xf>
    <xf numFmtId="0" fontId="77" fillId="35" borderId="0" xfId="0" applyFont="1" applyFill="1" applyBorder="1" applyAlignment="1">
      <alignment/>
    </xf>
    <xf numFmtId="0" fontId="87" fillId="36" borderId="0" xfId="0" applyFont="1" applyFill="1" applyBorder="1" applyAlignment="1">
      <alignment/>
    </xf>
    <xf numFmtId="0" fontId="87" fillId="33" borderId="0" xfId="0" applyFont="1" applyFill="1" applyBorder="1" applyAlignment="1">
      <alignment/>
    </xf>
    <xf numFmtId="166" fontId="75" fillId="35" borderId="0" xfId="0" applyNumberFormat="1" applyFont="1" applyFill="1" applyBorder="1" applyAlignment="1">
      <alignment/>
    </xf>
    <xf numFmtId="164" fontId="75" fillId="36" borderId="0" xfId="0" applyNumberFormat="1" applyFont="1" applyFill="1" applyBorder="1" applyAlignment="1">
      <alignment/>
    </xf>
    <xf numFmtId="164" fontId="73" fillId="0" borderId="41" xfId="0" applyNumberFormat="1" applyFont="1" applyFill="1" applyBorder="1" applyAlignment="1">
      <alignment horizontal="right" vertical="center"/>
    </xf>
    <xf numFmtId="164" fontId="73" fillId="0" borderId="42" xfId="0" applyNumberFormat="1" applyFont="1" applyFill="1" applyBorder="1" applyAlignment="1">
      <alignment horizontal="right" vertical="center"/>
    </xf>
    <xf numFmtId="166" fontId="73" fillId="0" borderId="41" xfId="0" applyNumberFormat="1" applyFont="1" applyFill="1" applyBorder="1" applyAlignment="1">
      <alignment horizontal="right" vertical="center"/>
    </xf>
    <xf numFmtId="164" fontId="73" fillId="0" borderId="43" xfId="0" applyNumberFormat="1" applyFont="1" applyFill="1" applyBorder="1" applyAlignment="1">
      <alignment horizontal="right" vertical="center"/>
    </xf>
    <xf numFmtId="164" fontId="72" fillId="0" borderId="44" xfId="0" applyNumberFormat="1" applyFont="1" applyFill="1" applyBorder="1" applyAlignment="1">
      <alignment horizontal="right" vertical="center"/>
    </xf>
    <xf numFmtId="166" fontId="72" fillId="0" borderId="45" xfId="0" applyNumberFormat="1" applyFont="1" applyFill="1" applyBorder="1" applyAlignment="1">
      <alignment horizontal="right" vertical="center"/>
    </xf>
    <xf numFmtId="166" fontId="72" fillId="0" borderId="46" xfId="0" applyNumberFormat="1" applyFont="1" applyFill="1" applyBorder="1" applyAlignment="1">
      <alignment horizontal="right" vertical="center"/>
    </xf>
    <xf numFmtId="166" fontId="72" fillId="0" borderId="37" xfId="0" applyNumberFormat="1" applyFont="1" applyFill="1" applyBorder="1" applyAlignment="1">
      <alignment horizontal="right" vertical="center"/>
    </xf>
    <xf numFmtId="164" fontId="73" fillId="0" borderId="47" xfId="0" applyNumberFormat="1" applyFont="1" applyFill="1" applyBorder="1" applyAlignment="1">
      <alignment horizontal="right" vertical="center"/>
    </xf>
    <xf numFmtId="164" fontId="72" fillId="0" borderId="48" xfId="0" applyNumberFormat="1" applyFont="1" applyFill="1" applyBorder="1" applyAlignment="1">
      <alignment horizontal="right" vertical="center"/>
    </xf>
    <xf numFmtId="164" fontId="72" fillId="0" borderId="49" xfId="0" applyNumberFormat="1" applyFont="1" applyFill="1" applyBorder="1" applyAlignment="1">
      <alignment horizontal="right" vertical="center"/>
    </xf>
    <xf numFmtId="166" fontId="72" fillId="0" borderId="50" xfId="0" applyNumberFormat="1" applyFont="1" applyFill="1" applyBorder="1" applyAlignment="1">
      <alignment horizontal="right" vertical="center"/>
    </xf>
    <xf numFmtId="164" fontId="72" fillId="0" borderId="50" xfId="0" applyNumberFormat="1" applyFont="1" applyFill="1" applyBorder="1" applyAlignment="1">
      <alignment horizontal="right" vertical="center"/>
    </xf>
    <xf numFmtId="166" fontId="72" fillId="0" borderId="17" xfId="0" applyNumberFormat="1" applyFont="1" applyFill="1" applyBorder="1" applyAlignment="1">
      <alignment horizontal="right" vertical="center"/>
    </xf>
    <xf numFmtId="166" fontId="72" fillId="0" borderId="17" xfId="0" applyNumberFormat="1" applyFont="1" applyFill="1" applyBorder="1" applyAlignment="1">
      <alignment vertical="center"/>
    </xf>
    <xf numFmtId="166" fontId="72" fillId="0" borderId="12" xfId="0" applyNumberFormat="1" applyFont="1" applyFill="1" applyBorder="1" applyAlignment="1">
      <alignment horizontal="right" vertical="center"/>
    </xf>
    <xf numFmtId="166" fontId="72" fillId="0" borderId="44" xfId="0" applyNumberFormat="1" applyFont="1" applyFill="1" applyBorder="1" applyAlignment="1">
      <alignment horizontal="right" vertical="center"/>
    </xf>
    <xf numFmtId="4" fontId="73" fillId="35" borderId="0" xfId="0" applyNumberFormat="1" applyFont="1" applyFill="1" applyBorder="1" applyAlignment="1" applyProtection="1">
      <alignment horizontal="right" vertical="center"/>
      <protection/>
    </xf>
    <xf numFmtId="4" fontId="69" fillId="36" borderId="0" xfId="0" applyNumberFormat="1" applyFont="1" applyFill="1" applyAlignment="1">
      <alignment vertical="center"/>
    </xf>
    <xf numFmtId="0" fontId="75" fillId="38" borderId="0" xfId="0" applyFont="1" applyFill="1" applyBorder="1" applyAlignment="1">
      <alignment/>
    </xf>
    <xf numFmtId="0" fontId="81" fillId="38" borderId="0" xfId="0" applyFont="1" applyFill="1" applyBorder="1" applyAlignment="1">
      <alignment/>
    </xf>
    <xf numFmtId="166" fontId="75" fillId="38" borderId="0" xfId="0" applyNumberFormat="1" applyFont="1" applyFill="1" applyBorder="1" applyAlignment="1">
      <alignment/>
    </xf>
    <xf numFmtId="4" fontId="85" fillId="35" borderId="0" xfId="0" applyNumberFormat="1" applyFont="1" applyFill="1" applyBorder="1" applyAlignment="1">
      <alignment vertical="center"/>
    </xf>
    <xf numFmtId="4" fontId="56" fillId="35" borderId="0" xfId="0" applyNumberFormat="1" applyFont="1" applyFill="1" applyAlignment="1">
      <alignment/>
    </xf>
    <xf numFmtId="166" fontId="56" fillId="35" borderId="0" xfId="0" applyNumberFormat="1" applyFont="1" applyFill="1" applyAlignment="1">
      <alignment/>
    </xf>
    <xf numFmtId="0" fontId="0" fillId="35" borderId="0" xfId="0" applyFill="1" applyBorder="1" applyAlignment="1">
      <alignment/>
    </xf>
    <xf numFmtId="164" fontId="0" fillId="35" borderId="0" xfId="0" applyNumberFormat="1" applyFill="1" applyBorder="1" applyAlignment="1">
      <alignment/>
    </xf>
    <xf numFmtId="166" fontId="88" fillId="35" borderId="0" xfId="0" applyNumberFormat="1" applyFont="1" applyFill="1" applyBorder="1" applyAlignment="1">
      <alignment horizontal="right" vertical="center"/>
    </xf>
    <xf numFmtId="0" fontId="73" fillId="35" borderId="0" xfId="0" applyFont="1" applyFill="1" applyAlignment="1">
      <alignment horizontal="left" vertical="center"/>
    </xf>
    <xf numFmtId="0" fontId="86" fillId="35" borderId="0" xfId="0" applyFont="1" applyFill="1" applyAlignment="1">
      <alignment horizontal="left" vertical="center"/>
    </xf>
    <xf numFmtId="0" fontId="89" fillId="37" borderId="14" xfId="0" applyFont="1" applyFill="1" applyBorder="1" applyAlignment="1">
      <alignment horizontal="center" vertical="center"/>
    </xf>
    <xf numFmtId="0" fontId="89" fillId="37" borderId="14" xfId="0" applyFont="1" applyFill="1" applyBorder="1" applyAlignment="1">
      <alignment horizontal="center" vertical="center" wrapText="1"/>
    </xf>
    <xf numFmtId="0" fontId="89" fillId="37" borderId="10" xfId="0" applyFont="1" applyFill="1" applyBorder="1" applyAlignment="1">
      <alignment horizontal="center" vertical="center" wrapText="1"/>
    </xf>
    <xf numFmtId="0" fontId="80" fillId="35" borderId="0" xfId="0" applyFont="1" applyFill="1" applyAlignment="1">
      <alignment vertical="center"/>
    </xf>
    <xf numFmtId="0" fontId="80" fillId="0" borderId="0" xfId="0" applyFont="1" applyAlignment="1">
      <alignment vertical="center"/>
    </xf>
    <xf numFmtId="0" fontId="86" fillId="35" borderId="0" xfId="0" applyFont="1" applyFill="1" applyAlignment="1">
      <alignment horizontal="left"/>
    </xf>
    <xf numFmtId="0" fontId="80" fillId="35" borderId="0" xfId="0" applyFont="1" applyFill="1" applyAlignment="1">
      <alignment/>
    </xf>
    <xf numFmtId="0" fontId="72" fillId="0" borderId="39" xfId="0" applyFont="1" applyBorder="1" applyAlignment="1">
      <alignment vertical="center"/>
    </xf>
    <xf numFmtId="0" fontId="69" fillId="0" borderId="40" xfId="0" applyFont="1" applyBorder="1" applyAlignment="1">
      <alignment vertical="center"/>
    </xf>
    <xf numFmtId="0" fontId="69" fillId="0" borderId="51" xfId="0" applyFont="1" applyBorder="1" applyAlignment="1">
      <alignment vertical="center"/>
    </xf>
    <xf numFmtId="0" fontId="72" fillId="0" borderId="40" xfId="0" applyFont="1" applyBorder="1" applyAlignment="1">
      <alignment vertical="center"/>
    </xf>
    <xf numFmtId="0" fontId="89" fillId="0" borderId="25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80" fillId="35" borderId="0" xfId="0" applyFont="1" applyFill="1" applyAlignment="1">
      <alignment horizontal="left"/>
    </xf>
    <xf numFmtId="0" fontId="72" fillId="35" borderId="0" xfId="0" applyFont="1" applyFill="1" applyAlignment="1">
      <alignment horizontal="center" vertical="center"/>
    </xf>
    <xf numFmtId="0" fontId="72" fillId="35" borderId="0" xfId="0" applyFont="1" applyFill="1" applyBorder="1" applyAlignment="1" applyProtection="1">
      <alignment horizontal="center" vertical="center"/>
      <protection/>
    </xf>
    <xf numFmtId="0" fontId="89" fillId="37" borderId="14" xfId="0" applyFont="1" applyFill="1" applyBorder="1" applyAlignment="1">
      <alignment horizontal="center" vertical="center"/>
    </xf>
    <xf numFmtId="0" fontId="89" fillId="37" borderId="10" xfId="0" applyFont="1" applyFill="1" applyBorder="1" applyAlignment="1">
      <alignment horizontal="center" vertical="center"/>
    </xf>
    <xf numFmtId="0" fontId="77" fillId="35" borderId="0" xfId="0" applyFont="1" applyFill="1" applyAlignment="1">
      <alignment horizontal="center"/>
    </xf>
    <xf numFmtId="0" fontId="72" fillId="34" borderId="14" xfId="0" applyFont="1" applyFill="1" applyBorder="1" applyAlignment="1">
      <alignment horizontal="center" vertical="center"/>
    </xf>
    <xf numFmtId="0" fontId="72" fillId="34" borderId="25" xfId="0" applyFont="1" applyFill="1" applyBorder="1" applyAlignment="1">
      <alignment horizontal="center" vertical="center"/>
    </xf>
    <xf numFmtId="0" fontId="77" fillId="35" borderId="0" xfId="0" applyFont="1" applyFill="1" applyBorder="1" applyAlignment="1">
      <alignment horizontal="center"/>
    </xf>
    <xf numFmtId="0" fontId="72" fillId="37" borderId="25" xfId="0" applyFont="1" applyFill="1" applyBorder="1" applyAlignment="1">
      <alignment horizontal="center" vertical="center"/>
    </xf>
    <xf numFmtId="0" fontId="72" fillId="37" borderId="17" xfId="0" applyFont="1" applyFill="1" applyBorder="1" applyAlignment="1">
      <alignment horizontal="center" vertical="center"/>
    </xf>
    <xf numFmtId="0" fontId="72" fillId="37" borderId="14" xfId="0" applyFont="1" applyFill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eading" xfId="47"/>
    <cellStyle name="Heading1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 3 2" xfId="59"/>
    <cellStyle name="Normal 4" xfId="60"/>
    <cellStyle name="Notas" xfId="61"/>
    <cellStyle name="Percent" xfId="62"/>
    <cellStyle name="Result" xfId="63"/>
    <cellStyle name="Result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0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8.125" defaultRowHeight="13.5" customHeight="1"/>
  <cols>
    <col min="1" max="1" width="11.125" style="2" customWidth="1"/>
    <col min="2" max="2" width="9.25390625" style="2" customWidth="1"/>
    <col min="3" max="3" width="12.75390625" style="2" bestFit="1" customWidth="1"/>
    <col min="4" max="4" width="14.375" style="2" customWidth="1"/>
    <col min="5" max="5" width="9.50390625" style="2" customWidth="1"/>
    <col min="6" max="6" width="13.625" style="2" customWidth="1"/>
    <col min="7" max="7" width="16.625" style="2" customWidth="1"/>
    <col min="8" max="11" width="8.125" style="39" customWidth="1"/>
    <col min="12" max="12" width="12.375" style="39" bestFit="1" customWidth="1"/>
    <col min="13" max="94" width="8.125" style="39" customWidth="1"/>
    <col min="95" max="16384" width="8.125" style="2" customWidth="1"/>
  </cols>
  <sheetData>
    <row r="1" spans="1:7" ht="13.5" customHeight="1">
      <c r="A1" s="184" t="s">
        <v>15</v>
      </c>
      <c r="B1" s="40"/>
      <c r="C1" s="90"/>
      <c r="D1" s="91"/>
      <c r="E1" s="40"/>
      <c r="F1" s="90"/>
      <c r="G1" s="91"/>
    </row>
    <row r="2" spans="1:7" ht="9" customHeight="1">
      <c r="A2" s="185"/>
      <c r="B2" s="40"/>
      <c r="C2" s="90"/>
      <c r="D2" s="91"/>
      <c r="E2" s="40"/>
      <c r="F2" s="90"/>
      <c r="G2" s="91"/>
    </row>
    <row r="3" spans="1:7" ht="13.5" customHeight="1">
      <c r="A3" s="200" t="s">
        <v>16</v>
      </c>
      <c r="B3" s="200"/>
      <c r="C3" s="200"/>
      <c r="D3" s="200"/>
      <c r="E3" s="200"/>
      <c r="F3" s="200"/>
      <c r="G3" s="200"/>
    </row>
    <row r="4" spans="1:7" ht="13.5" customHeight="1">
      <c r="A4" s="201" t="s">
        <v>119</v>
      </c>
      <c r="B4" s="201"/>
      <c r="C4" s="201"/>
      <c r="D4" s="201"/>
      <c r="E4" s="201"/>
      <c r="F4" s="201"/>
      <c r="G4" s="201"/>
    </row>
    <row r="5" spans="1:7" ht="12" customHeight="1">
      <c r="A5" s="38"/>
      <c r="B5" s="38"/>
      <c r="C5" s="38"/>
      <c r="D5" s="38"/>
      <c r="E5" s="40"/>
      <c r="F5" s="40"/>
      <c r="G5" s="40"/>
    </row>
    <row r="6" spans="1:7" ht="18.75" customHeight="1">
      <c r="A6" s="202" t="s">
        <v>17</v>
      </c>
      <c r="B6" s="203" t="s">
        <v>18</v>
      </c>
      <c r="C6" s="203"/>
      <c r="D6" s="203"/>
      <c r="E6" s="203" t="s">
        <v>19</v>
      </c>
      <c r="F6" s="203"/>
      <c r="G6" s="203"/>
    </row>
    <row r="7" spans="1:7" ht="44.25" customHeight="1">
      <c r="A7" s="202"/>
      <c r="B7" s="186" t="s">
        <v>20</v>
      </c>
      <c r="C7" s="187" t="s">
        <v>21</v>
      </c>
      <c r="D7" s="187" t="s">
        <v>22</v>
      </c>
      <c r="E7" s="188" t="s">
        <v>20</v>
      </c>
      <c r="F7" s="187" t="s">
        <v>23</v>
      </c>
      <c r="G7" s="187" t="s">
        <v>22</v>
      </c>
    </row>
    <row r="8" spans="1:12" ht="19.5" customHeight="1">
      <c r="A8" s="65">
        <v>2013</v>
      </c>
      <c r="B8" s="66">
        <v>36285</v>
      </c>
      <c r="C8" s="67">
        <v>2566508</v>
      </c>
      <c r="D8" s="67">
        <v>31768</v>
      </c>
      <c r="E8" s="66">
        <v>2452</v>
      </c>
      <c r="F8" s="67">
        <v>36120879</v>
      </c>
      <c r="G8" s="67">
        <v>3826</v>
      </c>
      <c r="L8"/>
    </row>
    <row r="9" spans="1:12" ht="19.5" customHeight="1">
      <c r="A9" s="65">
        <v>2014</v>
      </c>
      <c r="B9" s="66">
        <v>34118</v>
      </c>
      <c r="C9" s="67">
        <v>2547025.766</v>
      </c>
      <c r="D9" s="67">
        <v>32799.36195</v>
      </c>
      <c r="E9" s="66">
        <v>2603</v>
      </c>
      <c r="F9" s="67">
        <v>36107675</v>
      </c>
      <c r="G9" s="67">
        <v>3376.36681</v>
      </c>
      <c r="L9"/>
    </row>
    <row r="10" spans="1:12" ht="19.5" customHeight="1">
      <c r="A10" s="65">
        <v>2015</v>
      </c>
      <c r="B10" s="66">
        <v>33345</v>
      </c>
      <c r="C10" s="67">
        <v>2517503.238</v>
      </c>
      <c r="D10" s="67">
        <v>38275.78792</v>
      </c>
      <c r="E10" s="66">
        <v>2106</v>
      </c>
      <c r="F10" s="67">
        <v>33354447</v>
      </c>
      <c r="G10" s="67">
        <v>3656.83884</v>
      </c>
      <c r="L10"/>
    </row>
    <row r="11" spans="1:7" ht="19.5" customHeight="1">
      <c r="A11" s="65">
        <v>2016</v>
      </c>
      <c r="B11" s="66">
        <v>33321</v>
      </c>
      <c r="C11" s="67">
        <v>2873781.088</v>
      </c>
      <c r="D11" s="67">
        <v>45722.68232</v>
      </c>
      <c r="E11" s="66">
        <v>2159</v>
      </c>
      <c r="F11" s="67">
        <v>28191808</v>
      </c>
      <c r="G11" s="67">
        <v>3942.67683</v>
      </c>
    </row>
    <row r="12" spans="1:7" ht="19.5" customHeight="1">
      <c r="A12" s="65">
        <v>2017</v>
      </c>
      <c r="B12" s="66">
        <v>33549</v>
      </c>
      <c r="C12" s="67">
        <v>2844242</v>
      </c>
      <c r="D12" s="67">
        <v>44137</v>
      </c>
      <c r="E12" s="66">
        <v>2162</v>
      </c>
      <c r="F12" s="67">
        <v>35280085</v>
      </c>
      <c r="G12" s="67">
        <v>4233</v>
      </c>
    </row>
    <row r="13" spans="1:7" ht="19.5" customHeight="1">
      <c r="A13" s="65">
        <v>2018</v>
      </c>
      <c r="B13" s="66">
        <v>32720</v>
      </c>
      <c r="C13" s="67">
        <v>3029545</v>
      </c>
      <c r="D13" s="67">
        <v>47395</v>
      </c>
      <c r="E13" s="66">
        <v>2153</v>
      </c>
      <c r="F13" s="67">
        <v>31115472</v>
      </c>
      <c r="G13" s="67">
        <v>4563</v>
      </c>
    </row>
    <row r="14" spans="1:7" ht="15.75" customHeight="1">
      <c r="A14" s="65">
        <v>2019</v>
      </c>
      <c r="B14" s="66">
        <v>30345</v>
      </c>
      <c r="C14" s="67">
        <v>2775531</v>
      </c>
      <c r="D14" s="67">
        <v>46977</v>
      </c>
      <c r="E14" s="66">
        <v>2043</v>
      </c>
      <c r="F14" s="67">
        <v>45333743</v>
      </c>
      <c r="G14" s="67">
        <v>4709</v>
      </c>
    </row>
    <row r="15" spans="1:7" ht="15.75" customHeight="1">
      <c r="A15" s="65">
        <v>2020</v>
      </c>
      <c r="B15" s="66">
        <v>29025</v>
      </c>
      <c r="C15" s="67">
        <v>2847700</v>
      </c>
      <c r="D15" s="67">
        <v>46014</v>
      </c>
      <c r="E15" s="66">
        <v>1980</v>
      </c>
      <c r="F15" s="67">
        <v>31367079</v>
      </c>
      <c r="G15" s="67">
        <v>4523</v>
      </c>
    </row>
    <row r="16" spans="1:7" ht="15.75" customHeight="1">
      <c r="A16" s="65" t="s">
        <v>120</v>
      </c>
      <c r="B16" s="66">
        <v>27894</v>
      </c>
      <c r="C16" s="67">
        <v>2770277</v>
      </c>
      <c r="D16" s="67">
        <v>46746.9847</v>
      </c>
      <c r="E16" s="66">
        <v>1949</v>
      </c>
      <c r="F16" s="67">
        <v>31537266</v>
      </c>
      <c r="G16" s="67">
        <v>4069.0127199999997</v>
      </c>
    </row>
    <row r="17" spans="1:7" ht="15.75" customHeight="1">
      <c r="A17" s="125" t="s">
        <v>14</v>
      </c>
      <c r="B17" s="83">
        <v>25533</v>
      </c>
      <c r="C17" s="84">
        <v>2730918</v>
      </c>
      <c r="D17" s="85">
        <v>52086.82201999999</v>
      </c>
      <c r="E17" s="83">
        <v>2013</v>
      </c>
      <c r="F17" s="84">
        <v>34415801</v>
      </c>
      <c r="G17" s="85">
        <v>4191.21629</v>
      </c>
    </row>
    <row r="18" spans="1:7" ht="15.75" customHeight="1">
      <c r="A18" s="86"/>
      <c r="B18" s="87"/>
      <c r="C18" s="88"/>
      <c r="D18" s="87"/>
      <c r="E18" s="173"/>
      <c r="F18" s="87"/>
      <c r="G18" s="88"/>
    </row>
    <row r="19" spans="1:94" s="1" customFormat="1" ht="15.75" customHeight="1">
      <c r="A19" s="189" t="s">
        <v>24</v>
      </c>
      <c r="B19" s="89"/>
      <c r="C19" s="89"/>
      <c r="D19" s="120"/>
      <c r="E19" s="26"/>
      <c r="F19" s="120"/>
      <c r="G19" s="35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</row>
    <row r="20" spans="1:94" s="3" customFormat="1" ht="14.25" customHeight="1">
      <c r="A20" s="190" t="s">
        <v>25</v>
      </c>
      <c r="B20" s="4"/>
      <c r="C20" s="4"/>
      <c r="D20" s="27"/>
      <c r="E20" s="26"/>
      <c r="F20" s="26"/>
      <c r="G20" s="35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</row>
    <row r="21" spans="1:256" s="24" customFormat="1" ht="15.75" customHeight="1">
      <c r="A21" s="39"/>
      <c r="B21" s="39"/>
      <c r="C21" s="39"/>
      <c r="D21" s="121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s="24" customFormat="1" ht="15.75" customHeight="1">
      <c r="A22" s="39"/>
      <c r="B22" s="39"/>
      <c r="C22" s="39"/>
      <c r="D22" s="39"/>
      <c r="E22" s="39"/>
      <c r="F22" s="39"/>
      <c r="G22" s="39"/>
      <c r="H22" s="39"/>
      <c r="I22" s="39"/>
      <c r="J22" s="174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s="24" customFormat="1" ht="15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s="24" customFormat="1" ht="15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s="24" customFormat="1" ht="15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s="24" customFormat="1" ht="15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24" customFormat="1" ht="15.75" customHeight="1">
      <c r="A27" s="42"/>
      <c r="B27" s="42"/>
      <c r="C27" s="42"/>
      <c r="D27" s="42"/>
      <c r="E27" s="42"/>
      <c r="F27" s="42"/>
      <c r="G27" s="42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s="24" customFormat="1" ht="15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7" s="42" customFormat="1" ht="15.75" customHeight="1">
      <c r="A29" s="43"/>
      <c r="B29" s="43"/>
      <c r="C29" s="43"/>
      <c r="D29" s="43"/>
      <c r="E29" s="43"/>
      <c r="F29" s="43"/>
      <c r="G29" s="41"/>
    </row>
    <row r="30" spans="1:256" s="24" customFormat="1" ht="15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7" s="41" customFormat="1" ht="12" customHeight="1">
      <c r="A31" s="39"/>
      <c r="B31" s="39"/>
      <c r="C31" s="39"/>
      <c r="D31" s="39"/>
      <c r="E31" s="39"/>
      <c r="F31" s="39"/>
      <c r="G31" s="39"/>
    </row>
    <row r="32" s="39" customFormat="1" ht="13.5" customHeight="1"/>
    <row r="33" s="39" customFormat="1" ht="13.5" customHeight="1"/>
    <row r="34" s="39" customFormat="1" ht="13.5" customHeight="1"/>
    <row r="35" s="39" customFormat="1" ht="13.5" customHeight="1"/>
    <row r="36" s="39" customFormat="1" ht="13.5" customHeight="1"/>
    <row r="37" s="39" customFormat="1" ht="13.5" customHeight="1"/>
    <row r="38" s="39" customFormat="1" ht="13.5" customHeight="1"/>
    <row r="39" s="39" customFormat="1" ht="13.5" customHeight="1"/>
    <row r="40" s="39" customFormat="1" ht="13.5" customHeight="1"/>
    <row r="41" s="39" customFormat="1" ht="13.5" customHeight="1"/>
    <row r="42" s="39" customFormat="1" ht="13.5" customHeight="1"/>
    <row r="43" s="39" customFormat="1" ht="13.5" customHeight="1"/>
    <row r="44" s="39" customFormat="1" ht="13.5" customHeight="1"/>
    <row r="45" s="39" customFormat="1" ht="13.5" customHeight="1"/>
    <row r="46" s="39" customFormat="1" ht="13.5" customHeight="1"/>
    <row r="47" s="39" customFormat="1" ht="13.5" customHeight="1"/>
    <row r="48" s="39" customFormat="1" ht="13.5" customHeight="1"/>
    <row r="49" s="39" customFormat="1" ht="13.5" customHeight="1"/>
    <row r="50" s="39" customFormat="1" ht="13.5" customHeight="1"/>
    <row r="51" s="39" customFormat="1" ht="13.5" customHeight="1"/>
    <row r="52" s="39" customFormat="1" ht="13.5" customHeight="1"/>
    <row r="53" s="39" customFormat="1" ht="13.5" customHeight="1"/>
    <row r="54" s="39" customFormat="1" ht="13.5" customHeight="1"/>
    <row r="55" s="39" customFormat="1" ht="13.5" customHeight="1"/>
    <row r="56" s="39" customFormat="1" ht="13.5" customHeight="1"/>
    <row r="57" s="39" customFormat="1" ht="13.5" customHeight="1"/>
    <row r="58" spans="1:256" s="24" customFormat="1" ht="13.5" customHeight="1">
      <c r="A58" s="44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</row>
    <row r="59" s="39" customFormat="1" ht="13.5" customHeight="1"/>
    <row r="60" spans="1:256" s="24" customFormat="1" ht="13.5" customHeight="1">
      <c r="A60" s="44"/>
      <c r="B60" s="45"/>
      <c r="C60" s="45"/>
      <c r="D60" s="45"/>
      <c r="E60" s="45"/>
      <c r="F60" s="45"/>
      <c r="G60" s="45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</row>
    <row r="61" spans="1:256" s="24" customFormat="1" ht="13.5" customHeight="1">
      <c r="A61" s="39"/>
      <c r="B61" s="45"/>
      <c r="C61" s="45"/>
      <c r="D61" s="45"/>
      <c r="E61" s="45"/>
      <c r="F61" s="45"/>
      <c r="G61" s="45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</row>
    <row r="62" spans="1:256" s="24" customFormat="1" ht="13.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</row>
    <row r="63" spans="1:256" s="24" customFormat="1" ht="13.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</row>
    <row r="64" s="39" customFormat="1" ht="13.5" customHeight="1"/>
    <row r="65" s="39" customFormat="1" ht="13.5" customHeight="1"/>
    <row r="66" s="39" customFormat="1" ht="13.5" customHeight="1"/>
    <row r="67" s="39" customFormat="1" ht="13.5" customHeight="1"/>
    <row r="68" s="39" customFormat="1" ht="13.5" customHeight="1"/>
    <row r="69" s="39" customFormat="1" ht="13.5" customHeight="1"/>
    <row r="70" s="39" customFormat="1" ht="13.5" customHeight="1"/>
    <row r="71" s="39" customFormat="1" ht="13.5" customHeight="1"/>
    <row r="72" s="39" customFormat="1" ht="13.5" customHeight="1"/>
    <row r="73" s="39" customFormat="1" ht="13.5" customHeight="1"/>
    <row r="74" s="39" customFormat="1" ht="13.5" customHeight="1"/>
    <row r="75" s="39" customFormat="1" ht="13.5" customHeight="1"/>
    <row r="76" s="39" customFormat="1" ht="13.5" customHeight="1"/>
    <row r="77" s="39" customFormat="1" ht="13.5" customHeight="1"/>
    <row r="78" s="39" customFormat="1" ht="13.5" customHeight="1"/>
    <row r="79" s="39" customFormat="1" ht="13.5" customHeight="1"/>
    <row r="80" s="39" customFormat="1" ht="13.5" customHeight="1"/>
    <row r="81" s="39" customFormat="1" ht="13.5" customHeight="1"/>
    <row r="82" s="39" customFormat="1" ht="13.5" customHeight="1"/>
    <row r="83" s="39" customFormat="1" ht="13.5" customHeight="1"/>
    <row r="84" s="39" customFormat="1" ht="13.5" customHeight="1"/>
    <row r="85" s="39" customFormat="1" ht="13.5" customHeight="1"/>
    <row r="86" s="39" customFormat="1" ht="13.5" customHeight="1"/>
    <row r="87" s="39" customFormat="1" ht="13.5" customHeight="1"/>
    <row r="88" s="39" customFormat="1" ht="13.5" customHeight="1"/>
    <row r="89" s="39" customFormat="1" ht="13.5" customHeight="1"/>
    <row r="90" s="39" customFormat="1" ht="13.5" customHeight="1"/>
    <row r="91" s="39" customFormat="1" ht="13.5" customHeight="1"/>
    <row r="92" s="39" customFormat="1" ht="13.5" customHeight="1"/>
    <row r="93" s="39" customFormat="1" ht="13.5" customHeight="1"/>
    <row r="94" s="39" customFormat="1" ht="13.5" customHeight="1"/>
    <row r="95" s="39" customFormat="1" ht="13.5" customHeight="1"/>
    <row r="96" s="39" customFormat="1" ht="13.5" customHeight="1"/>
    <row r="97" s="39" customFormat="1" ht="13.5" customHeight="1"/>
    <row r="98" s="39" customFormat="1" ht="13.5" customHeight="1"/>
    <row r="99" s="39" customFormat="1" ht="13.5" customHeight="1"/>
    <row r="100" s="39" customFormat="1" ht="13.5" customHeight="1"/>
    <row r="101" s="39" customFormat="1" ht="13.5" customHeight="1"/>
    <row r="102" s="39" customFormat="1" ht="13.5" customHeight="1"/>
    <row r="103" s="39" customFormat="1" ht="13.5" customHeight="1"/>
    <row r="104" s="39" customFormat="1" ht="13.5" customHeight="1"/>
    <row r="105" s="39" customFormat="1" ht="13.5" customHeight="1"/>
    <row r="106" s="39" customFormat="1" ht="13.5" customHeight="1"/>
    <row r="107" s="39" customFormat="1" ht="13.5" customHeight="1"/>
    <row r="108" s="39" customFormat="1" ht="13.5" customHeight="1"/>
    <row r="109" s="39" customFormat="1" ht="13.5" customHeight="1"/>
    <row r="110" s="39" customFormat="1" ht="13.5" customHeight="1"/>
    <row r="111" s="39" customFormat="1" ht="13.5" customHeight="1"/>
    <row r="112" s="39" customFormat="1" ht="13.5" customHeight="1"/>
    <row r="113" s="39" customFormat="1" ht="13.5" customHeight="1"/>
    <row r="114" s="39" customFormat="1" ht="13.5" customHeight="1"/>
    <row r="115" s="39" customFormat="1" ht="13.5" customHeight="1"/>
    <row r="116" s="39" customFormat="1" ht="13.5" customHeight="1"/>
    <row r="117" s="39" customFormat="1" ht="13.5" customHeight="1"/>
    <row r="118" spans="1:256" s="24" customFormat="1" ht="13.5" customHeight="1">
      <c r="A118" s="44" t="s">
        <v>0</v>
      </c>
      <c r="B118" s="45"/>
      <c r="C118" s="45"/>
      <c r="D118" s="45"/>
      <c r="E118" s="45"/>
      <c r="F118" s="45"/>
      <c r="G118" s="45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</row>
    <row r="119" spans="1:256" s="24" customFormat="1" ht="13.5" customHeight="1">
      <c r="A119" s="39"/>
      <c r="B119" s="45"/>
      <c r="C119" s="45"/>
      <c r="D119" s="45"/>
      <c r="E119" s="45"/>
      <c r="F119" s="45"/>
      <c r="G119" s="45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39"/>
      <c r="IV119" s="39"/>
    </row>
    <row r="120" spans="1:256" s="24" customFormat="1" ht="13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  <c r="IT120" s="39"/>
      <c r="IU120" s="39"/>
      <c r="IV120" s="39"/>
    </row>
    <row r="121" spans="1:256" s="24" customFormat="1" ht="13.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  <c r="IT121" s="39"/>
      <c r="IU121" s="39"/>
      <c r="IV121" s="39"/>
    </row>
    <row r="122" s="39" customFormat="1" ht="13.5" customHeight="1"/>
    <row r="123" s="39" customFormat="1" ht="13.5" customHeight="1"/>
    <row r="124" s="39" customFormat="1" ht="13.5" customHeight="1"/>
    <row r="125" s="39" customFormat="1" ht="13.5" customHeight="1"/>
    <row r="126" s="39" customFormat="1" ht="13.5" customHeight="1"/>
    <row r="127" s="39" customFormat="1" ht="13.5" customHeight="1"/>
    <row r="128" s="39" customFormat="1" ht="13.5" customHeight="1"/>
    <row r="129" s="39" customFormat="1" ht="13.5" customHeight="1"/>
    <row r="130" s="39" customFormat="1" ht="13.5" customHeight="1"/>
    <row r="131" s="39" customFormat="1" ht="13.5" customHeight="1"/>
    <row r="132" s="39" customFormat="1" ht="13.5" customHeight="1"/>
    <row r="133" s="39" customFormat="1" ht="13.5" customHeight="1"/>
    <row r="134" s="39" customFormat="1" ht="13.5" customHeight="1"/>
    <row r="135" s="39" customFormat="1" ht="13.5" customHeight="1"/>
    <row r="136" s="39" customFormat="1" ht="13.5" customHeight="1"/>
    <row r="137" s="39" customFormat="1" ht="13.5" customHeight="1"/>
    <row r="138" s="39" customFormat="1" ht="13.5" customHeight="1"/>
    <row r="139" s="39" customFormat="1" ht="13.5" customHeight="1"/>
    <row r="140" s="39" customFormat="1" ht="13.5" customHeight="1"/>
    <row r="141" s="39" customFormat="1" ht="13.5" customHeight="1"/>
    <row r="142" s="39" customFormat="1" ht="13.5" customHeight="1"/>
    <row r="143" s="39" customFormat="1" ht="13.5" customHeight="1"/>
    <row r="144" s="39" customFormat="1" ht="13.5" customHeight="1"/>
    <row r="145" s="39" customFormat="1" ht="13.5" customHeight="1"/>
    <row r="146" s="39" customFormat="1" ht="13.5" customHeight="1"/>
    <row r="147" s="39" customFormat="1" ht="13.5" customHeight="1"/>
    <row r="148" s="39" customFormat="1" ht="13.5" customHeight="1"/>
    <row r="149" s="39" customFormat="1" ht="13.5" customHeight="1"/>
    <row r="150" s="39" customFormat="1" ht="13.5" customHeight="1"/>
    <row r="151" s="39" customFormat="1" ht="13.5" customHeight="1"/>
    <row r="152" s="39" customFormat="1" ht="13.5" customHeight="1"/>
    <row r="153" s="39" customFormat="1" ht="13.5" customHeight="1"/>
    <row r="154" s="39" customFormat="1" ht="13.5" customHeight="1"/>
    <row r="155" s="39" customFormat="1" ht="13.5" customHeight="1"/>
    <row r="156" s="39" customFormat="1" ht="13.5" customHeight="1"/>
    <row r="157" s="39" customFormat="1" ht="13.5" customHeight="1"/>
    <row r="158" s="39" customFormat="1" ht="13.5" customHeight="1"/>
    <row r="159" s="39" customFormat="1" ht="13.5" customHeight="1"/>
    <row r="160" s="39" customFormat="1" ht="13.5" customHeight="1"/>
    <row r="161" s="39" customFormat="1" ht="13.5" customHeight="1"/>
    <row r="162" s="39" customFormat="1" ht="13.5" customHeight="1"/>
    <row r="163" s="39" customFormat="1" ht="13.5" customHeight="1"/>
    <row r="164" s="39" customFormat="1" ht="13.5" customHeight="1"/>
    <row r="165" s="39" customFormat="1" ht="13.5" customHeight="1"/>
    <row r="166" s="39" customFormat="1" ht="13.5" customHeight="1"/>
    <row r="167" s="39" customFormat="1" ht="13.5" customHeight="1"/>
    <row r="168" spans="1:256" s="24" customFormat="1" ht="13.5" customHeight="1">
      <c r="A168" s="44" t="s">
        <v>0</v>
      </c>
      <c r="B168" s="45"/>
      <c r="C168" s="45"/>
      <c r="D168" s="45"/>
      <c r="E168" s="45"/>
      <c r="F168" s="45"/>
      <c r="G168" s="45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/>
      <c r="HN168" s="39"/>
      <c r="HO168" s="39"/>
      <c r="HP168" s="39"/>
      <c r="HQ168" s="39"/>
      <c r="HR168" s="39"/>
      <c r="HS168" s="39"/>
      <c r="HT168" s="39"/>
      <c r="HU168" s="39"/>
      <c r="HV168" s="39"/>
      <c r="HW168" s="39"/>
      <c r="HX168" s="39"/>
      <c r="HY168" s="39"/>
      <c r="HZ168" s="39"/>
      <c r="IA168" s="39"/>
      <c r="IB168" s="39"/>
      <c r="IC168" s="39"/>
      <c r="ID168" s="39"/>
      <c r="IE168" s="39"/>
      <c r="IF168" s="39"/>
      <c r="IG168" s="39"/>
      <c r="IH168" s="39"/>
      <c r="II168" s="39"/>
      <c r="IJ168" s="39"/>
      <c r="IK168" s="39"/>
      <c r="IL168" s="39"/>
      <c r="IM168" s="39"/>
      <c r="IN168" s="39"/>
      <c r="IO168" s="39"/>
      <c r="IP168" s="39"/>
      <c r="IQ168" s="39"/>
      <c r="IR168" s="39"/>
      <c r="IS168" s="39"/>
      <c r="IT168" s="39"/>
      <c r="IU168" s="39"/>
      <c r="IV168" s="39"/>
    </row>
    <row r="169" spans="1:256" s="24" customFormat="1" ht="13.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  <c r="IK169" s="39"/>
      <c r="IL169" s="39"/>
      <c r="IM169" s="39"/>
      <c r="IN169" s="39"/>
      <c r="IO169" s="39"/>
      <c r="IP169" s="39"/>
      <c r="IQ169" s="39"/>
      <c r="IR169" s="39"/>
      <c r="IS169" s="39"/>
      <c r="IT169" s="39"/>
      <c r="IU169" s="39"/>
      <c r="IV169" s="39"/>
    </row>
    <row r="170" spans="1:256" s="24" customFormat="1" ht="13.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/>
      <c r="HY170" s="39"/>
      <c r="HZ170" s="39"/>
      <c r="IA170" s="39"/>
      <c r="IB170" s="39"/>
      <c r="IC170" s="39"/>
      <c r="ID170" s="39"/>
      <c r="IE170" s="39"/>
      <c r="IF170" s="39"/>
      <c r="IG170" s="39"/>
      <c r="IH170" s="39"/>
      <c r="II170" s="39"/>
      <c r="IJ170" s="39"/>
      <c r="IK170" s="39"/>
      <c r="IL170" s="39"/>
      <c r="IM170" s="39"/>
      <c r="IN170" s="39"/>
      <c r="IO170" s="39"/>
      <c r="IP170" s="39"/>
      <c r="IQ170" s="39"/>
      <c r="IR170" s="39"/>
      <c r="IS170" s="39"/>
      <c r="IT170" s="39"/>
      <c r="IU170" s="39"/>
      <c r="IV170" s="39"/>
    </row>
    <row r="171" s="39" customFormat="1" ht="13.5" customHeight="1"/>
    <row r="172" s="39" customFormat="1" ht="13.5" customHeight="1"/>
    <row r="173" s="39" customFormat="1" ht="13.5" customHeight="1"/>
    <row r="174" s="39" customFormat="1" ht="13.5" customHeight="1"/>
    <row r="175" s="39" customFormat="1" ht="13.5" customHeight="1"/>
    <row r="176" s="39" customFormat="1" ht="13.5" customHeight="1"/>
    <row r="177" s="39" customFormat="1" ht="13.5" customHeight="1"/>
    <row r="178" s="39" customFormat="1" ht="13.5" customHeight="1"/>
    <row r="179" s="39" customFormat="1" ht="13.5" customHeight="1"/>
    <row r="180" s="39" customFormat="1" ht="13.5" customHeight="1"/>
    <row r="181" s="39" customFormat="1" ht="13.5" customHeight="1"/>
    <row r="182" s="39" customFormat="1" ht="13.5" customHeight="1"/>
    <row r="183" s="39" customFormat="1" ht="13.5" customHeight="1"/>
    <row r="184" s="39" customFormat="1" ht="13.5" customHeight="1"/>
    <row r="185" s="39" customFormat="1" ht="13.5" customHeight="1"/>
    <row r="186" s="39" customFormat="1" ht="13.5" customHeight="1"/>
    <row r="187" s="39" customFormat="1" ht="13.5" customHeight="1"/>
    <row r="188" s="39" customFormat="1" ht="13.5" customHeight="1"/>
    <row r="189" s="39" customFormat="1" ht="13.5" customHeight="1"/>
    <row r="190" s="39" customFormat="1" ht="13.5" customHeight="1"/>
    <row r="191" s="39" customFormat="1" ht="13.5" customHeight="1"/>
    <row r="192" s="39" customFormat="1" ht="13.5" customHeight="1"/>
    <row r="193" s="39" customFormat="1" ht="13.5" customHeight="1"/>
    <row r="194" s="39" customFormat="1" ht="13.5" customHeight="1"/>
    <row r="195" s="39" customFormat="1" ht="13.5" customHeight="1"/>
    <row r="196" s="39" customFormat="1" ht="13.5" customHeight="1"/>
    <row r="197" s="39" customFormat="1" ht="13.5" customHeight="1"/>
    <row r="198" s="39" customFormat="1" ht="13.5" customHeight="1"/>
    <row r="199" s="39" customFormat="1" ht="13.5" customHeight="1"/>
    <row r="200" s="39" customFormat="1" ht="13.5" customHeight="1"/>
    <row r="201" s="39" customFormat="1" ht="13.5" customHeight="1"/>
    <row r="202" s="39" customFormat="1" ht="13.5" customHeight="1"/>
    <row r="203" s="39" customFormat="1" ht="13.5" customHeight="1"/>
    <row r="204" s="39" customFormat="1" ht="13.5" customHeight="1"/>
    <row r="205" s="39" customFormat="1" ht="13.5" customHeight="1"/>
    <row r="206" s="39" customFormat="1" ht="13.5" customHeight="1"/>
    <row r="207" s="39" customFormat="1" ht="13.5" customHeight="1"/>
    <row r="208" s="39" customFormat="1" ht="13.5" customHeight="1"/>
    <row r="209" s="39" customFormat="1" ht="13.5" customHeight="1"/>
    <row r="210" s="39" customFormat="1" ht="13.5" customHeight="1"/>
    <row r="211" s="39" customFormat="1" ht="13.5" customHeight="1"/>
    <row r="212" s="39" customFormat="1" ht="13.5" customHeight="1"/>
    <row r="213" s="39" customFormat="1" ht="13.5" customHeight="1"/>
    <row r="214" s="39" customFormat="1" ht="13.5" customHeight="1"/>
    <row r="215" s="39" customFormat="1" ht="13.5" customHeight="1"/>
    <row r="216" s="39" customFormat="1" ht="13.5" customHeight="1"/>
    <row r="217" s="39" customFormat="1" ht="13.5" customHeight="1"/>
    <row r="218" s="39" customFormat="1" ht="13.5" customHeight="1"/>
    <row r="219" s="39" customFormat="1" ht="13.5" customHeight="1"/>
    <row r="220" s="39" customFormat="1" ht="13.5" customHeight="1"/>
    <row r="221" s="39" customFormat="1" ht="13.5" customHeight="1"/>
    <row r="222" s="39" customFormat="1" ht="13.5" customHeight="1"/>
    <row r="223" s="39" customFormat="1" ht="13.5" customHeight="1"/>
    <row r="224" s="39" customFormat="1" ht="13.5" customHeight="1"/>
    <row r="225" s="39" customFormat="1" ht="13.5" customHeight="1"/>
    <row r="226" s="39" customFormat="1" ht="13.5" customHeight="1"/>
    <row r="227" s="39" customFormat="1" ht="13.5" customHeight="1"/>
    <row r="228" s="39" customFormat="1" ht="13.5" customHeight="1"/>
    <row r="229" s="39" customFormat="1" ht="13.5" customHeight="1"/>
    <row r="230" s="39" customFormat="1" ht="13.5" customHeight="1"/>
    <row r="231" s="39" customFormat="1" ht="13.5" customHeight="1"/>
    <row r="232" s="39" customFormat="1" ht="13.5" customHeight="1"/>
    <row r="233" s="39" customFormat="1" ht="13.5" customHeight="1"/>
    <row r="234" s="39" customFormat="1" ht="13.5" customHeight="1"/>
    <row r="235" s="39" customFormat="1" ht="13.5" customHeight="1"/>
    <row r="236" s="39" customFormat="1" ht="13.5" customHeight="1"/>
    <row r="237" s="39" customFormat="1" ht="13.5" customHeight="1"/>
    <row r="238" s="39" customFormat="1" ht="13.5" customHeight="1"/>
    <row r="239" s="39" customFormat="1" ht="13.5" customHeight="1"/>
    <row r="240" s="39" customFormat="1" ht="13.5" customHeight="1"/>
    <row r="241" s="39" customFormat="1" ht="13.5" customHeight="1"/>
    <row r="242" s="39" customFormat="1" ht="13.5" customHeight="1"/>
    <row r="243" s="39" customFormat="1" ht="13.5" customHeight="1"/>
    <row r="244" s="39" customFormat="1" ht="13.5" customHeight="1"/>
    <row r="245" s="39" customFormat="1" ht="13.5" customHeight="1"/>
    <row r="246" s="39" customFormat="1" ht="13.5" customHeight="1"/>
    <row r="247" s="39" customFormat="1" ht="13.5" customHeight="1"/>
    <row r="248" s="39" customFormat="1" ht="13.5" customHeight="1"/>
    <row r="249" s="39" customFormat="1" ht="13.5" customHeight="1"/>
    <row r="250" s="39" customFormat="1" ht="13.5" customHeight="1"/>
    <row r="251" s="39" customFormat="1" ht="13.5" customHeight="1"/>
    <row r="252" s="39" customFormat="1" ht="13.5" customHeight="1"/>
    <row r="253" s="39" customFormat="1" ht="13.5" customHeight="1"/>
    <row r="254" s="39" customFormat="1" ht="13.5" customHeight="1"/>
    <row r="255" s="39" customFormat="1" ht="13.5" customHeight="1"/>
    <row r="256" s="39" customFormat="1" ht="13.5" customHeight="1"/>
    <row r="257" s="39" customFormat="1" ht="13.5" customHeight="1"/>
    <row r="258" s="39" customFormat="1" ht="13.5" customHeight="1"/>
    <row r="259" s="39" customFormat="1" ht="13.5" customHeight="1"/>
    <row r="260" s="39" customFormat="1" ht="13.5" customHeight="1"/>
    <row r="261" s="39" customFormat="1" ht="13.5" customHeight="1"/>
    <row r="262" s="39" customFormat="1" ht="13.5" customHeight="1"/>
    <row r="263" s="39" customFormat="1" ht="13.5" customHeight="1"/>
    <row r="264" s="39" customFormat="1" ht="13.5" customHeight="1"/>
    <row r="265" s="39" customFormat="1" ht="13.5" customHeight="1"/>
    <row r="266" s="39" customFormat="1" ht="13.5" customHeight="1"/>
    <row r="267" s="39" customFormat="1" ht="13.5" customHeight="1"/>
    <row r="268" s="39" customFormat="1" ht="13.5" customHeight="1"/>
    <row r="269" s="39" customFormat="1" ht="13.5" customHeight="1"/>
    <row r="270" s="39" customFormat="1" ht="13.5" customHeight="1"/>
    <row r="271" s="39" customFormat="1" ht="13.5" customHeight="1"/>
    <row r="272" s="39" customFormat="1" ht="13.5" customHeight="1"/>
  </sheetData>
  <sheetProtection/>
  <mergeCells count="5">
    <mergeCell ref="A3:G3"/>
    <mergeCell ref="A4:G4"/>
    <mergeCell ref="A6:A7"/>
    <mergeCell ref="B6:D6"/>
    <mergeCell ref="E6:G6"/>
  </mergeCells>
  <printOptions horizontalCentered="1"/>
  <pageMargins left="0.7082677165354331" right="0.7082677165354331" top="1.1417322834645671" bottom="1.1417322834645671" header="0.7480314960629921" footer="0.7480314960629921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721"/>
  <sheetViews>
    <sheetView view="pageBreakPreview" zoomScale="73" zoomScaleNormal="60" zoomScaleSheetLayoutView="73" zoomScalePageLayoutView="0" workbookViewId="0" topLeftCell="A1">
      <selection activeCell="N187" sqref="N187"/>
    </sheetView>
  </sheetViews>
  <sheetFormatPr defaultColWidth="8.50390625" defaultRowHeight="14.25" customHeight="1"/>
  <cols>
    <col min="1" max="1" width="46.00390625" style="146" customWidth="1"/>
    <col min="2" max="4" width="7.125" style="140" customWidth="1"/>
    <col min="5" max="5" width="16.375" style="140" customWidth="1"/>
    <col min="6" max="6" width="16.25390625" style="112" customWidth="1"/>
    <col min="7" max="7" width="7.875" style="140" customWidth="1"/>
    <col min="8" max="9" width="16.50390625" style="140" customWidth="1"/>
    <col min="10" max="10" width="8.625" style="140" customWidth="1"/>
    <col min="11" max="11" width="14.625" style="146" customWidth="1"/>
    <col min="12" max="12" width="14.625" style="140" customWidth="1"/>
    <col min="13" max="13" width="7.125" style="140" customWidth="1"/>
    <col min="14" max="15" width="14.625" style="140" customWidth="1"/>
    <col min="16" max="16" width="8.25390625" style="140" customWidth="1"/>
    <col min="17" max="17" width="8.875" style="112" customWidth="1"/>
    <col min="18" max="18" width="10.75390625" style="112" customWidth="1"/>
    <col min="19" max="19" width="10.875" style="112" customWidth="1"/>
    <col min="20" max="20" width="11.75390625" style="112" customWidth="1"/>
    <col min="21" max="21" width="9.75390625" style="112" customWidth="1"/>
    <col min="22" max="22" width="11.75390625" style="112" customWidth="1"/>
    <col min="23" max="28" width="8.50390625" style="112" customWidth="1"/>
    <col min="29" max="16384" width="8.50390625" style="140" customWidth="1"/>
  </cols>
  <sheetData>
    <row r="1" spans="1:16" ht="15" customHeight="1">
      <c r="A1" s="191" t="s">
        <v>26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5" customHeight="1">
      <c r="A2" s="204" t="s">
        <v>28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4.25" customHeight="1">
      <c r="A3" s="207" t="s">
        <v>29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ht="9" customHeight="1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3"/>
      <c r="L4" s="142"/>
      <c r="M4" s="142"/>
      <c r="N4" s="112"/>
      <c r="O4" s="112"/>
      <c r="P4" s="112"/>
    </row>
    <row r="5" spans="1:16" ht="18" customHeight="1">
      <c r="A5" s="205" t="s">
        <v>30</v>
      </c>
      <c r="B5" s="205" t="s">
        <v>1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</row>
    <row r="6" spans="1:16" ht="18" customHeight="1">
      <c r="A6" s="205"/>
      <c r="B6" s="206" t="s">
        <v>31</v>
      </c>
      <c r="C6" s="206"/>
      <c r="D6" s="206"/>
      <c r="E6" s="206" t="s">
        <v>32</v>
      </c>
      <c r="F6" s="206"/>
      <c r="G6" s="206"/>
      <c r="H6" s="205" t="s">
        <v>33</v>
      </c>
      <c r="I6" s="205"/>
      <c r="J6" s="205"/>
      <c r="K6" s="205" t="s">
        <v>34</v>
      </c>
      <c r="L6" s="205"/>
      <c r="M6" s="205"/>
      <c r="N6" s="206" t="s">
        <v>35</v>
      </c>
      <c r="O6" s="206"/>
      <c r="P6" s="206"/>
    </row>
    <row r="7" spans="1:16" ht="18" customHeight="1">
      <c r="A7" s="205"/>
      <c r="B7" s="5" t="s">
        <v>12</v>
      </c>
      <c r="C7" s="49" t="s">
        <v>11</v>
      </c>
      <c r="D7" s="6" t="s">
        <v>10</v>
      </c>
      <c r="E7" s="5" t="s">
        <v>12</v>
      </c>
      <c r="F7" s="49" t="s">
        <v>11</v>
      </c>
      <c r="G7" s="6" t="s">
        <v>10</v>
      </c>
      <c r="H7" s="5" t="s">
        <v>12</v>
      </c>
      <c r="I7" s="49" t="s">
        <v>11</v>
      </c>
      <c r="J7" s="6" t="s">
        <v>10</v>
      </c>
      <c r="K7" s="5" t="s">
        <v>12</v>
      </c>
      <c r="L7" s="49" t="s">
        <v>11</v>
      </c>
      <c r="M7" s="6" t="s">
        <v>10</v>
      </c>
      <c r="N7" s="5" t="s">
        <v>12</v>
      </c>
      <c r="O7" s="49" t="s">
        <v>11</v>
      </c>
      <c r="P7" s="130" t="s">
        <v>10</v>
      </c>
    </row>
    <row r="8" spans="1:16" ht="12.75" customHeight="1">
      <c r="A8" s="193" t="s">
        <v>39</v>
      </c>
      <c r="B8" s="52">
        <f>SUM(B9:B11)</f>
        <v>1922</v>
      </c>
      <c r="C8" s="52">
        <f aca="true" t="shared" si="0" ref="C8:O8">SUM(C9:C11)</f>
        <v>1864</v>
      </c>
      <c r="D8" s="76">
        <f>C8*100/B8</f>
        <v>96.98231009365244</v>
      </c>
      <c r="E8" s="52">
        <f t="shared" si="0"/>
        <v>142176739</v>
      </c>
      <c r="F8" s="52">
        <f t="shared" si="0"/>
        <v>142971049</v>
      </c>
      <c r="G8" s="81">
        <f aca="true" t="shared" si="1" ref="G8:G65">F8*100/E8</f>
        <v>100.55867788612032</v>
      </c>
      <c r="H8" s="52">
        <f t="shared" si="0"/>
        <v>38834318.25</v>
      </c>
      <c r="I8" s="52">
        <f t="shared" si="0"/>
        <v>43107236.52</v>
      </c>
      <c r="J8" s="81">
        <f aca="true" t="shared" si="2" ref="J8:J65">I8*100/H8</f>
        <v>111.00294394893878</v>
      </c>
      <c r="K8" s="52">
        <f t="shared" si="0"/>
        <v>119764.6</v>
      </c>
      <c r="L8" s="52">
        <f t="shared" si="0"/>
        <v>162303.83999999997</v>
      </c>
      <c r="M8" s="81">
        <f aca="true" t="shared" si="3" ref="M8:M65">L8*100/K8</f>
        <v>135.51904318972382</v>
      </c>
      <c r="N8" s="52">
        <f t="shared" si="0"/>
        <v>134741.49</v>
      </c>
      <c r="O8" s="52">
        <f t="shared" si="0"/>
        <v>149045.07</v>
      </c>
      <c r="P8" s="80">
        <f aca="true" t="shared" si="4" ref="P8:P65">O8*100/N8</f>
        <v>110.61557208548014</v>
      </c>
    </row>
    <row r="9" spans="1:251" s="145" customFormat="1" ht="12.75" customHeight="1">
      <c r="A9" s="194" t="s">
        <v>40</v>
      </c>
      <c r="B9" s="56">
        <v>1541</v>
      </c>
      <c r="C9" s="56">
        <v>1506</v>
      </c>
      <c r="D9" s="8">
        <f aca="true" t="shared" si="5" ref="D9:D65">C9*100/B9</f>
        <v>97.72874756651525</v>
      </c>
      <c r="E9" s="56">
        <v>105195637</v>
      </c>
      <c r="F9" s="56">
        <v>108373956</v>
      </c>
      <c r="G9" s="8">
        <f t="shared" si="1"/>
        <v>103.02134108470678</v>
      </c>
      <c r="H9" s="56">
        <v>32583033.26</v>
      </c>
      <c r="I9" s="56">
        <v>36285682.44</v>
      </c>
      <c r="J9" s="8">
        <f t="shared" si="2"/>
        <v>111.36373385023515</v>
      </c>
      <c r="K9" s="56">
        <v>66011.77</v>
      </c>
      <c r="L9" s="56">
        <v>75646.56</v>
      </c>
      <c r="M9" s="8">
        <f t="shared" si="3"/>
        <v>114.59556379112391</v>
      </c>
      <c r="N9" s="56">
        <v>82347.02</v>
      </c>
      <c r="O9" s="56">
        <v>93517.76</v>
      </c>
      <c r="P9" s="8">
        <f t="shared" si="4"/>
        <v>113.56544535552105</v>
      </c>
      <c r="Q9" s="154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</row>
    <row r="10" spans="1:251" s="145" customFormat="1" ht="12.75" customHeight="1">
      <c r="A10" s="194" t="s">
        <v>41</v>
      </c>
      <c r="B10" s="56">
        <v>373</v>
      </c>
      <c r="C10" s="56">
        <v>347</v>
      </c>
      <c r="D10" s="8">
        <f t="shared" si="5"/>
        <v>93.02949061662198</v>
      </c>
      <c r="E10" s="56">
        <v>35695573</v>
      </c>
      <c r="F10" s="56">
        <v>31866683</v>
      </c>
      <c r="G10" s="8">
        <f t="shared" si="1"/>
        <v>89.27348777956303</v>
      </c>
      <c r="H10" s="56">
        <v>5977101.93</v>
      </c>
      <c r="I10" s="56">
        <v>6167261.7</v>
      </c>
      <c r="J10" s="8">
        <f t="shared" si="2"/>
        <v>103.1814710912919</v>
      </c>
      <c r="K10" s="56">
        <v>53162.9</v>
      </c>
      <c r="L10" s="56">
        <v>83201.98</v>
      </c>
      <c r="M10" s="8">
        <f t="shared" si="3"/>
        <v>156.50384008396833</v>
      </c>
      <c r="N10" s="56">
        <v>51824.45</v>
      </c>
      <c r="O10" s="56">
        <v>53833.46</v>
      </c>
      <c r="P10" s="8">
        <f t="shared" si="4"/>
        <v>103.87656791340767</v>
      </c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</row>
    <row r="11" spans="1:251" s="145" customFormat="1" ht="12.75" customHeight="1">
      <c r="A11" s="195" t="s">
        <v>42</v>
      </c>
      <c r="B11" s="55">
        <v>8</v>
      </c>
      <c r="C11" s="55">
        <v>11</v>
      </c>
      <c r="D11" s="8">
        <f t="shared" si="5"/>
        <v>137.5</v>
      </c>
      <c r="E11" s="55">
        <v>1285529</v>
      </c>
      <c r="F11" s="55">
        <v>2730410</v>
      </c>
      <c r="G11" s="8">
        <f t="shared" si="1"/>
        <v>212.39583082139725</v>
      </c>
      <c r="H11" s="55">
        <v>274183.06</v>
      </c>
      <c r="I11" s="55">
        <v>654292.38</v>
      </c>
      <c r="J11" s="8">
        <f t="shared" si="2"/>
        <v>238.63340791367636</v>
      </c>
      <c r="K11" s="55">
        <v>589.93</v>
      </c>
      <c r="L11" s="55">
        <v>3455.3</v>
      </c>
      <c r="M11" s="8">
        <f t="shared" si="3"/>
        <v>585.7135592358416</v>
      </c>
      <c r="N11" s="55">
        <v>570.02</v>
      </c>
      <c r="O11" s="55">
        <v>1693.85</v>
      </c>
      <c r="P11" s="8">
        <f t="shared" si="4"/>
        <v>297.1562401319252</v>
      </c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</row>
    <row r="12" spans="1:16" ht="12.75" customHeight="1">
      <c r="A12" s="196" t="s">
        <v>43</v>
      </c>
      <c r="B12" s="50">
        <f>SUM(B13:B31)</f>
        <v>488</v>
      </c>
      <c r="C12" s="50">
        <f>SUM(C13:C31)</f>
        <v>469</v>
      </c>
      <c r="D12" s="76">
        <f t="shared" si="5"/>
        <v>96.10655737704919</v>
      </c>
      <c r="E12" s="50">
        <f>SUM(E13:E31)</f>
        <v>127768118</v>
      </c>
      <c r="F12" s="50">
        <f>SUM(F13:F31)</f>
        <v>133679257</v>
      </c>
      <c r="G12" s="76">
        <f t="shared" si="1"/>
        <v>104.62645853482792</v>
      </c>
      <c r="H12" s="50">
        <f>SUM(H13:H31)</f>
        <v>77241654.05</v>
      </c>
      <c r="I12" s="50">
        <f>SUM(I13:I31)</f>
        <v>83022072.53000002</v>
      </c>
      <c r="J12" s="76">
        <f t="shared" si="2"/>
        <v>107.48355087820653</v>
      </c>
      <c r="K12" s="50">
        <f>SUM(K13:K31)</f>
        <v>460433.29</v>
      </c>
      <c r="L12" s="50">
        <f>SUM(L13:L31)</f>
        <v>545375.41</v>
      </c>
      <c r="M12" s="76">
        <f t="shared" si="3"/>
        <v>118.44830116432286</v>
      </c>
      <c r="N12" s="50">
        <f>SUM(N13:N31)</f>
        <v>287103.93</v>
      </c>
      <c r="O12" s="50">
        <f>SUM(O13:O31)</f>
        <v>466903.36000000004</v>
      </c>
      <c r="P12" s="76">
        <f t="shared" si="4"/>
        <v>162.62520683711995</v>
      </c>
    </row>
    <row r="13" spans="1:251" s="145" customFormat="1" ht="12.75" customHeight="1">
      <c r="A13" s="194" t="s">
        <v>44</v>
      </c>
      <c r="B13" s="7">
        <v>23</v>
      </c>
      <c r="C13" s="56">
        <v>16</v>
      </c>
      <c r="D13" s="8">
        <f t="shared" si="5"/>
        <v>69.56521739130434</v>
      </c>
      <c r="E13" s="7">
        <v>3443441</v>
      </c>
      <c r="F13" s="56">
        <v>3403279</v>
      </c>
      <c r="G13" s="8">
        <f t="shared" si="1"/>
        <v>98.833666672378</v>
      </c>
      <c r="H13" s="7">
        <v>7258595.55</v>
      </c>
      <c r="I13" s="56">
        <v>5176912.55</v>
      </c>
      <c r="J13" s="8">
        <f t="shared" si="2"/>
        <v>71.3211325020031</v>
      </c>
      <c r="K13" s="7">
        <v>25781.21</v>
      </c>
      <c r="L13" s="56">
        <v>19167.58</v>
      </c>
      <c r="M13" s="8">
        <f t="shared" si="3"/>
        <v>74.34709232033718</v>
      </c>
      <c r="N13" s="7">
        <v>3972.28</v>
      </c>
      <c r="O13" s="56">
        <v>9212.94</v>
      </c>
      <c r="P13" s="8">
        <f t="shared" si="4"/>
        <v>231.93078030753117</v>
      </c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</row>
    <row r="14" spans="1:251" s="145" customFormat="1" ht="12.75" customHeight="1">
      <c r="A14" s="194" t="s">
        <v>45</v>
      </c>
      <c r="B14" s="7">
        <v>7</v>
      </c>
      <c r="C14" s="56">
        <v>6</v>
      </c>
      <c r="D14" s="8">
        <f t="shared" si="5"/>
        <v>85.71428571428571</v>
      </c>
      <c r="E14" s="7">
        <v>21369742</v>
      </c>
      <c r="F14" s="56">
        <v>22901985</v>
      </c>
      <c r="G14" s="8">
        <f t="shared" si="1"/>
        <v>107.17015207764324</v>
      </c>
      <c r="H14" s="7">
        <v>39093595.95</v>
      </c>
      <c r="I14" s="56">
        <v>45350891.85</v>
      </c>
      <c r="J14" s="8">
        <f t="shared" si="2"/>
        <v>116.00593587758712</v>
      </c>
      <c r="K14" s="7">
        <v>113726.59</v>
      </c>
      <c r="L14" s="56">
        <v>152007.44</v>
      </c>
      <c r="M14" s="8">
        <f t="shared" si="3"/>
        <v>133.6604218942993</v>
      </c>
      <c r="N14" s="7">
        <v>45472.5</v>
      </c>
      <c r="O14" s="56">
        <v>82346.85</v>
      </c>
      <c r="P14" s="8">
        <f t="shared" si="4"/>
        <v>181.09153884215738</v>
      </c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</row>
    <row r="15" spans="1:251" s="145" customFormat="1" ht="12.75" customHeight="1">
      <c r="A15" s="194" t="s">
        <v>46</v>
      </c>
      <c r="B15" s="7">
        <v>19</v>
      </c>
      <c r="C15" s="56">
        <v>36</v>
      </c>
      <c r="D15" s="8">
        <f t="shared" si="5"/>
        <v>189.47368421052633</v>
      </c>
      <c r="E15" s="7">
        <v>7037836</v>
      </c>
      <c r="F15" s="56">
        <v>8741067</v>
      </c>
      <c r="G15" s="8">
        <f t="shared" si="1"/>
        <v>124.20106123530017</v>
      </c>
      <c r="H15" s="7">
        <v>3689590.44</v>
      </c>
      <c r="I15" s="56">
        <v>4752871.45</v>
      </c>
      <c r="J15" s="8">
        <f t="shared" si="2"/>
        <v>128.81840213137588</v>
      </c>
      <c r="K15" s="7">
        <v>38574.81</v>
      </c>
      <c r="L15" s="56">
        <v>55824.73</v>
      </c>
      <c r="M15" s="8">
        <f t="shared" si="3"/>
        <v>144.7180945285278</v>
      </c>
      <c r="N15" s="7">
        <v>30425.38</v>
      </c>
      <c r="O15" s="56">
        <v>67650.32</v>
      </c>
      <c r="P15" s="8">
        <f t="shared" si="4"/>
        <v>222.3483157811012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</row>
    <row r="16" spans="1:251" s="145" customFormat="1" ht="12.75" customHeight="1">
      <c r="A16" s="194" t="s">
        <v>47</v>
      </c>
      <c r="B16" s="7">
        <v>3</v>
      </c>
      <c r="C16" s="56">
        <v>3</v>
      </c>
      <c r="D16" s="8">
        <f t="shared" si="5"/>
        <v>100</v>
      </c>
      <c r="E16" s="7">
        <v>562513</v>
      </c>
      <c r="F16" s="56">
        <v>890970</v>
      </c>
      <c r="G16" s="8">
        <f t="shared" si="1"/>
        <v>158.39100607452627</v>
      </c>
      <c r="H16" s="7">
        <v>189307.8</v>
      </c>
      <c r="I16" s="56">
        <v>188663.7</v>
      </c>
      <c r="J16" s="8">
        <f t="shared" si="2"/>
        <v>99.65976045361047</v>
      </c>
      <c r="K16" s="7">
        <v>2542.61</v>
      </c>
      <c r="L16" s="56">
        <v>4461.57</v>
      </c>
      <c r="M16" s="8">
        <f t="shared" si="3"/>
        <v>175.47205430640167</v>
      </c>
      <c r="N16" s="7">
        <v>1957.98</v>
      </c>
      <c r="O16" s="56">
        <v>2852.39</v>
      </c>
      <c r="P16" s="8">
        <f t="shared" si="4"/>
        <v>145.68024188193954</v>
      </c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</row>
    <row r="17" spans="1:251" s="145" customFormat="1" ht="12.75" customHeight="1">
      <c r="A17" s="194" t="s">
        <v>48</v>
      </c>
      <c r="B17" s="7">
        <v>59</v>
      </c>
      <c r="C17" s="56">
        <v>68</v>
      </c>
      <c r="D17" s="8">
        <f t="shared" si="5"/>
        <v>115.2542372881356</v>
      </c>
      <c r="E17" s="7">
        <v>25955581</v>
      </c>
      <c r="F17" s="56">
        <v>30259722</v>
      </c>
      <c r="G17" s="8">
        <f t="shared" si="1"/>
        <v>116.58271876094778</v>
      </c>
      <c r="H17" s="7">
        <v>4939506.02</v>
      </c>
      <c r="I17" s="56">
        <v>5352818.2</v>
      </c>
      <c r="J17" s="8">
        <f t="shared" si="2"/>
        <v>108.36748003396502</v>
      </c>
      <c r="K17" s="7">
        <v>33258.62</v>
      </c>
      <c r="L17" s="56">
        <v>41331.49</v>
      </c>
      <c r="M17" s="8">
        <f t="shared" si="3"/>
        <v>124.27301553702468</v>
      </c>
      <c r="N17" s="7">
        <v>24626.92</v>
      </c>
      <c r="O17" s="56">
        <v>31840.92</v>
      </c>
      <c r="P17" s="8">
        <f t="shared" si="4"/>
        <v>129.2931474987534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</row>
    <row r="18" spans="1:251" s="145" customFormat="1" ht="12.75" customHeight="1">
      <c r="A18" s="194" t="s">
        <v>49</v>
      </c>
      <c r="B18" s="7">
        <v>6</v>
      </c>
      <c r="C18" s="56">
        <v>5</v>
      </c>
      <c r="D18" s="8">
        <f t="shared" si="5"/>
        <v>83.33333333333333</v>
      </c>
      <c r="E18" s="7">
        <v>60900</v>
      </c>
      <c r="F18" s="56">
        <v>515006</v>
      </c>
      <c r="G18" s="8">
        <f t="shared" si="1"/>
        <v>845.6584564860427</v>
      </c>
      <c r="H18" s="7">
        <v>15660</v>
      </c>
      <c r="I18" s="56">
        <v>128751.5</v>
      </c>
      <c r="J18" s="8">
        <f t="shared" si="2"/>
        <v>822.1679438058749</v>
      </c>
      <c r="K18" s="7">
        <v>93.44</v>
      </c>
      <c r="L18" s="56">
        <v>870.39</v>
      </c>
      <c r="M18" s="8">
        <f t="shared" si="3"/>
        <v>931.496147260274</v>
      </c>
      <c r="N18" s="7">
        <v>159.75</v>
      </c>
      <c r="O18" s="56">
        <v>1240.41</v>
      </c>
      <c r="P18" s="8">
        <f t="shared" si="4"/>
        <v>776.4694835680752</v>
      </c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</row>
    <row r="19" spans="1:251" s="145" customFormat="1" ht="12.75" customHeight="1">
      <c r="A19" s="194" t="s">
        <v>50</v>
      </c>
      <c r="B19" s="7">
        <v>10</v>
      </c>
      <c r="C19" s="56">
        <v>16</v>
      </c>
      <c r="D19" s="8">
        <f t="shared" si="5"/>
        <v>160</v>
      </c>
      <c r="E19" s="7">
        <v>2880925</v>
      </c>
      <c r="F19" s="56">
        <v>2677884</v>
      </c>
      <c r="G19" s="8">
        <f t="shared" si="1"/>
        <v>92.95222888481997</v>
      </c>
      <c r="H19" s="7">
        <v>878061.25</v>
      </c>
      <c r="I19" s="56">
        <v>941234.62</v>
      </c>
      <c r="J19" s="8">
        <f t="shared" si="2"/>
        <v>107.19464274274716</v>
      </c>
      <c r="K19" s="7">
        <v>6886.77</v>
      </c>
      <c r="L19" s="56">
        <v>5217.59</v>
      </c>
      <c r="M19" s="8">
        <f t="shared" si="3"/>
        <v>75.7625127599731</v>
      </c>
      <c r="N19" s="7">
        <v>4347.01</v>
      </c>
      <c r="O19" s="56">
        <v>6067.85</v>
      </c>
      <c r="P19" s="8">
        <f t="shared" si="4"/>
        <v>139.58675043305627</v>
      </c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</row>
    <row r="20" spans="1:28" s="147" customFormat="1" ht="12.75" customHeight="1">
      <c r="A20" s="194" t="s">
        <v>51</v>
      </c>
      <c r="B20" s="7">
        <v>0</v>
      </c>
      <c r="C20" s="56">
        <v>2</v>
      </c>
      <c r="D20" s="8">
        <v>0</v>
      </c>
      <c r="E20" s="7">
        <v>0</v>
      </c>
      <c r="F20" s="56">
        <v>17300</v>
      </c>
      <c r="G20" s="8">
        <v>0</v>
      </c>
      <c r="H20" s="7">
        <v>0</v>
      </c>
      <c r="I20" s="56">
        <v>17414</v>
      </c>
      <c r="J20" s="8">
        <v>0</v>
      </c>
      <c r="K20" s="7">
        <v>0</v>
      </c>
      <c r="L20" s="56">
        <v>42.81</v>
      </c>
      <c r="M20" s="8">
        <v>0</v>
      </c>
      <c r="N20" s="7">
        <v>0</v>
      </c>
      <c r="O20" s="56">
        <v>159.16</v>
      </c>
      <c r="P20" s="8">
        <v>0</v>
      </c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</row>
    <row r="21" spans="1:251" s="145" customFormat="1" ht="12.75" customHeight="1">
      <c r="A21" s="194" t="s">
        <v>52</v>
      </c>
      <c r="B21" s="7">
        <v>106</v>
      </c>
      <c r="C21" s="56">
        <v>73</v>
      </c>
      <c r="D21" s="8">
        <f t="shared" si="5"/>
        <v>68.86792452830188</v>
      </c>
      <c r="E21" s="7">
        <v>30435454</v>
      </c>
      <c r="F21" s="56">
        <v>23220353</v>
      </c>
      <c r="G21" s="8">
        <f t="shared" si="1"/>
        <v>76.29376253102714</v>
      </c>
      <c r="H21" s="7">
        <v>9043457.72</v>
      </c>
      <c r="I21" s="56">
        <v>7598100.62</v>
      </c>
      <c r="J21" s="8">
        <f t="shared" si="2"/>
        <v>84.01764961201145</v>
      </c>
      <c r="K21" s="7">
        <v>82416.72</v>
      </c>
      <c r="L21" s="56">
        <v>79923.81</v>
      </c>
      <c r="M21" s="8">
        <f t="shared" si="3"/>
        <v>96.97523754888572</v>
      </c>
      <c r="N21" s="7">
        <v>62038.05</v>
      </c>
      <c r="O21" s="56">
        <v>68697.41</v>
      </c>
      <c r="P21" s="8">
        <f t="shared" si="4"/>
        <v>110.73431547252049</v>
      </c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</row>
    <row r="22" spans="1:251" s="145" customFormat="1" ht="12.75" customHeight="1">
      <c r="A22" s="194" t="s">
        <v>53</v>
      </c>
      <c r="B22" s="7">
        <v>18</v>
      </c>
      <c r="C22" s="56">
        <v>17</v>
      </c>
      <c r="D22" s="8">
        <f t="shared" si="5"/>
        <v>94.44444444444444</v>
      </c>
      <c r="E22" s="7">
        <v>2410840</v>
      </c>
      <c r="F22" s="56">
        <v>1288730</v>
      </c>
      <c r="G22" s="8">
        <f t="shared" si="1"/>
        <v>53.45564201689038</v>
      </c>
      <c r="H22" s="7">
        <v>817344</v>
      </c>
      <c r="I22" s="56">
        <v>617709</v>
      </c>
      <c r="J22" s="8">
        <f t="shared" si="2"/>
        <v>75.57515562602772</v>
      </c>
      <c r="K22" s="7">
        <v>11811.72</v>
      </c>
      <c r="L22" s="56">
        <v>9063.33</v>
      </c>
      <c r="M22" s="8">
        <f t="shared" si="3"/>
        <v>76.73166990074266</v>
      </c>
      <c r="N22" s="7">
        <v>11103.31</v>
      </c>
      <c r="O22" s="56">
        <v>10977.89</v>
      </c>
      <c r="P22" s="8">
        <f t="shared" si="4"/>
        <v>98.87042692674527</v>
      </c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</row>
    <row r="23" spans="1:251" s="145" customFormat="1" ht="12.75" customHeight="1">
      <c r="A23" s="194" t="s">
        <v>54</v>
      </c>
      <c r="B23" s="7">
        <v>71</v>
      </c>
      <c r="C23" s="56">
        <v>64</v>
      </c>
      <c r="D23" s="8">
        <f t="shared" si="5"/>
        <v>90.14084507042253</v>
      </c>
      <c r="E23" s="7">
        <v>13305174</v>
      </c>
      <c r="F23" s="56">
        <v>15543730</v>
      </c>
      <c r="G23" s="8">
        <f t="shared" si="1"/>
        <v>116.82470293135587</v>
      </c>
      <c r="H23" s="7">
        <v>2013005.84</v>
      </c>
      <c r="I23" s="56">
        <v>2435104.7</v>
      </c>
      <c r="J23" s="8">
        <f t="shared" si="2"/>
        <v>120.9685859629697</v>
      </c>
      <c r="K23" s="7">
        <v>13784.03</v>
      </c>
      <c r="L23" s="56">
        <v>16344.83</v>
      </c>
      <c r="M23" s="8">
        <f t="shared" si="3"/>
        <v>118.57802108672136</v>
      </c>
      <c r="N23" s="7">
        <v>13432.93</v>
      </c>
      <c r="O23" s="56">
        <v>22651.39</v>
      </c>
      <c r="P23" s="8">
        <f t="shared" si="4"/>
        <v>168.62583218999876</v>
      </c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</row>
    <row r="24" spans="1:251" s="145" customFormat="1" ht="12.75" customHeight="1">
      <c r="A24" s="194" t="s">
        <v>55</v>
      </c>
      <c r="B24" s="7">
        <v>48</v>
      </c>
      <c r="C24" s="56">
        <v>39</v>
      </c>
      <c r="D24" s="8">
        <f t="shared" si="5"/>
        <v>81.25</v>
      </c>
      <c r="E24" s="7">
        <v>2598431</v>
      </c>
      <c r="F24" s="56">
        <v>2298620</v>
      </c>
      <c r="G24" s="8">
        <f t="shared" si="1"/>
        <v>88.46184485945557</v>
      </c>
      <c r="H24" s="7">
        <v>2026413.2</v>
      </c>
      <c r="I24" s="56">
        <v>1809459.65</v>
      </c>
      <c r="J24" s="8">
        <f t="shared" si="2"/>
        <v>89.29371610883703</v>
      </c>
      <c r="K24" s="7">
        <v>25730.15</v>
      </c>
      <c r="L24" s="56">
        <v>27095.69</v>
      </c>
      <c r="M24" s="8">
        <f t="shared" si="3"/>
        <v>105.30715911100401</v>
      </c>
      <c r="N24" s="7">
        <v>21190.7</v>
      </c>
      <c r="O24" s="56">
        <v>29080.59</v>
      </c>
      <c r="P24" s="8">
        <f t="shared" si="4"/>
        <v>137.2327955187889</v>
      </c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</row>
    <row r="25" spans="1:251" s="145" customFormat="1" ht="12.75" customHeight="1">
      <c r="A25" s="194" t="s">
        <v>56</v>
      </c>
      <c r="B25" s="7">
        <v>22</v>
      </c>
      <c r="C25" s="56">
        <v>16</v>
      </c>
      <c r="D25" s="8">
        <f t="shared" si="5"/>
        <v>72.72727272727273</v>
      </c>
      <c r="E25" s="7">
        <v>5475450</v>
      </c>
      <c r="F25" s="56">
        <v>2679600</v>
      </c>
      <c r="G25" s="8">
        <f t="shared" si="1"/>
        <v>48.938443415609676</v>
      </c>
      <c r="H25" s="7">
        <v>1373140</v>
      </c>
      <c r="I25" s="56">
        <v>660585</v>
      </c>
      <c r="J25" s="8">
        <f t="shared" si="2"/>
        <v>48.10762194677891</v>
      </c>
      <c r="K25" s="7">
        <v>21749.87</v>
      </c>
      <c r="L25" s="56">
        <v>14298.07</v>
      </c>
      <c r="M25" s="8">
        <f t="shared" si="3"/>
        <v>65.73864579420476</v>
      </c>
      <c r="N25" s="7">
        <v>10669.25</v>
      </c>
      <c r="O25" s="56">
        <v>8940.12</v>
      </c>
      <c r="P25" s="8">
        <f t="shared" si="4"/>
        <v>83.79333130257517</v>
      </c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</row>
    <row r="26" spans="1:251" s="145" customFormat="1" ht="12.75" customHeight="1">
      <c r="A26" s="194" t="s">
        <v>57</v>
      </c>
      <c r="B26" s="7">
        <v>37</v>
      </c>
      <c r="C26" s="56">
        <v>22</v>
      </c>
      <c r="D26" s="8">
        <f t="shared" si="5"/>
        <v>59.45945945945946</v>
      </c>
      <c r="E26" s="7">
        <v>5099620</v>
      </c>
      <c r="F26" s="56">
        <v>7731342</v>
      </c>
      <c r="G26" s="8">
        <f t="shared" si="1"/>
        <v>151.60623732748715</v>
      </c>
      <c r="H26" s="7">
        <v>1685848</v>
      </c>
      <c r="I26" s="56">
        <v>1911349.2</v>
      </c>
      <c r="J26" s="8">
        <f t="shared" si="2"/>
        <v>113.37612880876567</v>
      </c>
      <c r="K26" s="7">
        <v>36983.94</v>
      </c>
      <c r="L26" s="56">
        <v>35135.48</v>
      </c>
      <c r="M26" s="8">
        <f t="shared" si="3"/>
        <v>95.0019927568561</v>
      </c>
      <c r="N26" s="7">
        <v>20213.66</v>
      </c>
      <c r="O26" s="56">
        <v>35669.31</v>
      </c>
      <c r="P26" s="8">
        <f t="shared" si="4"/>
        <v>176.46141272782862</v>
      </c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</row>
    <row r="27" spans="1:251" s="145" customFormat="1" ht="12.75" customHeight="1">
      <c r="A27" s="194" t="s">
        <v>58</v>
      </c>
      <c r="B27" s="7">
        <v>9</v>
      </c>
      <c r="C27" s="56">
        <v>21</v>
      </c>
      <c r="D27" s="8">
        <f t="shared" si="5"/>
        <v>233.33333333333334</v>
      </c>
      <c r="E27" s="7">
        <v>540473</v>
      </c>
      <c r="F27" s="56">
        <v>4492623</v>
      </c>
      <c r="G27" s="8">
        <f t="shared" si="1"/>
        <v>831.2391183278351</v>
      </c>
      <c r="H27" s="7">
        <v>188957.2</v>
      </c>
      <c r="I27" s="56">
        <v>1757666.02</v>
      </c>
      <c r="J27" s="8">
        <f t="shared" si="2"/>
        <v>930.1926679692543</v>
      </c>
      <c r="K27" s="7">
        <v>3270.06</v>
      </c>
      <c r="L27" s="56">
        <v>33978.05</v>
      </c>
      <c r="M27" s="8">
        <f t="shared" si="3"/>
        <v>1039.065032445888</v>
      </c>
      <c r="N27" s="7">
        <v>2775.8</v>
      </c>
      <c r="O27" s="56">
        <v>39264.86</v>
      </c>
      <c r="P27" s="8">
        <f t="shared" si="4"/>
        <v>1414.5421139851574</v>
      </c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</row>
    <row r="28" spans="1:251" s="145" customFormat="1" ht="12.75" customHeight="1">
      <c r="A28" s="132" t="s">
        <v>3</v>
      </c>
      <c r="B28" s="7">
        <v>25</v>
      </c>
      <c r="C28" s="7">
        <v>37</v>
      </c>
      <c r="D28" s="8">
        <f t="shared" si="5"/>
        <v>148</v>
      </c>
      <c r="E28" s="7">
        <v>6115403</v>
      </c>
      <c r="F28" s="7">
        <v>6538746</v>
      </c>
      <c r="G28" s="8">
        <f t="shared" si="1"/>
        <v>106.92256912586137</v>
      </c>
      <c r="H28" s="7">
        <v>1284173.14</v>
      </c>
      <c r="I28" s="7">
        <v>1709215.42</v>
      </c>
      <c r="J28" s="8">
        <f t="shared" si="2"/>
        <v>133.0985181639915</v>
      </c>
      <c r="K28" s="7">
        <v>15736.48</v>
      </c>
      <c r="L28" s="7">
        <v>22502.52</v>
      </c>
      <c r="M28" s="8">
        <f t="shared" si="3"/>
        <v>142.99589234695435</v>
      </c>
      <c r="N28" s="7">
        <v>15456.87</v>
      </c>
      <c r="O28" s="7">
        <v>27529.16</v>
      </c>
      <c r="P28" s="8">
        <f t="shared" si="4"/>
        <v>178.10307002646718</v>
      </c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</row>
    <row r="29" spans="1:251" s="145" customFormat="1" ht="12.75" customHeight="1">
      <c r="A29" s="194" t="s">
        <v>59</v>
      </c>
      <c r="B29" s="7">
        <v>23</v>
      </c>
      <c r="C29" s="7">
        <v>25</v>
      </c>
      <c r="D29" s="8">
        <f t="shared" si="5"/>
        <v>108.69565217391305</v>
      </c>
      <c r="E29" s="7">
        <v>0</v>
      </c>
      <c r="F29" s="7">
        <v>147120</v>
      </c>
      <c r="G29" s="8">
        <v>0</v>
      </c>
      <c r="H29" s="7">
        <v>2253458.44</v>
      </c>
      <c r="I29" s="7">
        <v>2286504.05</v>
      </c>
      <c r="J29" s="8">
        <f t="shared" si="2"/>
        <v>101.46643973607074</v>
      </c>
      <c r="K29" s="7">
        <v>24311.97</v>
      </c>
      <c r="L29" s="7">
        <v>23367.69</v>
      </c>
      <c r="M29" s="8">
        <f t="shared" si="3"/>
        <v>96.11598730995472</v>
      </c>
      <c r="N29" s="7">
        <v>15486.06</v>
      </c>
      <c r="O29" s="7">
        <v>18581.32</v>
      </c>
      <c r="P29" s="8">
        <f t="shared" si="4"/>
        <v>119.9873951153489</v>
      </c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</row>
    <row r="30" spans="1:251" s="145" customFormat="1" ht="12.75" customHeight="1">
      <c r="A30" s="194" t="s">
        <v>60</v>
      </c>
      <c r="B30" s="7">
        <v>0</v>
      </c>
      <c r="C30" s="7">
        <v>1</v>
      </c>
      <c r="D30" s="8">
        <v>0</v>
      </c>
      <c r="E30" s="7">
        <v>0</v>
      </c>
      <c r="F30" s="7">
        <v>4000</v>
      </c>
      <c r="G30" s="8">
        <v>0</v>
      </c>
      <c r="H30" s="7">
        <v>0</v>
      </c>
      <c r="I30" s="7">
        <v>16000</v>
      </c>
      <c r="J30" s="8">
        <v>0</v>
      </c>
      <c r="K30" s="7">
        <v>0</v>
      </c>
      <c r="L30" s="7">
        <v>106.4</v>
      </c>
      <c r="M30" s="8">
        <v>0</v>
      </c>
      <c r="N30" s="7">
        <v>0</v>
      </c>
      <c r="O30" s="7">
        <v>146.43</v>
      </c>
      <c r="P30" s="8">
        <v>0</v>
      </c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</row>
    <row r="31" spans="1:16" ht="12.75" customHeight="1">
      <c r="A31" s="132" t="s">
        <v>61</v>
      </c>
      <c r="B31" s="7">
        <v>2</v>
      </c>
      <c r="C31" s="7">
        <v>2</v>
      </c>
      <c r="D31" s="70">
        <f t="shared" si="5"/>
        <v>100</v>
      </c>
      <c r="E31" s="7">
        <v>476335</v>
      </c>
      <c r="F31" s="7">
        <v>327180</v>
      </c>
      <c r="G31" s="7">
        <f t="shared" si="1"/>
        <v>68.68695350960984</v>
      </c>
      <c r="H31" s="7">
        <v>491539.5</v>
      </c>
      <c r="I31" s="7">
        <v>310821</v>
      </c>
      <c r="J31" s="7">
        <f t="shared" si="2"/>
        <v>63.23418565547632</v>
      </c>
      <c r="K31" s="7">
        <v>3774.3</v>
      </c>
      <c r="L31" s="7">
        <v>4635.94</v>
      </c>
      <c r="M31" s="7">
        <f t="shared" si="3"/>
        <v>122.82913387912988</v>
      </c>
      <c r="N31" s="7">
        <v>3775.48</v>
      </c>
      <c r="O31" s="7">
        <v>3994.04</v>
      </c>
      <c r="P31" s="7">
        <f t="shared" si="4"/>
        <v>105.78893279794887</v>
      </c>
    </row>
    <row r="32" spans="1:251" s="147" customFormat="1" ht="12.75" customHeight="1">
      <c r="A32" s="193" t="s">
        <v>62</v>
      </c>
      <c r="B32" s="160">
        <f>+B33</f>
        <v>15553</v>
      </c>
      <c r="C32" s="160">
        <f aca="true" t="shared" si="6" ref="C32:O32">+C33</f>
        <v>14094</v>
      </c>
      <c r="D32" s="172">
        <f t="shared" si="5"/>
        <v>90.61917314987463</v>
      </c>
      <c r="E32" s="160">
        <f t="shared" si="6"/>
        <v>1759477973</v>
      </c>
      <c r="F32" s="160">
        <f t="shared" si="6"/>
        <v>1705864667</v>
      </c>
      <c r="G32" s="161">
        <f t="shared" si="1"/>
        <v>96.95288563865414</v>
      </c>
      <c r="H32" s="160">
        <f t="shared" si="6"/>
        <v>589697523.65</v>
      </c>
      <c r="I32" s="127">
        <f t="shared" si="6"/>
        <v>582289149.26</v>
      </c>
      <c r="J32" s="161">
        <f t="shared" si="2"/>
        <v>98.74369925378947</v>
      </c>
      <c r="K32" s="127">
        <f t="shared" si="6"/>
        <v>12691993.91</v>
      </c>
      <c r="L32" s="127">
        <f t="shared" si="6"/>
        <v>13165021.8</v>
      </c>
      <c r="M32" s="161">
        <f t="shared" si="3"/>
        <v>103.72697854532771</v>
      </c>
      <c r="N32" s="127">
        <f t="shared" si="6"/>
        <v>11916191.72</v>
      </c>
      <c r="O32" s="127">
        <f t="shared" si="6"/>
        <v>16402424.88</v>
      </c>
      <c r="P32" s="161">
        <f t="shared" si="4"/>
        <v>137.64821232668115</v>
      </c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  <c r="II32" s="148"/>
      <c r="IJ32" s="148"/>
      <c r="IK32" s="148"/>
      <c r="IL32" s="148"/>
      <c r="IM32" s="148"/>
      <c r="IN32" s="148"/>
      <c r="IO32" s="148"/>
      <c r="IP32" s="148"/>
      <c r="IQ32" s="148"/>
    </row>
    <row r="33" spans="1:16" ht="12.75" customHeight="1">
      <c r="A33" s="195" t="s">
        <v>63</v>
      </c>
      <c r="B33" s="164">
        <v>15553</v>
      </c>
      <c r="C33" s="55">
        <v>14094</v>
      </c>
      <c r="D33" s="79">
        <f t="shared" si="5"/>
        <v>90.61917314987463</v>
      </c>
      <c r="E33" s="164">
        <v>1759477973</v>
      </c>
      <c r="F33" s="55">
        <v>1705864667</v>
      </c>
      <c r="G33" s="79">
        <f t="shared" si="1"/>
        <v>96.95288563865414</v>
      </c>
      <c r="H33" s="164">
        <v>589697523.65</v>
      </c>
      <c r="I33" s="55">
        <v>582289149.26</v>
      </c>
      <c r="J33" s="79">
        <f t="shared" si="2"/>
        <v>98.74369925378947</v>
      </c>
      <c r="K33" s="164">
        <v>12691993.91</v>
      </c>
      <c r="L33" s="55">
        <v>13165021.8</v>
      </c>
      <c r="M33" s="79">
        <f t="shared" si="3"/>
        <v>103.72697854532771</v>
      </c>
      <c r="N33" s="164">
        <v>11916191.72</v>
      </c>
      <c r="O33" s="55">
        <v>16402424.88</v>
      </c>
      <c r="P33" s="79">
        <f t="shared" si="4"/>
        <v>137.64821232668115</v>
      </c>
    </row>
    <row r="34" spans="1:251" s="145" customFormat="1" ht="12.75" customHeight="1">
      <c r="A34" s="196" t="s">
        <v>64</v>
      </c>
      <c r="B34" s="50">
        <f>SUM(B35:B45)</f>
        <v>6263</v>
      </c>
      <c r="C34" s="50">
        <f>SUM(C35:C45)</f>
        <v>5551</v>
      </c>
      <c r="D34" s="80">
        <f t="shared" si="5"/>
        <v>88.63164617595402</v>
      </c>
      <c r="E34" s="50">
        <f>SUM(E35:E45)</f>
        <v>436859386</v>
      </c>
      <c r="F34" s="50">
        <f>SUM(F35:F45)</f>
        <v>438466913</v>
      </c>
      <c r="G34" s="80">
        <f t="shared" si="1"/>
        <v>100.3679735520207</v>
      </c>
      <c r="H34" s="50">
        <f>SUM(H35:H45)</f>
        <v>202555125.24999994</v>
      </c>
      <c r="I34" s="50">
        <f>SUM(I35:I45)</f>
        <v>162892486</v>
      </c>
      <c r="J34" s="80">
        <f t="shared" si="2"/>
        <v>80.41884193201872</v>
      </c>
      <c r="K34" s="50">
        <f>SUM(K35:K45)</f>
        <v>7213880.8</v>
      </c>
      <c r="L34" s="50">
        <f>SUM(L35:L45)</f>
        <v>6772652.079999999</v>
      </c>
      <c r="M34" s="80">
        <f t="shared" si="3"/>
        <v>93.88361504393029</v>
      </c>
      <c r="N34" s="50">
        <f>SUM(N35:N45)</f>
        <v>6729254.74</v>
      </c>
      <c r="O34" s="50">
        <f>SUM(O35:O45)</f>
        <v>5984762.1</v>
      </c>
      <c r="P34" s="80">
        <f t="shared" si="4"/>
        <v>88.93647708750582</v>
      </c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</row>
    <row r="35" spans="1:251" s="145" customFormat="1" ht="12.75" customHeight="1">
      <c r="A35" s="194" t="s">
        <v>65</v>
      </c>
      <c r="B35" s="7">
        <v>458</v>
      </c>
      <c r="C35" s="56">
        <v>329</v>
      </c>
      <c r="D35" s="8">
        <f t="shared" si="5"/>
        <v>71.83406113537117</v>
      </c>
      <c r="E35" s="7">
        <v>12939233</v>
      </c>
      <c r="F35" s="56">
        <v>10749335</v>
      </c>
      <c r="G35" s="8">
        <f t="shared" si="1"/>
        <v>83.07551923672756</v>
      </c>
      <c r="H35" s="7">
        <v>9957431.26</v>
      </c>
      <c r="I35" s="56">
        <v>8589929.61</v>
      </c>
      <c r="J35" s="8">
        <f t="shared" si="2"/>
        <v>86.26652181377952</v>
      </c>
      <c r="K35" s="7">
        <v>538622.84</v>
      </c>
      <c r="L35" s="56">
        <v>603897.06</v>
      </c>
      <c r="M35" s="8">
        <f t="shared" si="3"/>
        <v>112.11872485763881</v>
      </c>
      <c r="N35" s="7">
        <v>297696.84</v>
      </c>
      <c r="O35" s="56">
        <v>251375.68</v>
      </c>
      <c r="P35" s="8">
        <f t="shared" si="4"/>
        <v>84.44015730902618</v>
      </c>
      <c r="Q35" s="175"/>
      <c r="R35" s="175"/>
      <c r="S35" s="175"/>
      <c r="T35" s="175"/>
      <c r="U35" s="112"/>
      <c r="V35" s="112"/>
      <c r="W35" s="112"/>
      <c r="X35" s="112"/>
      <c r="Y35" s="112"/>
      <c r="Z35" s="112"/>
      <c r="AA35" s="112"/>
      <c r="AB35" s="112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</row>
    <row r="36" spans="1:251" s="145" customFormat="1" ht="12.75" customHeight="1">
      <c r="A36" s="194" t="s">
        <v>66</v>
      </c>
      <c r="B36" s="7">
        <v>212</v>
      </c>
      <c r="C36" s="56">
        <v>147</v>
      </c>
      <c r="D36" s="8">
        <f t="shared" si="5"/>
        <v>69.33962264150944</v>
      </c>
      <c r="E36" s="7">
        <v>3440475</v>
      </c>
      <c r="F36" s="56">
        <v>2833123</v>
      </c>
      <c r="G36" s="8">
        <f t="shared" si="1"/>
        <v>82.34685617538275</v>
      </c>
      <c r="H36" s="7">
        <v>1715642.95</v>
      </c>
      <c r="I36" s="56">
        <v>1422553.33</v>
      </c>
      <c r="J36" s="8">
        <f t="shared" si="2"/>
        <v>82.91663075933137</v>
      </c>
      <c r="K36" s="7">
        <v>68088.78</v>
      </c>
      <c r="L36" s="56">
        <v>66812.12</v>
      </c>
      <c r="M36" s="8">
        <f t="shared" si="3"/>
        <v>98.12500679260225</v>
      </c>
      <c r="N36" s="7">
        <v>52301.04</v>
      </c>
      <c r="O36" s="56">
        <v>50713.23</v>
      </c>
      <c r="P36" s="8">
        <f t="shared" si="4"/>
        <v>96.96409478664286</v>
      </c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</row>
    <row r="37" spans="1:28" s="176" customFormat="1" ht="12.75" customHeight="1">
      <c r="A37" s="194" t="s">
        <v>67</v>
      </c>
      <c r="B37" s="7">
        <v>18</v>
      </c>
      <c r="C37" s="56">
        <v>17</v>
      </c>
      <c r="D37" s="8">
        <f t="shared" si="5"/>
        <v>94.44444444444444</v>
      </c>
      <c r="E37" s="7">
        <v>648537</v>
      </c>
      <c r="F37" s="56">
        <v>686390</v>
      </c>
      <c r="G37" s="8">
        <f t="shared" si="1"/>
        <v>105.8366754710988</v>
      </c>
      <c r="H37" s="7">
        <v>240469.53</v>
      </c>
      <c r="I37" s="56">
        <v>243382.16</v>
      </c>
      <c r="J37" s="8">
        <f t="shared" si="2"/>
        <v>101.21122622063594</v>
      </c>
      <c r="K37" s="7">
        <v>9847.15</v>
      </c>
      <c r="L37" s="56">
        <v>10967.39</v>
      </c>
      <c r="M37" s="8">
        <f t="shared" si="3"/>
        <v>111.37628653976024</v>
      </c>
      <c r="N37" s="7">
        <v>8916.57</v>
      </c>
      <c r="O37" s="56">
        <v>9282.76</v>
      </c>
      <c r="P37" s="8">
        <f t="shared" si="4"/>
        <v>104.10684826115872</v>
      </c>
      <c r="Q37" s="177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</row>
    <row r="38" spans="1:251" s="145" customFormat="1" ht="12.75" customHeight="1">
      <c r="A38" s="194" t="s">
        <v>68</v>
      </c>
      <c r="B38" s="7">
        <v>1144</v>
      </c>
      <c r="C38" s="56">
        <v>918</v>
      </c>
      <c r="D38" s="8">
        <f t="shared" si="5"/>
        <v>80.24475524475524</v>
      </c>
      <c r="E38" s="7">
        <v>24742901</v>
      </c>
      <c r="F38" s="56">
        <v>23106187</v>
      </c>
      <c r="G38" s="8">
        <f t="shared" si="1"/>
        <v>93.38511680582644</v>
      </c>
      <c r="H38" s="7">
        <v>16471763.75</v>
      </c>
      <c r="I38" s="56">
        <v>15634371.92</v>
      </c>
      <c r="J38" s="8">
        <f t="shared" si="2"/>
        <v>94.91619815151853</v>
      </c>
      <c r="K38" s="7">
        <v>563988.21</v>
      </c>
      <c r="L38" s="56">
        <v>623667.37</v>
      </c>
      <c r="M38" s="8">
        <f t="shared" si="3"/>
        <v>110.58163254866624</v>
      </c>
      <c r="N38" s="7">
        <v>435705.21</v>
      </c>
      <c r="O38" s="56">
        <v>423657.08</v>
      </c>
      <c r="P38" s="8">
        <f t="shared" si="4"/>
        <v>97.23479781203442</v>
      </c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</row>
    <row r="39" spans="1:28" s="176" customFormat="1" ht="12.75" customHeight="1">
      <c r="A39" s="132" t="s">
        <v>4</v>
      </c>
      <c r="B39" s="7">
        <v>25</v>
      </c>
      <c r="C39" s="56">
        <v>18</v>
      </c>
      <c r="D39" s="8">
        <f t="shared" si="5"/>
        <v>72</v>
      </c>
      <c r="E39" s="7">
        <v>563881</v>
      </c>
      <c r="F39" s="56">
        <v>468036</v>
      </c>
      <c r="G39" s="8">
        <f t="shared" si="1"/>
        <v>83.00261934698987</v>
      </c>
      <c r="H39" s="7">
        <v>338802.6</v>
      </c>
      <c r="I39" s="56">
        <v>276420.62</v>
      </c>
      <c r="J39" s="8">
        <f t="shared" si="2"/>
        <v>81.58751438153072</v>
      </c>
      <c r="K39" s="7">
        <v>8020.03</v>
      </c>
      <c r="L39" s="56">
        <v>11449.31</v>
      </c>
      <c r="M39" s="8">
        <f t="shared" si="3"/>
        <v>142.75894229822083</v>
      </c>
      <c r="N39" s="7">
        <v>4584.53</v>
      </c>
      <c r="O39" s="56">
        <v>3741.01</v>
      </c>
      <c r="P39" s="8">
        <f t="shared" si="4"/>
        <v>81.60073115455674</v>
      </c>
      <c r="Q39" s="112"/>
      <c r="R39" s="112"/>
      <c r="S39" s="112"/>
      <c r="T39" s="112"/>
      <c r="U39" s="175"/>
      <c r="V39" s="175"/>
      <c r="W39" s="175"/>
      <c r="X39" s="175"/>
      <c r="Y39" s="175"/>
      <c r="Z39" s="175"/>
      <c r="AA39" s="175"/>
      <c r="AB39" s="175"/>
    </row>
    <row r="40" spans="1:251" s="145" customFormat="1" ht="12.75" customHeight="1">
      <c r="A40" s="132" t="s">
        <v>5</v>
      </c>
      <c r="B40" s="7">
        <v>2828</v>
      </c>
      <c r="C40" s="56">
        <v>2642</v>
      </c>
      <c r="D40" s="8">
        <f t="shared" si="5"/>
        <v>93.42291371994342</v>
      </c>
      <c r="E40" s="7">
        <v>339837558</v>
      </c>
      <c r="F40" s="56">
        <v>347030196</v>
      </c>
      <c r="G40" s="8">
        <f t="shared" si="1"/>
        <v>102.11649296279371</v>
      </c>
      <c r="H40" s="7">
        <v>124525015.92</v>
      </c>
      <c r="I40" s="56">
        <v>86462077.44</v>
      </c>
      <c r="J40" s="8">
        <f t="shared" si="2"/>
        <v>69.43350041050932</v>
      </c>
      <c r="K40" s="7">
        <v>5213101.36</v>
      </c>
      <c r="L40" s="56">
        <v>4584353.21</v>
      </c>
      <c r="M40" s="8">
        <f t="shared" si="3"/>
        <v>87.93907682623689</v>
      </c>
      <c r="N40" s="7">
        <v>5295215.93</v>
      </c>
      <c r="O40" s="56">
        <v>4471185.84</v>
      </c>
      <c r="P40" s="8">
        <f t="shared" si="4"/>
        <v>84.43821553467792</v>
      </c>
      <c r="Q40" s="154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  <c r="GF40" s="144"/>
      <c r="GG40" s="144"/>
      <c r="GH40" s="144"/>
      <c r="GI40" s="144"/>
      <c r="GJ40" s="144"/>
      <c r="GK40" s="144"/>
      <c r="GL40" s="144"/>
      <c r="GM40" s="144"/>
      <c r="GN40" s="144"/>
      <c r="GO40" s="144"/>
      <c r="GP40" s="144"/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4"/>
      <c r="HB40" s="144"/>
      <c r="HC40" s="144"/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4"/>
      <c r="HO40" s="144"/>
      <c r="HP40" s="144"/>
      <c r="HQ40" s="144"/>
      <c r="HR40" s="144"/>
      <c r="HS40" s="144"/>
      <c r="HT40" s="144"/>
      <c r="HU40" s="144"/>
      <c r="HV40" s="144"/>
      <c r="HW40" s="144"/>
      <c r="HX40" s="144"/>
      <c r="HY40" s="144"/>
      <c r="HZ40" s="144"/>
      <c r="IA40" s="144"/>
      <c r="IB40" s="144"/>
      <c r="IC40" s="144"/>
      <c r="ID40" s="144"/>
      <c r="IE40" s="144"/>
      <c r="IF40" s="144"/>
      <c r="IG40" s="144"/>
      <c r="IH40" s="144"/>
      <c r="II40" s="144"/>
      <c r="IJ40" s="144"/>
      <c r="IK40" s="144"/>
      <c r="IL40" s="144"/>
      <c r="IM40" s="144"/>
      <c r="IN40" s="144"/>
      <c r="IO40" s="144"/>
      <c r="IP40" s="144"/>
      <c r="IQ40" s="144"/>
    </row>
    <row r="41" spans="1:251" s="145" customFormat="1" ht="12.75" customHeight="1">
      <c r="A41" s="194" t="s">
        <v>69</v>
      </c>
      <c r="B41" s="7">
        <v>193</v>
      </c>
      <c r="C41" s="56">
        <v>176</v>
      </c>
      <c r="D41" s="8">
        <f t="shared" si="5"/>
        <v>91.19170984455958</v>
      </c>
      <c r="E41" s="7">
        <v>6265473</v>
      </c>
      <c r="F41" s="56">
        <v>5436490</v>
      </c>
      <c r="G41" s="8">
        <f t="shared" si="1"/>
        <v>86.7690276536185</v>
      </c>
      <c r="H41" s="7">
        <v>10930786.26</v>
      </c>
      <c r="I41" s="56">
        <v>10319684.7</v>
      </c>
      <c r="J41" s="8">
        <f t="shared" si="2"/>
        <v>94.40935404403378</v>
      </c>
      <c r="K41" s="7">
        <v>550090.56</v>
      </c>
      <c r="L41" s="56">
        <v>580093.99</v>
      </c>
      <c r="M41" s="8">
        <f t="shared" si="3"/>
        <v>105.45427102039343</v>
      </c>
      <c r="N41" s="7">
        <v>426767</v>
      </c>
      <c r="O41" s="56">
        <v>530085.72</v>
      </c>
      <c r="P41" s="8">
        <f t="shared" si="4"/>
        <v>124.20963195373588</v>
      </c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4"/>
      <c r="GX41" s="144"/>
      <c r="GY41" s="144"/>
      <c r="GZ41" s="144"/>
      <c r="HA41" s="144"/>
      <c r="HB41" s="144"/>
      <c r="HC41" s="144"/>
      <c r="HD41" s="144"/>
      <c r="HE41" s="144"/>
      <c r="HF41" s="144"/>
      <c r="HG41" s="144"/>
      <c r="HH41" s="144"/>
      <c r="HI41" s="144"/>
      <c r="HJ41" s="144"/>
      <c r="HK41" s="144"/>
      <c r="HL41" s="144"/>
      <c r="HM41" s="144"/>
      <c r="HN41" s="144"/>
      <c r="HO41" s="144"/>
      <c r="HP41" s="144"/>
      <c r="HQ41" s="144"/>
      <c r="HR41" s="144"/>
      <c r="HS41" s="144"/>
      <c r="HT41" s="144"/>
      <c r="HU41" s="144"/>
      <c r="HV41" s="144"/>
      <c r="HW41" s="144"/>
      <c r="HX41" s="144"/>
      <c r="HY41" s="144"/>
      <c r="HZ41" s="144"/>
      <c r="IA41" s="144"/>
      <c r="IB41" s="144"/>
      <c r="IC41" s="144"/>
      <c r="ID41" s="144"/>
      <c r="IE41" s="144"/>
      <c r="IF41" s="144"/>
      <c r="IG41" s="144"/>
      <c r="IH41" s="144"/>
      <c r="II41" s="144"/>
      <c r="IJ41" s="144"/>
      <c r="IK41" s="144"/>
      <c r="IL41" s="144"/>
      <c r="IM41" s="144"/>
      <c r="IN41" s="144"/>
      <c r="IO41" s="144"/>
      <c r="IP41" s="144"/>
      <c r="IQ41" s="144"/>
    </row>
    <row r="42" spans="1:251" s="145" customFormat="1" ht="12.75" customHeight="1">
      <c r="A42" s="14" t="s">
        <v>70</v>
      </c>
      <c r="B42" s="7">
        <v>162</v>
      </c>
      <c r="C42" s="56">
        <v>156</v>
      </c>
      <c r="D42" s="8">
        <f t="shared" si="5"/>
        <v>96.29629629629629</v>
      </c>
      <c r="E42" s="7">
        <v>885433</v>
      </c>
      <c r="F42" s="56">
        <v>1175215</v>
      </c>
      <c r="G42" s="8">
        <f t="shared" si="1"/>
        <v>132.72771626989282</v>
      </c>
      <c r="H42" s="7">
        <v>3098039.07</v>
      </c>
      <c r="I42" s="56">
        <v>3095107.13</v>
      </c>
      <c r="J42" s="8">
        <f t="shared" si="2"/>
        <v>99.90536142592934</v>
      </c>
      <c r="K42" s="7">
        <v>10685.4</v>
      </c>
      <c r="L42" s="56">
        <v>14578.27</v>
      </c>
      <c r="M42" s="8">
        <f t="shared" si="3"/>
        <v>136.43167312407584</v>
      </c>
      <c r="N42" s="7">
        <v>18839.7</v>
      </c>
      <c r="O42" s="56">
        <v>31798.26</v>
      </c>
      <c r="P42" s="8">
        <f t="shared" si="4"/>
        <v>168.78326087995032</v>
      </c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144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4"/>
      <c r="GC42" s="144"/>
      <c r="GD42" s="144"/>
      <c r="GE42" s="144"/>
      <c r="GF42" s="144"/>
      <c r="GG42" s="144"/>
      <c r="GH42" s="144"/>
      <c r="GI42" s="144"/>
      <c r="GJ42" s="144"/>
      <c r="GK42" s="144"/>
      <c r="GL42" s="144"/>
      <c r="GM42" s="144"/>
      <c r="GN42" s="144"/>
      <c r="GO42" s="144"/>
      <c r="GP42" s="144"/>
      <c r="GQ42" s="144"/>
      <c r="GR42" s="144"/>
      <c r="GS42" s="144"/>
      <c r="GT42" s="144"/>
      <c r="GU42" s="144"/>
      <c r="GV42" s="144"/>
      <c r="GW42" s="144"/>
      <c r="GX42" s="144"/>
      <c r="GY42" s="144"/>
      <c r="GZ42" s="144"/>
      <c r="HA42" s="144"/>
      <c r="HB42" s="144"/>
      <c r="HC42" s="144"/>
      <c r="HD42" s="144"/>
      <c r="HE42" s="144"/>
      <c r="HF42" s="144"/>
      <c r="HG42" s="144"/>
      <c r="HH42" s="144"/>
      <c r="HI42" s="144"/>
      <c r="HJ42" s="144"/>
      <c r="HK42" s="144"/>
      <c r="HL42" s="144"/>
      <c r="HM42" s="144"/>
      <c r="HN42" s="144"/>
      <c r="HO42" s="144"/>
      <c r="HP42" s="144"/>
      <c r="HQ42" s="144"/>
      <c r="HR42" s="144"/>
      <c r="HS42" s="144"/>
      <c r="HT42" s="144"/>
      <c r="HU42" s="144"/>
      <c r="HV42" s="144"/>
      <c r="HW42" s="144"/>
      <c r="HX42" s="144"/>
      <c r="HY42" s="144"/>
      <c r="HZ42" s="144"/>
      <c r="IA42" s="144"/>
      <c r="IB42" s="144"/>
      <c r="IC42" s="144"/>
      <c r="ID42" s="144"/>
      <c r="IE42" s="144"/>
      <c r="IF42" s="144"/>
      <c r="IG42" s="144"/>
      <c r="IH42" s="144"/>
      <c r="II42" s="144"/>
      <c r="IJ42" s="144"/>
      <c r="IK42" s="144"/>
      <c r="IL42" s="144"/>
      <c r="IM42" s="144"/>
      <c r="IN42" s="144"/>
      <c r="IO42" s="144"/>
      <c r="IP42" s="144"/>
      <c r="IQ42" s="144"/>
    </row>
    <row r="43" spans="1:251" s="145" customFormat="1" ht="12.75" customHeight="1">
      <c r="A43" s="132" t="s">
        <v>13</v>
      </c>
      <c r="B43" s="7">
        <v>42</v>
      </c>
      <c r="C43" s="7">
        <v>50</v>
      </c>
      <c r="D43" s="8">
        <f>C43*100/B43</f>
        <v>119.04761904761905</v>
      </c>
      <c r="E43" s="7">
        <v>1064963</v>
      </c>
      <c r="F43" s="7">
        <v>1450770</v>
      </c>
      <c r="G43" s="8">
        <f>F43*100/E43</f>
        <v>136.22726798959212</v>
      </c>
      <c r="H43" s="7">
        <v>3853431.95</v>
      </c>
      <c r="I43" s="7">
        <v>5151775.4</v>
      </c>
      <c r="J43" s="8">
        <f>I43*100/H43</f>
        <v>133.69317187500872</v>
      </c>
      <c r="K43" s="7">
        <v>15960.19</v>
      </c>
      <c r="L43" s="7">
        <v>22739.35</v>
      </c>
      <c r="M43" s="8">
        <f>L43*100/K43</f>
        <v>142.47543418969323</v>
      </c>
      <c r="N43" s="7">
        <v>10908.24</v>
      </c>
      <c r="O43" s="7">
        <v>16458.15</v>
      </c>
      <c r="P43" s="8">
        <f>O43*100/N43</f>
        <v>150.87814349519266</v>
      </c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144"/>
      <c r="FI43" s="144"/>
      <c r="FJ43" s="144"/>
      <c r="FK43" s="144"/>
      <c r="FL43" s="144"/>
      <c r="FM43" s="144"/>
      <c r="FN43" s="144"/>
      <c r="FO43" s="144"/>
      <c r="FP43" s="144"/>
      <c r="FQ43" s="144"/>
      <c r="FR43" s="144"/>
      <c r="FS43" s="144"/>
      <c r="FT43" s="144"/>
      <c r="FU43" s="144"/>
      <c r="FV43" s="144"/>
      <c r="FW43" s="144"/>
      <c r="FX43" s="144"/>
      <c r="FY43" s="144"/>
      <c r="FZ43" s="144"/>
      <c r="GA43" s="144"/>
      <c r="GB43" s="144"/>
      <c r="GC43" s="144"/>
      <c r="GD43" s="144"/>
      <c r="GE43" s="144"/>
      <c r="GF43" s="144"/>
      <c r="GG43" s="144"/>
      <c r="GH43" s="144"/>
      <c r="GI43" s="144"/>
      <c r="GJ43" s="144"/>
      <c r="GK43" s="144"/>
      <c r="GL43" s="144"/>
      <c r="GM43" s="144"/>
      <c r="GN43" s="144"/>
      <c r="GO43" s="144"/>
      <c r="GP43" s="144"/>
      <c r="GQ43" s="144"/>
      <c r="GR43" s="144"/>
      <c r="GS43" s="144"/>
      <c r="GT43" s="144"/>
      <c r="GU43" s="144"/>
      <c r="GV43" s="144"/>
      <c r="GW43" s="144"/>
      <c r="GX43" s="144"/>
      <c r="GY43" s="144"/>
      <c r="GZ43" s="144"/>
      <c r="HA43" s="144"/>
      <c r="HB43" s="144"/>
      <c r="HC43" s="144"/>
      <c r="HD43" s="144"/>
      <c r="HE43" s="144"/>
      <c r="HF43" s="144"/>
      <c r="HG43" s="144"/>
      <c r="HH43" s="144"/>
      <c r="HI43" s="144"/>
      <c r="HJ43" s="144"/>
      <c r="HK43" s="144"/>
      <c r="HL43" s="144"/>
      <c r="HM43" s="144"/>
      <c r="HN43" s="144"/>
      <c r="HO43" s="144"/>
      <c r="HP43" s="144"/>
      <c r="HQ43" s="144"/>
      <c r="HR43" s="144"/>
      <c r="HS43" s="144"/>
      <c r="HT43" s="144"/>
      <c r="HU43" s="144"/>
      <c r="HV43" s="144"/>
      <c r="HW43" s="144"/>
      <c r="HX43" s="144"/>
      <c r="HY43" s="144"/>
      <c r="HZ43" s="144"/>
      <c r="IA43" s="144"/>
      <c r="IB43" s="144"/>
      <c r="IC43" s="144"/>
      <c r="ID43" s="144"/>
      <c r="IE43" s="144"/>
      <c r="IF43" s="144"/>
      <c r="IG43" s="144"/>
      <c r="IH43" s="144"/>
      <c r="II43" s="144"/>
      <c r="IJ43" s="144"/>
      <c r="IK43" s="144"/>
      <c r="IL43" s="144"/>
      <c r="IM43" s="144"/>
      <c r="IN43" s="144"/>
      <c r="IO43" s="144"/>
      <c r="IP43" s="144"/>
      <c r="IQ43" s="144"/>
    </row>
    <row r="44" spans="1:251" s="145" customFormat="1" ht="12.75" customHeight="1">
      <c r="A44" s="194" t="s">
        <v>71</v>
      </c>
      <c r="B44" s="7">
        <v>295</v>
      </c>
      <c r="C44" s="7">
        <v>272</v>
      </c>
      <c r="D44" s="8">
        <f>C44*100/B44</f>
        <v>92.20338983050847</v>
      </c>
      <c r="E44" s="7">
        <v>4866145</v>
      </c>
      <c r="F44" s="7">
        <v>4301359</v>
      </c>
      <c r="G44" s="8">
        <f>F44*100/E44</f>
        <v>88.39356410464546</v>
      </c>
      <c r="H44" s="7">
        <v>7331014.32</v>
      </c>
      <c r="I44" s="7">
        <v>7913757.55</v>
      </c>
      <c r="J44" s="8">
        <f>I44*100/H44</f>
        <v>107.9490122998423</v>
      </c>
      <c r="K44" s="7">
        <v>48475.01</v>
      </c>
      <c r="L44" s="7">
        <v>70533.6</v>
      </c>
      <c r="M44" s="8">
        <f>L44*100/K44</f>
        <v>145.50507570808136</v>
      </c>
      <c r="N44" s="7">
        <v>45444.92</v>
      </c>
      <c r="O44" s="7">
        <v>66036.41</v>
      </c>
      <c r="P44" s="8">
        <f>O44*100/N44</f>
        <v>145.31087303047295</v>
      </c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  <c r="FL44" s="144"/>
      <c r="FM44" s="144"/>
      <c r="FN44" s="144"/>
      <c r="FO44" s="144"/>
      <c r="FP44" s="144"/>
      <c r="FQ44" s="144"/>
      <c r="FR44" s="144"/>
      <c r="FS44" s="144"/>
      <c r="FT44" s="144"/>
      <c r="FU44" s="144"/>
      <c r="FV44" s="144"/>
      <c r="FW44" s="144"/>
      <c r="FX44" s="144"/>
      <c r="FY44" s="144"/>
      <c r="FZ44" s="144"/>
      <c r="GA44" s="144"/>
      <c r="GB44" s="144"/>
      <c r="GC44" s="144"/>
      <c r="GD44" s="144"/>
      <c r="GE44" s="144"/>
      <c r="GF44" s="144"/>
      <c r="GG44" s="144"/>
      <c r="GH44" s="144"/>
      <c r="GI44" s="144"/>
      <c r="GJ44" s="144"/>
      <c r="GK44" s="144"/>
      <c r="GL44" s="144"/>
      <c r="GM44" s="144"/>
      <c r="GN44" s="144"/>
      <c r="GO44" s="144"/>
      <c r="GP44" s="144"/>
      <c r="GQ44" s="144"/>
      <c r="GR44" s="144"/>
      <c r="GS44" s="144"/>
      <c r="GT44" s="144"/>
      <c r="GU44" s="144"/>
      <c r="GV44" s="144"/>
      <c r="GW44" s="144"/>
      <c r="GX44" s="144"/>
      <c r="GY44" s="144"/>
      <c r="GZ44" s="144"/>
      <c r="HA44" s="144"/>
      <c r="HB44" s="144"/>
      <c r="HC44" s="144"/>
      <c r="HD44" s="144"/>
      <c r="HE44" s="144"/>
      <c r="HF44" s="144"/>
      <c r="HG44" s="144"/>
      <c r="HH44" s="144"/>
      <c r="HI44" s="144"/>
      <c r="HJ44" s="144"/>
      <c r="HK44" s="144"/>
      <c r="HL44" s="144"/>
      <c r="HM44" s="144"/>
      <c r="HN44" s="144"/>
      <c r="HO44" s="144"/>
      <c r="HP44" s="144"/>
      <c r="HQ44" s="144"/>
      <c r="HR44" s="144"/>
      <c r="HS44" s="144"/>
      <c r="HT44" s="144"/>
      <c r="HU44" s="144"/>
      <c r="HV44" s="144"/>
      <c r="HW44" s="144"/>
      <c r="HX44" s="144"/>
      <c r="HY44" s="144"/>
      <c r="HZ44" s="144"/>
      <c r="IA44" s="144"/>
      <c r="IB44" s="144"/>
      <c r="IC44" s="144"/>
      <c r="ID44" s="144"/>
      <c r="IE44" s="144"/>
      <c r="IF44" s="144"/>
      <c r="IG44" s="144"/>
      <c r="IH44" s="144"/>
      <c r="II44" s="144"/>
      <c r="IJ44" s="144"/>
      <c r="IK44" s="144"/>
      <c r="IL44" s="144"/>
      <c r="IM44" s="144"/>
      <c r="IN44" s="144"/>
      <c r="IO44" s="144"/>
      <c r="IP44" s="144"/>
      <c r="IQ44" s="144"/>
    </row>
    <row r="45" spans="1:16" ht="12.75" customHeight="1">
      <c r="A45" s="14" t="s">
        <v>72</v>
      </c>
      <c r="B45" s="7">
        <v>886</v>
      </c>
      <c r="C45" s="7">
        <v>826</v>
      </c>
      <c r="D45" s="79">
        <f>C45*100/B45</f>
        <v>93.22799097065463</v>
      </c>
      <c r="E45" s="7">
        <v>41604787</v>
      </c>
      <c r="F45" s="7">
        <v>41229812</v>
      </c>
      <c r="G45" s="8">
        <f>F45*100/E45</f>
        <v>99.09872150048503</v>
      </c>
      <c r="H45" s="7">
        <v>24092727.64</v>
      </c>
      <c r="I45" s="7">
        <v>23783426.14</v>
      </c>
      <c r="J45" s="8">
        <f>I45*100/H45</f>
        <v>98.71620389097629</v>
      </c>
      <c r="K45" s="7">
        <v>187001.27</v>
      </c>
      <c r="L45" s="7">
        <v>183560.41</v>
      </c>
      <c r="M45" s="8">
        <f>L45*100/K45</f>
        <v>98.15998041082823</v>
      </c>
      <c r="N45" s="7">
        <v>132874.76</v>
      </c>
      <c r="O45" s="7">
        <v>130427.96</v>
      </c>
      <c r="P45" s="8">
        <f>O45*100/N45</f>
        <v>98.15856675865302</v>
      </c>
    </row>
    <row r="46" spans="1:251" s="145" customFormat="1" ht="12.75" customHeight="1">
      <c r="A46" s="193" t="s">
        <v>73</v>
      </c>
      <c r="B46" s="52">
        <f>SUM(B47:B48)</f>
        <v>351</v>
      </c>
      <c r="C46" s="52">
        <f aca="true" t="shared" si="7" ref="C46:O46">SUM(C47:C48)</f>
        <v>368</v>
      </c>
      <c r="D46" s="80">
        <f t="shared" si="5"/>
        <v>104.84330484330485</v>
      </c>
      <c r="E46" s="52">
        <f t="shared" si="7"/>
        <v>5659670</v>
      </c>
      <c r="F46" s="52">
        <f t="shared" si="7"/>
        <v>4835250</v>
      </c>
      <c r="G46" s="76">
        <f t="shared" si="1"/>
        <v>85.43342633051044</v>
      </c>
      <c r="H46" s="52">
        <f t="shared" si="7"/>
        <v>11466366.21</v>
      </c>
      <c r="I46" s="52">
        <f t="shared" si="7"/>
        <v>9687230.25</v>
      </c>
      <c r="J46" s="76">
        <f t="shared" si="2"/>
        <v>84.48387285547894</v>
      </c>
      <c r="K46" s="52">
        <f t="shared" si="7"/>
        <v>339012.37</v>
      </c>
      <c r="L46" s="52">
        <f t="shared" si="7"/>
        <v>499200.06</v>
      </c>
      <c r="M46" s="76">
        <f t="shared" si="3"/>
        <v>147.25128171576748</v>
      </c>
      <c r="N46" s="52">
        <f t="shared" si="7"/>
        <v>205260.78</v>
      </c>
      <c r="O46" s="52">
        <f t="shared" si="7"/>
        <v>276928.25</v>
      </c>
      <c r="P46" s="76">
        <f t="shared" si="4"/>
        <v>134.91532576267127</v>
      </c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  <c r="GF46" s="144"/>
      <c r="GG46" s="144"/>
      <c r="GH46" s="144"/>
      <c r="GI46" s="144"/>
      <c r="GJ46" s="144"/>
      <c r="GK46" s="144"/>
      <c r="GL46" s="144"/>
      <c r="GM46" s="144"/>
      <c r="GN46" s="144"/>
      <c r="GO46" s="144"/>
      <c r="GP46" s="144"/>
      <c r="GQ46" s="144"/>
      <c r="GR46" s="144"/>
      <c r="GS46" s="144"/>
      <c r="GT46" s="144"/>
      <c r="GU46" s="144"/>
      <c r="GV46" s="144"/>
      <c r="GW46" s="144"/>
      <c r="GX46" s="144"/>
      <c r="GY46" s="144"/>
      <c r="GZ46" s="144"/>
      <c r="HA46" s="144"/>
      <c r="HB46" s="144"/>
      <c r="HC46" s="144"/>
      <c r="HD46" s="144"/>
      <c r="HE46" s="144"/>
      <c r="HF46" s="144"/>
      <c r="HG46" s="144"/>
      <c r="HH46" s="144"/>
      <c r="HI46" s="144"/>
      <c r="HJ46" s="144"/>
      <c r="HK46" s="144"/>
      <c r="HL46" s="144"/>
      <c r="HM46" s="144"/>
      <c r="HN46" s="144"/>
      <c r="HO46" s="144"/>
      <c r="HP46" s="144"/>
      <c r="HQ46" s="144"/>
      <c r="HR46" s="144"/>
      <c r="HS46" s="144"/>
      <c r="HT46" s="144"/>
      <c r="HU46" s="144"/>
      <c r="HV46" s="144"/>
      <c r="HW46" s="144"/>
      <c r="HX46" s="144"/>
      <c r="HY46" s="144"/>
      <c r="HZ46" s="144"/>
      <c r="IA46" s="144"/>
      <c r="IB46" s="144"/>
      <c r="IC46" s="144"/>
      <c r="ID46" s="144"/>
      <c r="IE46" s="144"/>
      <c r="IF46" s="144"/>
      <c r="IG46" s="144"/>
      <c r="IH46" s="144"/>
      <c r="II46" s="144"/>
      <c r="IJ46" s="144"/>
      <c r="IK46" s="144"/>
      <c r="IL46" s="144"/>
      <c r="IM46" s="144"/>
      <c r="IN46" s="144"/>
      <c r="IO46" s="144"/>
      <c r="IP46" s="144"/>
      <c r="IQ46" s="144"/>
    </row>
    <row r="47" spans="1:251" s="145" customFormat="1" ht="12.75" customHeight="1">
      <c r="A47" s="194" t="s">
        <v>74</v>
      </c>
      <c r="B47" s="7">
        <v>323</v>
      </c>
      <c r="C47" s="56">
        <v>346</v>
      </c>
      <c r="D47" s="8">
        <f t="shared" si="5"/>
        <v>107.12074303405572</v>
      </c>
      <c r="E47" s="7">
        <v>5415009</v>
      </c>
      <c r="F47" s="56">
        <v>4688634</v>
      </c>
      <c r="G47" s="8">
        <f t="shared" si="1"/>
        <v>86.58589487108885</v>
      </c>
      <c r="H47" s="7">
        <v>10522879.96</v>
      </c>
      <c r="I47" s="56">
        <v>9321062</v>
      </c>
      <c r="J47" s="8">
        <f t="shared" si="2"/>
        <v>88.57900152269721</v>
      </c>
      <c r="K47" s="7">
        <v>330608.75</v>
      </c>
      <c r="L47" s="56">
        <v>494171.95</v>
      </c>
      <c r="M47" s="8">
        <f t="shared" si="3"/>
        <v>149.4733427351817</v>
      </c>
      <c r="N47" s="7">
        <v>199811.53</v>
      </c>
      <c r="O47" s="56">
        <v>274390.88</v>
      </c>
      <c r="P47" s="8">
        <f t="shared" si="4"/>
        <v>137.32484807057932</v>
      </c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  <c r="FH47" s="144"/>
      <c r="FI47" s="144"/>
      <c r="FJ47" s="144"/>
      <c r="FK47" s="144"/>
      <c r="FL47" s="144"/>
      <c r="FM47" s="144"/>
      <c r="FN47" s="144"/>
      <c r="FO47" s="144"/>
      <c r="FP47" s="144"/>
      <c r="FQ47" s="144"/>
      <c r="FR47" s="144"/>
      <c r="FS47" s="144"/>
      <c r="FT47" s="144"/>
      <c r="FU47" s="144"/>
      <c r="FV47" s="144"/>
      <c r="FW47" s="144"/>
      <c r="FX47" s="144"/>
      <c r="FY47" s="144"/>
      <c r="FZ47" s="144"/>
      <c r="GA47" s="144"/>
      <c r="GB47" s="144"/>
      <c r="GC47" s="144"/>
      <c r="GD47" s="144"/>
      <c r="GE47" s="144"/>
      <c r="GF47" s="144"/>
      <c r="GG47" s="144"/>
      <c r="GH47" s="144"/>
      <c r="GI47" s="144"/>
      <c r="GJ47" s="144"/>
      <c r="GK47" s="144"/>
      <c r="GL47" s="144"/>
      <c r="GM47" s="144"/>
      <c r="GN47" s="144"/>
      <c r="GO47" s="144"/>
      <c r="GP47" s="144"/>
      <c r="GQ47" s="144"/>
      <c r="GR47" s="144"/>
      <c r="GS47" s="144"/>
      <c r="GT47" s="144"/>
      <c r="GU47" s="144"/>
      <c r="GV47" s="144"/>
      <c r="GW47" s="144"/>
      <c r="GX47" s="144"/>
      <c r="GY47" s="144"/>
      <c r="GZ47" s="144"/>
      <c r="HA47" s="144"/>
      <c r="HB47" s="144"/>
      <c r="HC47" s="144"/>
      <c r="HD47" s="144"/>
      <c r="HE47" s="144"/>
      <c r="HF47" s="144"/>
      <c r="HG47" s="144"/>
      <c r="HH47" s="144"/>
      <c r="HI47" s="144"/>
      <c r="HJ47" s="144"/>
      <c r="HK47" s="144"/>
      <c r="HL47" s="144"/>
      <c r="HM47" s="144"/>
      <c r="HN47" s="144"/>
      <c r="HO47" s="144"/>
      <c r="HP47" s="144"/>
      <c r="HQ47" s="144"/>
      <c r="HR47" s="144"/>
      <c r="HS47" s="144"/>
      <c r="HT47" s="144"/>
      <c r="HU47" s="144"/>
      <c r="HV47" s="144"/>
      <c r="HW47" s="144"/>
      <c r="HX47" s="144"/>
      <c r="HY47" s="144"/>
      <c r="HZ47" s="144"/>
      <c r="IA47" s="144"/>
      <c r="IB47" s="144"/>
      <c r="IC47" s="144"/>
      <c r="ID47" s="144"/>
      <c r="IE47" s="144"/>
      <c r="IF47" s="144"/>
      <c r="IG47" s="144"/>
      <c r="IH47" s="144"/>
      <c r="II47" s="144"/>
      <c r="IJ47" s="144"/>
      <c r="IK47" s="144"/>
      <c r="IL47" s="144"/>
      <c r="IM47" s="144"/>
      <c r="IN47" s="144"/>
      <c r="IO47" s="144"/>
      <c r="IP47" s="144"/>
      <c r="IQ47" s="144"/>
    </row>
    <row r="48" spans="1:16" ht="12.75" customHeight="1">
      <c r="A48" s="194" t="s">
        <v>75</v>
      </c>
      <c r="B48" s="53">
        <v>28</v>
      </c>
      <c r="C48" s="55">
        <v>22</v>
      </c>
      <c r="D48" s="79">
        <f t="shared" si="5"/>
        <v>78.57142857142857</v>
      </c>
      <c r="E48" s="53">
        <v>244661</v>
      </c>
      <c r="F48" s="55">
        <v>146616</v>
      </c>
      <c r="G48" s="8">
        <f t="shared" si="1"/>
        <v>59.926183576458854</v>
      </c>
      <c r="H48" s="53">
        <v>943486.25</v>
      </c>
      <c r="I48" s="55">
        <v>366168.25</v>
      </c>
      <c r="J48" s="8">
        <f t="shared" si="2"/>
        <v>38.8101310432452</v>
      </c>
      <c r="K48" s="53">
        <v>8403.62</v>
      </c>
      <c r="L48" s="55">
        <v>5028.11</v>
      </c>
      <c r="M48" s="8">
        <f t="shared" si="3"/>
        <v>59.83266735049894</v>
      </c>
      <c r="N48" s="53">
        <v>5449.25</v>
      </c>
      <c r="O48" s="55">
        <v>2537.37</v>
      </c>
      <c r="P48" s="8">
        <f t="shared" si="4"/>
        <v>46.56365554892875</v>
      </c>
    </row>
    <row r="49" spans="1:251" s="147" customFormat="1" ht="12.75" customHeight="1">
      <c r="A49" s="193" t="s">
        <v>76</v>
      </c>
      <c r="B49" s="54">
        <f>SUM(B50:B51)</f>
        <v>2350</v>
      </c>
      <c r="C49" s="54">
        <f aca="true" t="shared" si="8" ref="C49:O49">SUM(C50:C51)</f>
        <v>2389</v>
      </c>
      <c r="D49" s="80">
        <f t="shared" si="5"/>
        <v>101.65957446808511</v>
      </c>
      <c r="E49" s="54">
        <f t="shared" si="8"/>
        <v>281983727</v>
      </c>
      <c r="F49" s="78">
        <f t="shared" si="8"/>
        <v>291548862</v>
      </c>
      <c r="G49" s="76">
        <f t="shared" si="1"/>
        <v>103.39208758667127</v>
      </c>
      <c r="H49" s="54">
        <f t="shared" si="8"/>
        <v>138801992.86</v>
      </c>
      <c r="I49" s="54">
        <f t="shared" si="8"/>
        <v>159076249.24</v>
      </c>
      <c r="J49" s="76">
        <f t="shared" si="2"/>
        <v>114.60660323548036</v>
      </c>
      <c r="K49" s="54">
        <f t="shared" si="8"/>
        <v>3535501.6100000003</v>
      </c>
      <c r="L49" s="54">
        <f t="shared" si="8"/>
        <v>4330310.89</v>
      </c>
      <c r="M49" s="76">
        <f t="shared" si="3"/>
        <v>122.48080662025208</v>
      </c>
      <c r="N49" s="54">
        <f t="shared" si="8"/>
        <v>2767059.54</v>
      </c>
      <c r="O49" s="52">
        <f t="shared" si="8"/>
        <v>2920252.2199999997</v>
      </c>
      <c r="P49" s="76">
        <f t="shared" si="4"/>
        <v>105.53629865152811</v>
      </c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8"/>
      <c r="FW49" s="148"/>
      <c r="FX49" s="148"/>
      <c r="FY49" s="148"/>
      <c r="FZ49" s="148"/>
      <c r="GA49" s="148"/>
      <c r="GB49" s="148"/>
      <c r="GC49" s="148"/>
      <c r="GD49" s="148"/>
      <c r="GE49" s="148"/>
      <c r="GF49" s="148"/>
      <c r="GG49" s="148"/>
      <c r="GH49" s="148"/>
      <c r="GI49" s="148"/>
      <c r="GJ49" s="148"/>
      <c r="GK49" s="148"/>
      <c r="GL49" s="148"/>
      <c r="GM49" s="148"/>
      <c r="GN49" s="148"/>
      <c r="GO49" s="148"/>
      <c r="GP49" s="148"/>
      <c r="GQ49" s="148"/>
      <c r="GR49" s="148"/>
      <c r="GS49" s="148"/>
      <c r="GT49" s="148"/>
      <c r="GU49" s="148"/>
      <c r="GV49" s="148"/>
      <c r="GW49" s="148"/>
      <c r="GX49" s="148"/>
      <c r="GY49" s="148"/>
      <c r="GZ49" s="148"/>
      <c r="HA49" s="148"/>
      <c r="HB49" s="148"/>
      <c r="HC49" s="148"/>
      <c r="HD49" s="148"/>
      <c r="HE49" s="148"/>
      <c r="HF49" s="148"/>
      <c r="HG49" s="148"/>
      <c r="HH49" s="148"/>
      <c r="HI49" s="148"/>
      <c r="HJ49" s="148"/>
      <c r="HK49" s="148"/>
      <c r="HL49" s="148"/>
      <c r="HM49" s="148"/>
      <c r="HN49" s="148"/>
      <c r="HO49" s="148"/>
      <c r="HP49" s="148"/>
      <c r="HQ49" s="148"/>
      <c r="HR49" s="148"/>
      <c r="HS49" s="148"/>
      <c r="HT49" s="148"/>
      <c r="HU49" s="148"/>
      <c r="HV49" s="148"/>
      <c r="HW49" s="148"/>
      <c r="HX49" s="148"/>
      <c r="HY49" s="148"/>
      <c r="HZ49" s="148"/>
      <c r="IA49" s="148"/>
      <c r="IB49" s="148"/>
      <c r="IC49" s="148"/>
      <c r="ID49" s="148"/>
      <c r="IE49" s="148"/>
      <c r="IF49" s="148"/>
      <c r="IG49" s="148"/>
      <c r="IH49" s="148"/>
      <c r="II49" s="148"/>
      <c r="IJ49" s="148"/>
      <c r="IK49" s="148"/>
      <c r="IL49" s="148"/>
      <c r="IM49" s="148"/>
      <c r="IN49" s="148"/>
      <c r="IO49" s="148"/>
      <c r="IP49" s="148"/>
      <c r="IQ49" s="148"/>
    </row>
    <row r="50" spans="1:251" s="147" customFormat="1" ht="12.75" customHeight="1">
      <c r="A50" s="194" t="s">
        <v>77</v>
      </c>
      <c r="B50" s="7">
        <v>1851</v>
      </c>
      <c r="C50" s="56">
        <v>1884</v>
      </c>
      <c r="D50" s="8">
        <f t="shared" si="5"/>
        <v>101.78282009724474</v>
      </c>
      <c r="E50" s="7">
        <v>195931337</v>
      </c>
      <c r="F50" s="56">
        <v>203664474</v>
      </c>
      <c r="G50" s="8">
        <f t="shared" si="1"/>
        <v>103.94686073111419</v>
      </c>
      <c r="H50" s="7">
        <v>58047989.91</v>
      </c>
      <c r="I50" s="56">
        <v>61758938.52</v>
      </c>
      <c r="J50" s="8">
        <f t="shared" si="2"/>
        <v>106.39289769680848</v>
      </c>
      <c r="K50" s="7">
        <v>1987983</v>
      </c>
      <c r="L50" s="56">
        <v>2652855.76</v>
      </c>
      <c r="M50" s="8">
        <f t="shared" si="3"/>
        <v>133.44458981792096</v>
      </c>
      <c r="N50" s="7">
        <v>1654504.22</v>
      </c>
      <c r="O50" s="56">
        <v>1553000.38</v>
      </c>
      <c r="P50" s="8">
        <f t="shared" si="4"/>
        <v>93.86499963112817</v>
      </c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8"/>
      <c r="FF50" s="148"/>
      <c r="FG50" s="148"/>
      <c r="FH50" s="148"/>
      <c r="FI50" s="148"/>
      <c r="FJ50" s="148"/>
      <c r="FK50" s="148"/>
      <c r="FL50" s="148"/>
      <c r="FM50" s="148"/>
      <c r="FN50" s="148"/>
      <c r="FO50" s="148"/>
      <c r="FP50" s="148"/>
      <c r="FQ50" s="148"/>
      <c r="FR50" s="148"/>
      <c r="FS50" s="148"/>
      <c r="FT50" s="148"/>
      <c r="FU50" s="148"/>
      <c r="FV50" s="148"/>
      <c r="FW50" s="148"/>
      <c r="FX50" s="148"/>
      <c r="FY50" s="148"/>
      <c r="FZ50" s="148"/>
      <c r="GA50" s="148"/>
      <c r="GB50" s="148"/>
      <c r="GC50" s="148"/>
      <c r="GD50" s="148"/>
      <c r="GE50" s="148"/>
      <c r="GF50" s="148"/>
      <c r="GG50" s="148"/>
      <c r="GH50" s="148"/>
      <c r="GI50" s="148"/>
      <c r="GJ50" s="148"/>
      <c r="GK50" s="148"/>
      <c r="GL50" s="148"/>
      <c r="GM50" s="148"/>
      <c r="GN50" s="148"/>
      <c r="GO50" s="148"/>
      <c r="GP50" s="148"/>
      <c r="GQ50" s="148"/>
      <c r="GR50" s="148"/>
      <c r="GS50" s="148"/>
      <c r="GT50" s="148"/>
      <c r="GU50" s="148"/>
      <c r="GV50" s="148"/>
      <c r="GW50" s="148"/>
      <c r="GX50" s="148"/>
      <c r="GY50" s="148"/>
      <c r="GZ50" s="148"/>
      <c r="HA50" s="148"/>
      <c r="HB50" s="148"/>
      <c r="HC50" s="148"/>
      <c r="HD50" s="148"/>
      <c r="HE50" s="148"/>
      <c r="HF50" s="148"/>
      <c r="HG50" s="148"/>
      <c r="HH50" s="148"/>
      <c r="HI50" s="148"/>
      <c r="HJ50" s="148"/>
      <c r="HK50" s="148"/>
      <c r="HL50" s="148"/>
      <c r="HM50" s="148"/>
      <c r="HN50" s="148"/>
      <c r="HO50" s="148"/>
      <c r="HP50" s="148"/>
      <c r="HQ50" s="148"/>
      <c r="HR50" s="148"/>
      <c r="HS50" s="148"/>
      <c r="HT50" s="148"/>
      <c r="HU50" s="148"/>
      <c r="HV50" s="148"/>
      <c r="HW50" s="148"/>
      <c r="HX50" s="148"/>
      <c r="HY50" s="148"/>
      <c r="HZ50" s="148"/>
      <c r="IA50" s="148"/>
      <c r="IB50" s="148"/>
      <c r="IC50" s="148"/>
      <c r="ID50" s="148"/>
      <c r="IE50" s="148"/>
      <c r="IF50" s="148"/>
      <c r="IG50" s="148"/>
      <c r="IH50" s="148"/>
      <c r="II50" s="148"/>
      <c r="IJ50" s="148"/>
      <c r="IK50" s="148"/>
      <c r="IL50" s="148"/>
      <c r="IM50" s="148"/>
      <c r="IN50" s="148"/>
      <c r="IO50" s="148"/>
      <c r="IP50" s="148"/>
      <c r="IQ50" s="148"/>
    </row>
    <row r="51" spans="1:16" ht="12.75" customHeight="1">
      <c r="A51" s="194" t="s">
        <v>78</v>
      </c>
      <c r="B51" s="7">
        <v>499</v>
      </c>
      <c r="C51" s="56">
        <v>505</v>
      </c>
      <c r="D51" s="79">
        <f t="shared" si="5"/>
        <v>101.20240480961924</v>
      </c>
      <c r="E51" s="7">
        <v>86052390</v>
      </c>
      <c r="F51" s="56">
        <v>87884388</v>
      </c>
      <c r="G51" s="79">
        <f t="shared" si="1"/>
        <v>102.12893331608802</v>
      </c>
      <c r="H51" s="7">
        <v>80754002.95</v>
      </c>
      <c r="I51" s="56">
        <v>97317310.72</v>
      </c>
      <c r="J51" s="79">
        <f t="shared" si="2"/>
        <v>120.51081948254058</v>
      </c>
      <c r="K51" s="7">
        <v>1547518.61</v>
      </c>
      <c r="L51" s="56">
        <v>1677455.13</v>
      </c>
      <c r="M51" s="79">
        <f t="shared" si="3"/>
        <v>108.39644312904255</v>
      </c>
      <c r="N51" s="7">
        <v>1112555.32</v>
      </c>
      <c r="O51" s="56">
        <v>1367251.84</v>
      </c>
      <c r="P51" s="79">
        <f t="shared" si="4"/>
        <v>122.89293084320516</v>
      </c>
    </row>
    <row r="52" spans="1:251" s="145" customFormat="1" ht="12.75" customHeight="1">
      <c r="A52" s="131" t="s">
        <v>6</v>
      </c>
      <c r="B52" s="52">
        <f>+B53</f>
        <v>843</v>
      </c>
      <c r="C52" s="52">
        <f aca="true" t="shared" si="9" ref="C52:O52">+C53</f>
        <v>685</v>
      </c>
      <c r="D52" s="76">
        <f t="shared" si="5"/>
        <v>81.25741399762752</v>
      </c>
      <c r="E52" s="52">
        <f t="shared" si="9"/>
        <v>14654726</v>
      </c>
      <c r="F52" s="52">
        <f t="shared" si="9"/>
        <v>11039206</v>
      </c>
      <c r="G52" s="76">
        <f t="shared" si="1"/>
        <v>75.32864142256908</v>
      </c>
      <c r="H52" s="52">
        <f t="shared" si="9"/>
        <v>6519715.99</v>
      </c>
      <c r="I52" s="52">
        <f t="shared" si="9"/>
        <v>5037388.87</v>
      </c>
      <c r="J52" s="76">
        <f t="shared" si="2"/>
        <v>77.26393109341562</v>
      </c>
      <c r="K52" s="52">
        <f t="shared" si="9"/>
        <v>26328.8</v>
      </c>
      <c r="L52" s="52">
        <f t="shared" si="9"/>
        <v>24414.15</v>
      </c>
      <c r="M52" s="76">
        <f t="shared" si="3"/>
        <v>92.7279253137249</v>
      </c>
      <c r="N52" s="52">
        <f t="shared" si="9"/>
        <v>37850.9</v>
      </c>
      <c r="O52" s="52">
        <f t="shared" si="9"/>
        <v>32021.65</v>
      </c>
      <c r="P52" s="76">
        <f t="shared" si="4"/>
        <v>84.59944149280466</v>
      </c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4"/>
      <c r="FO52" s="144"/>
      <c r="FP52" s="144"/>
      <c r="FQ52" s="144"/>
      <c r="FR52" s="144"/>
      <c r="FS52" s="144"/>
      <c r="FT52" s="144"/>
      <c r="FU52" s="144"/>
      <c r="FV52" s="144"/>
      <c r="FW52" s="144"/>
      <c r="FX52" s="144"/>
      <c r="FY52" s="144"/>
      <c r="FZ52" s="144"/>
      <c r="GA52" s="144"/>
      <c r="GB52" s="144"/>
      <c r="GC52" s="144"/>
      <c r="GD52" s="144"/>
      <c r="GE52" s="144"/>
      <c r="GF52" s="144"/>
      <c r="GG52" s="144"/>
      <c r="GH52" s="144"/>
      <c r="GI52" s="144"/>
      <c r="GJ52" s="144"/>
      <c r="GK52" s="144"/>
      <c r="GL52" s="144"/>
      <c r="GM52" s="144"/>
      <c r="GN52" s="144"/>
      <c r="GO52" s="144"/>
      <c r="GP52" s="144"/>
      <c r="GQ52" s="144"/>
      <c r="GR52" s="144"/>
      <c r="GS52" s="144"/>
      <c r="GT52" s="144"/>
      <c r="GU52" s="144"/>
      <c r="GV52" s="144"/>
      <c r="GW52" s="144"/>
      <c r="GX52" s="144"/>
      <c r="GY52" s="144"/>
      <c r="GZ52" s="144"/>
      <c r="HA52" s="144"/>
      <c r="HB52" s="144"/>
      <c r="HC52" s="144"/>
      <c r="HD52" s="144"/>
      <c r="HE52" s="144"/>
      <c r="HF52" s="144"/>
      <c r="HG52" s="144"/>
      <c r="HH52" s="144"/>
      <c r="HI52" s="144"/>
      <c r="HJ52" s="144"/>
      <c r="HK52" s="144"/>
      <c r="HL52" s="144"/>
      <c r="HM52" s="144"/>
      <c r="HN52" s="144"/>
      <c r="HO52" s="144"/>
      <c r="HP52" s="144"/>
      <c r="HQ52" s="144"/>
      <c r="HR52" s="144"/>
      <c r="HS52" s="144"/>
      <c r="HT52" s="144"/>
      <c r="HU52" s="144"/>
      <c r="HV52" s="144"/>
      <c r="HW52" s="144"/>
      <c r="HX52" s="144"/>
      <c r="HY52" s="144"/>
      <c r="HZ52" s="144"/>
      <c r="IA52" s="144"/>
      <c r="IB52" s="144"/>
      <c r="IC52" s="144"/>
      <c r="ID52" s="144"/>
      <c r="IE52" s="144"/>
      <c r="IF52" s="144"/>
      <c r="IG52" s="144"/>
      <c r="IH52" s="144"/>
      <c r="II52" s="144"/>
      <c r="IJ52" s="144"/>
      <c r="IK52" s="144"/>
      <c r="IL52" s="144"/>
      <c r="IM52" s="144"/>
      <c r="IN52" s="144"/>
      <c r="IO52" s="144"/>
      <c r="IP52" s="144"/>
      <c r="IQ52" s="144"/>
    </row>
    <row r="53" spans="1:251" s="146" customFormat="1" ht="12.75" customHeight="1">
      <c r="A53" s="194" t="s">
        <v>79</v>
      </c>
      <c r="B53" s="7">
        <v>843</v>
      </c>
      <c r="C53" s="56">
        <v>685</v>
      </c>
      <c r="D53" s="8">
        <f t="shared" si="5"/>
        <v>81.25741399762752</v>
      </c>
      <c r="E53" s="7">
        <v>14654726</v>
      </c>
      <c r="F53" s="56">
        <v>11039206</v>
      </c>
      <c r="G53" s="8">
        <f t="shared" si="1"/>
        <v>75.32864142256908</v>
      </c>
      <c r="H53" s="7">
        <v>6519715.99</v>
      </c>
      <c r="I53" s="56">
        <v>5037388.87</v>
      </c>
      <c r="J53" s="8">
        <f t="shared" si="2"/>
        <v>77.26393109341562</v>
      </c>
      <c r="K53" s="7">
        <v>26328.8</v>
      </c>
      <c r="L53" s="56">
        <v>24414.15</v>
      </c>
      <c r="M53" s="8">
        <v>0</v>
      </c>
      <c r="N53" s="7">
        <v>37850.9</v>
      </c>
      <c r="O53" s="56">
        <v>32021.65</v>
      </c>
      <c r="P53" s="8">
        <f t="shared" si="4"/>
        <v>84.59944149280466</v>
      </c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</row>
    <row r="54" spans="1:251" s="147" customFormat="1" ht="12.75" customHeight="1">
      <c r="A54" s="193" t="s">
        <v>80</v>
      </c>
      <c r="B54" s="52">
        <f>+B55</f>
        <v>1</v>
      </c>
      <c r="C54" s="52">
        <f aca="true" t="shared" si="10" ref="C54:O54">+C55</f>
        <v>0</v>
      </c>
      <c r="D54" s="76">
        <f t="shared" si="5"/>
        <v>0</v>
      </c>
      <c r="E54" s="52">
        <f t="shared" si="10"/>
        <v>50000</v>
      </c>
      <c r="F54" s="52">
        <f t="shared" si="10"/>
        <v>0</v>
      </c>
      <c r="G54" s="76">
        <f t="shared" si="1"/>
        <v>0</v>
      </c>
      <c r="H54" s="52">
        <f t="shared" si="10"/>
        <v>7500</v>
      </c>
      <c r="I54" s="52">
        <f t="shared" si="10"/>
        <v>0</v>
      </c>
      <c r="J54" s="76">
        <f t="shared" si="2"/>
        <v>0</v>
      </c>
      <c r="K54" s="52">
        <f t="shared" si="10"/>
        <v>0</v>
      </c>
      <c r="L54" s="52">
        <f t="shared" si="10"/>
        <v>0</v>
      </c>
      <c r="M54" s="76">
        <v>0</v>
      </c>
      <c r="N54" s="52">
        <f t="shared" si="10"/>
        <v>0</v>
      </c>
      <c r="O54" s="52">
        <f t="shared" si="10"/>
        <v>0</v>
      </c>
      <c r="P54" s="76">
        <v>0</v>
      </c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8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48"/>
      <c r="FG54" s="148"/>
      <c r="FH54" s="148"/>
      <c r="FI54" s="148"/>
      <c r="FJ54" s="148"/>
      <c r="FK54" s="148"/>
      <c r="FL54" s="148"/>
      <c r="FM54" s="148"/>
      <c r="FN54" s="148"/>
      <c r="FO54" s="148"/>
      <c r="FP54" s="148"/>
      <c r="FQ54" s="148"/>
      <c r="FR54" s="148"/>
      <c r="FS54" s="148"/>
      <c r="FT54" s="148"/>
      <c r="FU54" s="148"/>
      <c r="FV54" s="148"/>
      <c r="FW54" s="148"/>
      <c r="FX54" s="148"/>
      <c r="FY54" s="148"/>
      <c r="FZ54" s="148"/>
      <c r="GA54" s="148"/>
      <c r="GB54" s="148"/>
      <c r="GC54" s="148"/>
      <c r="GD54" s="148"/>
      <c r="GE54" s="148"/>
      <c r="GF54" s="148"/>
      <c r="GG54" s="148"/>
      <c r="GH54" s="148"/>
      <c r="GI54" s="148"/>
      <c r="GJ54" s="148"/>
      <c r="GK54" s="148"/>
      <c r="GL54" s="148"/>
      <c r="GM54" s="148"/>
      <c r="GN54" s="148"/>
      <c r="GO54" s="148"/>
      <c r="GP54" s="148"/>
      <c r="GQ54" s="148"/>
      <c r="GR54" s="148"/>
      <c r="GS54" s="148"/>
      <c r="GT54" s="148"/>
      <c r="GU54" s="148"/>
      <c r="GV54" s="148"/>
      <c r="GW54" s="148"/>
      <c r="GX54" s="148"/>
      <c r="GY54" s="148"/>
      <c r="GZ54" s="148"/>
      <c r="HA54" s="148"/>
      <c r="HB54" s="148"/>
      <c r="HC54" s="148"/>
      <c r="HD54" s="148"/>
      <c r="HE54" s="148"/>
      <c r="HF54" s="148"/>
      <c r="HG54" s="148"/>
      <c r="HH54" s="148"/>
      <c r="HI54" s="148"/>
      <c r="HJ54" s="148"/>
      <c r="HK54" s="148"/>
      <c r="HL54" s="148"/>
      <c r="HM54" s="148"/>
      <c r="HN54" s="148"/>
      <c r="HO54" s="148"/>
      <c r="HP54" s="148"/>
      <c r="HQ54" s="148"/>
      <c r="HR54" s="148"/>
      <c r="HS54" s="148"/>
      <c r="HT54" s="148"/>
      <c r="HU54" s="148"/>
      <c r="HV54" s="148"/>
      <c r="HW54" s="148"/>
      <c r="HX54" s="148"/>
      <c r="HY54" s="148"/>
      <c r="HZ54" s="148"/>
      <c r="IA54" s="148"/>
      <c r="IB54" s="148"/>
      <c r="IC54" s="148"/>
      <c r="ID54" s="148"/>
      <c r="IE54" s="148"/>
      <c r="IF54" s="148"/>
      <c r="IG54" s="148"/>
      <c r="IH54" s="148"/>
      <c r="II54" s="148"/>
      <c r="IJ54" s="148"/>
      <c r="IK54" s="148"/>
      <c r="IL54" s="148"/>
      <c r="IM54" s="148"/>
      <c r="IN54" s="148"/>
      <c r="IO54" s="148"/>
      <c r="IP54" s="148"/>
      <c r="IQ54" s="148"/>
    </row>
    <row r="55" spans="1:251" s="146" customFormat="1" ht="12.75" customHeight="1">
      <c r="A55" s="194" t="s">
        <v>81</v>
      </c>
      <c r="B55" s="7">
        <v>1</v>
      </c>
      <c r="C55" s="56">
        <v>0</v>
      </c>
      <c r="D55" s="8">
        <f t="shared" si="5"/>
        <v>0</v>
      </c>
      <c r="E55" s="7">
        <v>50000</v>
      </c>
      <c r="F55" s="56">
        <v>0</v>
      </c>
      <c r="G55" s="8">
        <f t="shared" si="1"/>
        <v>0</v>
      </c>
      <c r="H55" s="7">
        <v>7500</v>
      </c>
      <c r="I55" s="56">
        <v>0</v>
      </c>
      <c r="J55" s="8">
        <f t="shared" si="2"/>
        <v>0</v>
      </c>
      <c r="K55" s="7">
        <v>0</v>
      </c>
      <c r="L55" s="56">
        <v>0</v>
      </c>
      <c r="M55" s="8">
        <v>0</v>
      </c>
      <c r="N55" s="7">
        <v>0</v>
      </c>
      <c r="O55" s="56">
        <v>0</v>
      </c>
      <c r="P55" s="8">
        <v>0</v>
      </c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2"/>
      <c r="HZ55" s="112"/>
      <c r="IA55" s="112"/>
      <c r="IB55" s="112"/>
      <c r="IC55" s="112"/>
      <c r="ID55" s="112"/>
      <c r="IE55" s="112"/>
      <c r="IF55" s="112"/>
      <c r="IG55" s="112"/>
      <c r="IH55" s="112"/>
      <c r="II55" s="112"/>
      <c r="IJ55" s="112"/>
      <c r="IK55" s="112"/>
      <c r="IL55" s="112"/>
      <c r="IM55" s="112"/>
      <c r="IN55" s="112"/>
      <c r="IO55" s="112"/>
      <c r="IP55" s="112"/>
      <c r="IQ55" s="112"/>
    </row>
    <row r="56" spans="1:251" s="147" customFormat="1" ht="12.75" customHeight="1">
      <c r="A56" s="131" t="s">
        <v>85</v>
      </c>
      <c r="B56" s="54">
        <f>SUM(B57:B60)</f>
        <v>85</v>
      </c>
      <c r="C56" s="78">
        <f aca="true" t="shared" si="11" ref="C56:O56">SUM(C57:C60)</f>
        <v>83</v>
      </c>
      <c r="D56" s="76">
        <f t="shared" si="5"/>
        <v>97.6470588235294</v>
      </c>
      <c r="E56" s="54">
        <f t="shared" si="11"/>
        <v>200</v>
      </c>
      <c r="F56" s="78">
        <f t="shared" si="11"/>
        <v>0</v>
      </c>
      <c r="G56" s="76">
        <f t="shared" si="1"/>
        <v>0</v>
      </c>
      <c r="H56" s="54">
        <f t="shared" si="11"/>
        <v>39852160.03</v>
      </c>
      <c r="I56" s="78">
        <f t="shared" si="11"/>
        <v>51435841.17</v>
      </c>
      <c r="J56" s="76">
        <f t="shared" si="2"/>
        <v>129.06663310415297</v>
      </c>
      <c r="K56" s="54">
        <f t="shared" si="11"/>
        <v>160292.29</v>
      </c>
      <c r="L56" s="54">
        <f t="shared" si="11"/>
        <v>176928.19</v>
      </c>
      <c r="M56" s="76">
        <f t="shared" si="3"/>
        <v>110.37847796671942</v>
      </c>
      <c r="N56" s="54">
        <f t="shared" si="11"/>
        <v>114530.75</v>
      </c>
      <c r="O56" s="54">
        <f t="shared" si="11"/>
        <v>162367.81</v>
      </c>
      <c r="P56" s="76">
        <f t="shared" si="4"/>
        <v>141.7678745664374</v>
      </c>
      <c r="Q56" s="149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  <c r="EV56" s="148"/>
      <c r="EW56" s="148"/>
      <c r="EX56" s="148"/>
      <c r="EY56" s="148"/>
      <c r="EZ56" s="148"/>
      <c r="FA56" s="148"/>
      <c r="FB56" s="148"/>
      <c r="FC56" s="148"/>
      <c r="FD56" s="148"/>
      <c r="FE56" s="148"/>
      <c r="FF56" s="148"/>
      <c r="FG56" s="148"/>
      <c r="FH56" s="148"/>
      <c r="FI56" s="148"/>
      <c r="FJ56" s="148"/>
      <c r="FK56" s="148"/>
      <c r="FL56" s="148"/>
      <c r="FM56" s="148"/>
      <c r="FN56" s="148"/>
      <c r="FO56" s="148"/>
      <c r="FP56" s="148"/>
      <c r="FQ56" s="148"/>
      <c r="FR56" s="148"/>
      <c r="FS56" s="148"/>
      <c r="FT56" s="148"/>
      <c r="FU56" s="148"/>
      <c r="FV56" s="148"/>
      <c r="FW56" s="148"/>
      <c r="FX56" s="148"/>
      <c r="FY56" s="148"/>
      <c r="FZ56" s="148"/>
      <c r="GA56" s="148"/>
      <c r="GB56" s="148"/>
      <c r="GC56" s="148"/>
      <c r="GD56" s="148"/>
      <c r="GE56" s="148"/>
      <c r="GF56" s="148"/>
      <c r="GG56" s="148"/>
      <c r="GH56" s="148"/>
      <c r="GI56" s="148"/>
      <c r="GJ56" s="148"/>
      <c r="GK56" s="148"/>
      <c r="GL56" s="148"/>
      <c r="GM56" s="148"/>
      <c r="GN56" s="148"/>
      <c r="GO56" s="148"/>
      <c r="GP56" s="148"/>
      <c r="GQ56" s="148"/>
      <c r="GR56" s="148"/>
      <c r="GS56" s="148"/>
      <c r="GT56" s="148"/>
      <c r="GU56" s="148"/>
      <c r="GV56" s="148"/>
      <c r="GW56" s="148"/>
      <c r="GX56" s="148"/>
      <c r="GY56" s="148"/>
      <c r="GZ56" s="148"/>
      <c r="HA56" s="148"/>
      <c r="HB56" s="148"/>
      <c r="HC56" s="148"/>
      <c r="HD56" s="148"/>
      <c r="HE56" s="148"/>
      <c r="HF56" s="148"/>
      <c r="HG56" s="148"/>
      <c r="HH56" s="148"/>
      <c r="HI56" s="148"/>
      <c r="HJ56" s="148"/>
      <c r="HK56" s="148"/>
      <c r="HL56" s="148"/>
      <c r="HM56" s="148"/>
      <c r="HN56" s="148"/>
      <c r="HO56" s="148"/>
      <c r="HP56" s="148"/>
      <c r="HQ56" s="148"/>
      <c r="HR56" s="148"/>
      <c r="HS56" s="148"/>
      <c r="HT56" s="148"/>
      <c r="HU56" s="148"/>
      <c r="HV56" s="148"/>
      <c r="HW56" s="148"/>
      <c r="HX56" s="148"/>
      <c r="HY56" s="148"/>
      <c r="HZ56" s="148"/>
      <c r="IA56" s="148"/>
      <c r="IB56" s="148"/>
      <c r="IC56" s="148"/>
      <c r="ID56" s="148"/>
      <c r="IE56" s="148"/>
      <c r="IF56" s="148"/>
      <c r="IG56" s="148"/>
      <c r="IH56" s="148"/>
      <c r="II56" s="148"/>
      <c r="IJ56" s="148"/>
      <c r="IK56" s="148"/>
      <c r="IL56" s="148"/>
      <c r="IM56" s="148"/>
      <c r="IN56" s="148"/>
      <c r="IO56" s="148"/>
      <c r="IP56" s="148"/>
      <c r="IQ56" s="148"/>
    </row>
    <row r="57" spans="1:251" s="147" customFormat="1" ht="12.75" customHeight="1">
      <c r="A57" s="132" t="s">
        <v>82</v>
      </c>
      <c r="B57" s="11">
        <v>1</v>
      </c>
      <c r="C57" s="77">
        <v>1</v>
      </c>
      <c r="D57" s="8">
        <f t="shared" si="5"/>
        <v>100</v>
      </c>
      <c r="E57" s="77">
        <v>0</v>
      </c>
      <c r="F57" s="77">
        <v>0</v>
      </c>
      <c r="G57" s="8">
        <v>0</v>
      </c>
      <c r="H57" s="11">
        <v>1225615</v>
      </c>
      <c r="I57" s="77">
        <v>1189565</v>
      </c>
      <c r="J57" s="8">
        <f t="shared" si="2"/>
        <v>97.05861955018501</v>
      </c>
      <c r="K57" s="11">
        <v>2678.61</v>
      </c>
      <c r="L57" s="77">
        <v>2748.5</v>
      </c>
      <c r="M57" s="8">
        <f t="shared" si="3"/>
        <v>102.6091890943437</v>
      </c>
      <c r="N57" s="11">
        <v>1536.3</v>
      </c>
      <c r="O57" s="77">
        <v>2019.11</v>
      </c>
      <c r="P57" s="8">
        <f t="shared" si="4"/>
        <v>131.42680466054807</v>
      </c>
      <c r="Q57" s="149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48"/>
      <c r="EG57" s="148"/>
      <c r="EH57" s="148"/>
      <c r="EI57" s="148"/>
      <c r="EJ57" s="148"/>
      <c r="EK57" s="148"/>
      <c r="EL57" s="148"/>
      <c r="EM57" s="148"/>
      <c r="EN57" s="148"/>
      <c r="EO57" s="148"/>
      <c r="EP57" s="148"/>
      <c r="EQ57" s="148"/>
      <c r="ER57" s="148"/>
      <c r="ES57" s="148"/>
      <c r="ET57" s="148"/>
      <c r="EU57" s="148"/>
      <c r="EV57" s="148"/>
      <c r="EW57" s="148"/>
      <c r="EX57" s="148"/>
      <c r="EY57" s="148"/>
      <c r="EZ57" s="148"/>
      <c r="FA57" s="148"/>
      <c r="FB57" s="148"/>
      <c r="FC57" s="148"/>
      <c r="FD57" s="148"/>
      <c r="FE57" s="148"/>
      <c r="FF57" s="148"/>
      <c r="FG57" s="148"/>
      <c r="FH57" s="148"/>
      <c r="FI57" s="148"/>
      <c r="FJ57" s="148"/>
      <c r="FK57" s="148"/>
      <c r="FL57" s="148"/>
      <c r="FM57" s="148"/>
      <c r="FN57" s="148"/>
      <c r="FO57" s="148"/>
      <c r="FP57" s="148"/>
      <c r="FQ57" s="148"/>
      <c r="FR57" s="148"/>
      <c r="FS57" s="148"/>
      <c r="FT57" s="148"/>
      <c r="FU57" s="148"/>
      <c r="FV57" s="148"/>
      <c r="FW57" s="148"/>
      <c r="FX57" s="148"/>
      <c r="FY57" s="148"/>
      <c r="FZ57" s="148"/>
      <c r="GA57" s="148"/>
      <c r="GB57" s="148"/>
      <c r="GC57" s="148"/>
      <c r="GD57" s="148"/>
      <c r="GE57" s="148"/>
      <c r="GF57" s="148"/>
      <c r="GG57" s="148"/>
      <c r="GH57" s="148"/>
      <c r="GI57" s="148"/>
      <c r="GJ57" s="148"/>
      <c r="GK57" s="148"/>
      <c r="GL57" s="148"/>
      <c r="GM57" s="148"/>
      <c r="GN57" s="148"/>
      <c r="GO57" s="148"/>
      <c r="GP57" s="148"/>
      <c r="GQ57" s="148"/>
      <c r="GR57" s="148"/>
      <c r="GS57" s="148"/>
      <c r="GT57" s="148"/>
      <c r="GU57" s="148"/>
      <c r="GV57" s="148"/>
      <c r="GW57" s="148"/>
      <c r="GX57" s="148"/>
      <c r="GY57" s="148"/>
      <c r="GZ57" s="148"/>
      <c r="HA57" s="148"/>
      <c r="HB57" s="148"/>
      <c r="HC57" s="148"/>
      <c r="HD57" s="148"/>
      <c r="HE57" s="148"/>
      <c r="HF57" s="148"/>
      <c r="HG57" s="148"/>
      <c r="HH57" s="148"/>
      <c r="HI57" s="148"/>
      <c r="HJ57" s="148"/>
      <c r="HK57" s="148"/>
      <c r="HL57" s="148"/>
      <c r="HM57" s="148"/>
      <c r="HN57" s="148"/>
      <c r="HO57" s="148"/>
      <c r="HP57" s="148"/>
      <c r="HQ57" s="148"/>
      <c r="HR57" s="148"/>
      <c r="HS57" s="148"/>
      <c r="HT57" s="148"/>
      <c r="HU57" s="148"/>
      <c r="HV57" s="148"/>
      <c r="HW57" s="148"/>
      <c r="HX57" s="148"/>
      <c r="HY57" s="148"/>
      <c r="HZ57" s="148"/>
      <c r="IA57" s="148"/>
      <c r="IB57" s="148"/>
      <c r="IC57" s="148"/>
      <c r="ID57" s="148"/>
      <c r="IE57" s="148"/>
      <c r="IF57" s="148"/>
      <c r="IG57" s="148"/>
      <c r="IH57" s="148"/>
      <c r="II57" s="148"/>
      <c r="IJ57" s="148"/>
      <c r="IK57" s="148"/>
      <c r="IL57" s="148"/>
      <c r="IM57" s="148"/>
      <c r="IN57" s="148"/>
      <c r="IO57" s="148"/>
      <c r="IP57" s="148"/>
      <c r="IQ57" s="148"/>
    </row>
    <row r="58" spans="1:251" s="145" customFormat="1" ht="12.75" customHeight="1">
      <c r="A58" s="132" t="s">
        <v>7</v>
      </c>
      <c r="B58" s="11">
        <v>30</v>
      </c>
      <c r="C58" s="77">
        <v>31</v>
      </c>
      <c r="D58" s="8">
        <f t="shared" si="5"/>
        <v>103.33333333333333</v>
      </c>
      <c r="E58" s="11">
        <v>0</v>
      </c>
      <c r="F58" s="77">
        <v>0</v>
      </c>
      <c r="G58" s="8">
        <v>0</v>
      </c>
      <c r="H58" s="11">
        <v>25833763</v>
      </c>
      <c r="I58" s="77">
        <v>37374546</v>
      </c>
      <c r="J58" s="8">
        <f t="shared" si="2"/>
        <v>144.67325569256016</v>
      </c>
      <c r="K58" s="11">
        <v>79120.77</v>
      </c>
      <c r="L58" s="77">
        <v>108819.69</v>
      </c>
      <c r="M58" s="8">
        <f t="shared" si="3"/>
        <v>137.5361867686576</v>
      </c>
      <c r="N58" s="11">
        <v>55164.08</v>
      </c>
      <c r="O58" s="77">
        <v>82382.47</v>
      </c>
      <c r="P58" s="8">
        <f t="shared" si="4"/>
        <v>149.34078480054413</v>
      </c>
      <c r="Q58" s="149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44"/>
      <c r="FM58" s="144"/>
      <c r="FN58" s="144"/>
      <c r="FO58" s="144"/>
      <c r="FP58" s="144"/>
      <c r="FQ58" s="144"/>
      <c r="FR58" s="144"/>
      <c r="FS58" s="144"/>
      <c r="FT58" s="144"/>
      <c r="FU58" s="144"/>
      <c r="FV58" s="144"/>
      <c r="FW58" s="144"/>
      <c r="FX58" s="144"/>
      <c r="FY58" s="144"/>
      <c r="FZ58" s="144"/>
      <c r="GA58" s="144"/>
      <c r="GB58" s="144"/>
      <c r="GC58" s="144"/>
      <c r="GD58" s="144"/>
      <c r="GE58" s="144"/>
      <c r="GF58" s="144"/>
      <c r="GG58" s="144"/>
      <c r="GH58" s="144"/>
      <c r="GI58" s="144"/>
      <c r="GJ58" s="144"/>
      <c r="GK58" s="144"/>
      <c r="GL58" s="144"/>
      <c r="GM58" s="144"/>
      <c r="GN58" s="144"/>
      <c r="GO58" s="144"/>
      <c r="GP58" s="144"/>
      <c r="GQ58" s="144"/>
      <c r="GR58" s="144"/>
      <c r="GS58" s="144"/>
      <c r="GT58" s="144"/>
      <c r="GU58" s="144"/>
      <c r="GV58" s="144"/>
      <c r="GW58" s="144"/>
      <c r="GX58" s="144"/>
      <c r="GY58" s="144"/>
      <c r="GZ58" s="144"/>
      <c r="HA58" s="144"/>
      <c r="HB58" s="144"/>
      <c r="HC58" s="144"/>
      <c r="HD58" s="144"/>
      <c r="HE58" s="144"/>
      <c r="HF58" s="144"/>
      <c r="HG58" s="144"/>
      <c r="HH58" s="144"/>
      <c r="HI58" s="144"/>
      <c r="HJ58" s="144"/>
      <c r="HK58" s="144"/>
      <c r="HL58" s="144"/>
      <c r="HM58" s="144"/>
      <c r="HN58" s="144"/>
      <c r="HO58" s="144"/>
      <c r="HP58" s="144"/>
      <c r="HQ58" s="144"/>
      <c r="HR58" s="144"/>
      <c r="HS58" s="144"/>
      <c r="HT58" s="144"/>
      <c r="HU58" s="144"/>
      <c r="HV58" s="144"/>
      <c r="HW58" s="144"/>
      <c r="HX58" s="144"/>
      <c r="HY58" s="144"/>
      <c r="HZ58" s="144"/>
      <c r="IA58" s="144"/>
      <c r="IB58" s="144"/>
      <c r="IC58" s="144"/>
      <c r="ID58" s="144"/>
      <c r="IE58" s="144"/>
      <c r="IF58" s="144"/>
      <c r="IG58" s="144"/>
      <c r="IH58" s="144"/>
      <c r="II58" s="144"/>
      <c r="IJ58" s="144"/>
      <c r="IK58" s="144"/>
      <c r="IL58" s="144"/>
      <c r="IM58" s="144"/>
      <c r="IN58" s="144"/>
      <c r="IO58" s="144"/>
      <c r="IP58" s="144"/>
      <c r="IQ58" s="144"/>
    </row>
    <row r="59" spans="1:251" s="145" customFormat="1" ht="12.75" customHeight="1">
      <c r="A59" s="132" t="s">
        <v>83</v>
      </c>
      <c r="B59" s="11">
        <v>1</v>
      </c>
      <c r="C59" s="77">
        <v>1</v>
      </c>
      <c r="D59" s="8">
        <f t="shared" si="5"/>
        <v>100</v>
      </c>
      <c r="E59" s="11">
        <v>200</v>
      </c>
      <c r="F59" s="77">
        <v>0</v>
      </c>
      <c r="G59" s="8">
        <f t="shared" si="1"/>
        <v>0</v>
      </c>
      <c r="H59" s="11">
        <v>142964</v>
      </c>
      <c r="I59" s="77">
        <v>320900</v>
      </c>
      <c r="J59" s="8">
        <f t="shared" si="2"/>
        <v>224.4621023474441</v>
      </c>
      <c r="K59" s="11">
        <v>631.09</v>
      </c>
      <c r="L59" s="77">
        <v>1447.48</v>
      </c>
      <c r="M59" s="8">
        <f t="shared" si="3"/>
        <v>229.36189766911215</v>
      </c>
      <c r="N59" s="11">
        <v>554.37</v>
      </c>
      <c r="O59" s="77">
        <v>1252.32</v>
      </c>
      <c r="P59" s="8">
        <f t="shared" si="4"/>
        <v>225.8996698955571</v>
      </c>
      <c r="Q59" s="149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  <c r="GD59" s="144"/>
      <c r="GE59" s="144"/>
      <c r="GF59" s="144"/>
      <c r="GG59" s="144"/>
      <c r="GH59" s="144"/>
      <c r="GI59" s="144"/>
      <c r="GJ59" s="144"/>
      <c r="GK59" s="144"/>
      <c r="GL59" s="144"/>
      <c r="GM59" s="144"/>
      <c r="GN59" s="144"/>
      <c r="GO59" s="144"/>
      <c r="GP59" s="144"/>
      <c r="GQ59" s="144"/>
      <c r="GR59" s="144"/>
      <c r="GS59" s="144"/>
      <c r="GT59" s="144"/>
      <c r="GU59" s="144"/>
      <c r="GV59" s="144"/>
      <c r="GW59" s="144"/>
      <c r="GX59" s="144"/>
      <c r="GY59" s="144"/>
      <c r="GZ59" s="144"/>
      <c r="HA59" s="144"/>
      <c r="HB59" s="144"/>
      <c r="HC59" s="144"/>
      <c r="HD59" s="144"/>
      <c r="HE59" s="144"/>
      <c r="HF59" s="144"/>
      <c r="HG59" s="144"/>
      <c r="HH59" s="144"/>
      <c r="HI59" s="144"/>
      <c r="HJ59" s="144"/>
      <c r="HK59" s="144"/>
      <c r="HL59" s="144"/>
      <c r="HM59" s="144"/>
      <c r="HN59" s="144"/>
      <c r="HO59" s="144"/>
      <c r="HP59" s="144"/>
      <c r="HQ59" s="144"/>
      <c r="HR59" s="144"/>
      <c r="HS59" s="144"/>
      <c r="HT59" s="144"/>
      <c r="HU59" s="144"/>
      <c r="HV59" s="144"/>
      <c r="HW59" s="144"/>
      <c r="HX59" s="144"/>
      <c r="HY59" s="144"/>
      <c r="HZ59" s="144"/>
      <c r="IA59" s="144"/>
      <c r="IB59" s="144"/>
      <c r="IC59" s="144"/>
      <c r="ID59" s="144"/>
      <c r="IE59" s="144"/>
      <c r="IF59" s="144"/>
      <c r="IG59" s="144"/>
      <c r="IH59" s="144"/>
      <c r="II59" s="144"/>
      <c r="IJ59" s="144"/>
      <c r="IK59" s="144"/>
      <c r="IL59" s="144"/>
      <c r="IM59" s="144"/>
      <c r="IN59" s="144"/>
      <c r="IO59" s="144"/>
      <c r="IP59" s="144"/>
      <c r="IQ59" s="144"/>
    </row>
    <row r="60" spans="1:251" s="145" customFormat="1" ht="12.75" customHeight="1">
      <c r="A60" s="132" t="s">
        <v>84</v>
      </c>
      <c r="B60" s="11">
        <v>53</v>
      </c>
      <c r="C60" s="77">
        <v>50</v>
      </c>
      <c r="D60" s="8">
        <f t="shared" si="5"/>
        <v>94.33962264150944</v>
      </c>
      <c r="E60" s="11">
        <v>0</v>
      </c>
      <c r="F60" s="77">
        <v>0</v>
      </c>
      <c r="G60" s="8">
        <v>0</v>
      </c>
      <c r="H60" s="11">
        <v>12649818.03</v>
      </c>
      <c r="I60" s="77">
        <v>12550830.17</v>
      </c>
      <c r="J60" s="8">
        <f t="shared" si="2"/>
        <v>99.21747601613524</v>
      </c>
      <c r="K60" s="11">
        <v>77861.82</v>
      </c>
      <c r="L60" s="77">
        <v>63912.52</v>
      </c>
      <c r="M60" s="8">
        <f t="shared" si="3"/>
        <v>82.08454413215617</v>
      </c>
      <c r="N60" s="11">
        <v>57276</v>
      </c>
      <c r="O60" s="77">
        <v>76713.91</v>
      </c>
      <c r="P60" s="8">
        <f t="shared" si="4"/>
        <v>133.93726866401286</v>
      </c>
      <c r="Q60" s="149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  <c r="FO60" s="144"/>
      <c r="FP60" s="144"/>
      <c r="FQ60" s="144"/>
      <c r="FR60" s="144"/>
      <c r="FS60" s="144"/>
      <c r="FT60" s="144"/>
      <c r="FU60" s="144"/>
      <c r="FV60" s="144"/>
      <c r="FW60" s="144"/>
      <c r="FX60" s="144"/>
      <c r="FY60" s="144"/>
      <c r="FZ60" s="144"/>
      <c r="GA60" s="144"/>
      <c r="GB60" s="144"/>
      <c r="GC60" s="144"/>
      <c r="GD60" s="144"/>
      <c r="GE60" s="144"/>
      <c r="GF60" s="144"/>
      <c r="GG60" s="144"/>
      <c r="GH60" s="144"/>
      <c r="GI60" s="144"/>
      <c r="GJ60" s="144"/>
      <c r="GK60" s="144"/>
      <c r="GL60" s="144"/>
      <c r="GM60" s="144"/>
      <c r="GN60" s="144"/>
      <c r="GO60" s="144"/>
      <c r="GP60" s="144"/>
      <c r="GQ60" s="144"/>
      <c r="GR60" s="144"/>
      <c r="GS60" s="144"/>
      <c r="GT60" s="144"/>
      <c r="GU60" s="144"/>
      <c r="GV60" s="144"/>
      <c r="GW60" s="144"/>
      <c r="GX60" s="144"/>
      <c r="GY60" s="144"/>
      <c r="GZ60" s="144"/>
      <c r="HA60" s="144"/>
      <c r="HB60" s="144"/>
      <c r="HC60" s="144"/>
      <c r="HD60" s="144"/>
      <c r="HE60" s="144"/>
      <c r="HF60" s="144"/>
      <c r="HG60" s="144"/>
      <c r="HH60" s="144"/>
      <c r="HI60" s="144"/>
      <c r="HJ60" s="144"/>
      <c r="HK60" s="144"/>
      <c r="HL60" s="144"/>
      <c r="HM60" s="144"/>
      <c r="HN60" s="144"/>
      <c r="HO60" s="144"/>
      <c r="HP60" s="144"/>
      <c r="HQ60" s="144"/>
      <c r="HR60" s="144"/>
      <c r="HS60" s="144"/>
      <c r="HT60" s="144"/>
      <c r="HU60" s="144"/>
      <c r="HV60" s="144"/>
      <c r="HW60" s="144"/>
      <c r="HX60" s="144"/>
      <c r="HY60" s="144"/>
      <c r="HZ60" s="144"/>
      <c r="IA60" s="144"/>
      <c r="IB60" s="144"/>
      <c r="IC60" s="144"/>
      <c r="ID60" s="144"/>
      <c r="IE60" s="144"/>
      <c r="IF60" s="144"/>
      <c r="IG60" s="144"/>
      <c r="IH60" s="144"/>
      <c r="II60" s="144"/>
      <c r="IJ60" s="144"/>
      <c r="IK60" s="144"/>
      <c r="IL60" s="144"/>
      <c r="IM60" s="144"/>
      <c r="IN60" s="144"/>
      <c r="IO60" s="144"/>
      <c r="IP60" s="144"/>
      <c r="IQ60" s="144"/>
    </row>
    <row r="61" spans="1:251" s="145" customFormat="1" ht="12.75" customHeight="1">
      <c r="A61" s="197" t="s">
        <v>86</v>
      </c>
      <c r="B61" s="165">
        <f>SUM(B62:B65)</f>
        <v>38</v>
      </c>
      <c r="C61" s="52">
        <f>SUM(C62:C65)</f>
        <v>30</v>
      </c>
      <c r="D61" s="76">
        <f t="shared" si="5"/>
        <v>78.94736842105263</v>
      </c>
      <c r="E61" s="165">
        <f>SUM(E62:E65)</f>
        <v>1646825</v>
      </c>
      <c r="F61" s="54">
        <f>SUM(F62:F65)</f>
        <v>2512859</v>
      </c>
      <c r="G61" s="76">
        <f t="shared" si="1"/>
        <v>152.58810134653044</v>
      </c>
      <c r="H61" s="165">
        <f>SUM(H62:H65)</f>
        <v>390108.52</v>
      </c>
      <c r="I61" s="54">
        <f>SUM(I62:I65)</f>
        <v>753588.9099999999</v>
      </c>
      <c r="J61" s="76">
        <f t="shared" si="2"/>
        <v>193.17417368890068</v>
      </c>
      <c r="K61" s="165">
        <f>SUM(K62:K65)</f>
        <v>4728.99</v>
      </c>
      <c r="L61" s="54">
        <f>SUM(L62:L65)</f>
        <v>10280</v>
      </c>
      <c r="M61" s="76">
        <f t="shared" si="3"/>
        <v>217.38257006252923</v>
      </c>
      <c r="N61" s="165">
        <f>SUM(N62:N65)</f>
        <v>3054.19</v>
      </c>
      <c r="O61" s="54">
        <f>SUM(O62:O65)</f>
        <v>5630.26</v>
      </c>
      <c r="P61" s="76">
        <f t="shared" si="4"/>
        <v>184.34544019854692</v>
      </c>
      <c r="Q61" s="149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  <c r="FT61" s="144"/>
      <c r="FU61" s="144"/>
      <c r="FV61" s="144"/>
      <c r="FW61" s="144"/>
      <c r="FX61" s="144"/>
      <c r="FY61" s="144"/>
      <c r="FZ61" s="144"/>
      <c r="GA61" s="144"/>
      <c r="GB61" s="144"/>
      <c r="GC61" s="144"/>
      <c r="GD61" s="144"/>
      <c r="GE61" s="144"/>
      <c r="GF61" s="144"/>
      <c r="GG61" s="144"/>
      <c r="GH61" s="144"/>
      <c r="GI61" s="144"/>
      <c r="GJ61" s="144"/>
      <c r="GK61" s="144"/>
      <c r="GL61" s="144"/>
      <c r="GM61" s="144"/>
      <c r="GN61" s="144"/>
      <c r="GO61" s="144"/>
      <c r="GP61" s="144"/>
      <c r="GQ61" s="144"/>
      <c r="GR61" s="144"/>
      <c r="GS61" s="144"/>
      <c r="GT61" s="144"/>
      <c r="GU61" s="144"/>
      <c r="GV61" s="144"/>
      <c r="GW61" s="144"/>
      <c r="GX61" s="144"/>
      <c r="GY61" s="144"/>
      <c r="GZ61" s="144"/>
      <c r="HA61" s="144"/>
      <c r="HB61" s="144"/>
      <c r="HC61" s="144"/>
      <c r="HD61" s="144"/>
      <c r="HE61" s="144"/>
      <c r="HF61" s="144"/>
      <c r="HG61" s="144"/>
      <c r="HH61" s="144"/>
      <c r="HI61" s="144"/>
      <c r="HJ61" s="144"/>
      <c r="HK61" s="144"/>
      <c r="HL61" s="144"/>
      <c r="HM61" s="144"/>
      <c r="HN61" s="144"/>
      <c r="HO61" s="144"/>
      <c r="HP61" s="144"/>
      <c r="HQ61" s="144"/>
      <c r="HR61" s="144"/>
      <c r="HS61" s="144"/>
      <c r="HT61" s="144"/>
      <c r="HU61" s="144"/>
      <c r="HV61" s="144"/>
      <c r="HW61" s="144"/>
      <c r="HX61" s="144"/>
      <c r="HY61" s="144"/>
      <c r="HZ61" s="144"/>
      <c r="IA61" s="144"/>
      <c r="IB61" s="144"/>
      <c r="IC61" s="144"/>
      <c r="ID61" s="144"/>
      <c r="IE61" s="144"/>
      <c r="IF61" s="144"/>
      <c r="IG61" s="144"/>
      <c r="IH61" s="144"/>
      <c r="II61" s="144"/>
      <c r="IJ61" s="144"/>
      <c r="IK61" s="144"/>
      <c r="IL61" s="144"/>
      <c r="IM61" s="144"/>
      <c r="IN61" s="144"/>
      <c r="IO61" s="144"/>
      <c r="IP61" s="144"/>
      <c r="IQ61" s="144"/>
    </row>
    <row r="62" spans="1:251" s="145" customFormat="1" ht="12.75" customHeight="1">
      <c r="A62" s="198" t="s">
        <v>87</v>
      </c>
      <c r="B62" s="126">
        <v>18</v>
      </c>
      <c r="C62" s="11">
        <v>12</v>
      </c>
      <c r="D62" s="8">
        <f t="shared" si="5"/>
        <v>66.66666666666667</v>
      </c>
      <c r="E62" s="126">
        <v>733151</v>
      </c>
      <c r="F62" s="11">
        <v>1557930</v>
      </c>
      <c r="G62" s="8">
        <f t="shared" si="1"/>
        <v>212.49783468889765</v>
      </c>
      <c r="H62" s="126">
        <v>163101.66</v>
      </c>
      <c r="I62" s="11">
        <v>363108.26</v>
      </c>
      <c r="J62" s="8">
        <f t="shared" si="2"/>
        <v>222.62695548285652</v>
      </c>
      <c r="K62" s="126">
        <v>3372.7</v>
      </c>
      <c r="L62" s="11">
        <v>6432.78</v>
      </c>
      <c r="M62" s="8">
        <f t="shared" si="3"/>
        <v>190.73086844368015</v>
      </c>
      <c r="N62" s="126">
        <v>1850.75</v>
      </c>
      <c r="O62" s="11">
        <v>2654.01</v>
      </c>
      <c r="P62" s="8">
        <f t="shared" si="4"/>
        <v>143.40186410914495</v>
      </c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  <c r="FT62" s="144"/>
      <c r="FU62" s="144"/>
      <c r="FV62" s="144"/>
      <c r="FW62" s="144"/>
      <c r="FX62" s="144"/>
      <c r="FY62" s="144"/>
      <c r="FZ62" s="144"/>
      <c r="GA62" s="144"/>
      <c r="GB62" s="144"/>
      <c r="GC62" s="144"/>
      <c r="GD62" s="144"/>
      <c r="GE62" s="144"/>
      <c r="GF62" s="144"/>
      <c r="GG62" s="144"/>
      <c r="GH62" s="144"/>
      <c r="GI62" s="144"/>
      <c r="GJ62" s="144"/>
      <c r="GK62" s="144"/>
      <c r="GL62" s="144"/>
      <c r="GM62" s="144"/>
      <c r="GN62" s="144"/>
      <c r="GO62" s="144"/>
      <c r="GP62" s="144"/>
      <c r="GQ62" s="144"/>
      <c r="GR62" s="144"/>
      <c r="GS62" s="144"/>
      <c r="GT62" s="144"/>
      <c r="GU62" s="144"/>
      <c r="GV62" s="144"/>
      <c r="GW62" s="144"/>
      <c r="GX62" s="144"/>
      <c r="GY62" s="144"/>
      <c r="GZ62" s="144"/>
      <c r="HA62" s="144"/>
      <c r="HB62" s="144"/>
      <c r="HC62" s="144"/>
      <c r="HD62" s="144"/>
      <c r="HE62" s="144"/>
      <c r="HF62" s="144"/>
      <c r="HG62" s="144"/>
      <c r="HH62" s="144"/>
      <c r="HI62" s="144"/>
      <c r="HJ62" s="144"/>
      <c r="HK62" s="144"/>
      <c r="HL62" s="144"/>
      <c r="HM62" s="144"/>
      <c r="HN62" s="144"/>
      <c r="HO62" s="144"/>
      <c r="HP62" s="144"/>
      <c r="HQ62" s="144"/>
      <c r="HR62" s="144"/>
      <c r="HS62" s="144"/>
      <c r="HT62" s="144"/>
      <c r="HU62" s="144"/>
      <c r="HV62" s="144"/>
      <c r="HW62" s="144"/>
      <c r="HX62" s="144"/>
      <c r="HY62" s="144"/>
      <c r="HZ62" s="144"/>
      <c r="IA62" s="144"/>
      <c r="IB62" s="144"/>
      <c r="IC62" s="144"/>
      <c r="ID62" s="144"/>
      <c r="IE62" s="144"/>
      <c r="IF62" s="144"/>
      <c r="IG62" s="144"/>
      <c r="IH62" s="144"/>
      <c r="II62" s="144"/>
      <c r="IJ62" s="144"/>
      <c r="IK62" s="144"/>
      <c r="IL62" s="144"/>
      <c r="IM62" s="144"/>
      <c r="IN62" s="144"/>
      <c r="IO62" s="144"/>
      <c r="IP62" s="144"/>
      <c r="IQ62" s="144"/>
    </row>
    <row r="63" spans="1:251" s="145" customFormat="1" ht="12.75" customHeight="1">
      <c r="A63" s="198" t="s">
        <v>88</v>
      </c>
      <c r="B63" s="126">
        <v>6</v>
      </c>
      <c r="C63" s="11">
        <v>7</v>
      </c>
      <c r="D63" s="8">
        <f t="shared" si="5"/>
        <v>116.66666666666667</v>
      </c>
      <c r="E63" s="126">
        <v>229604</v>
      </c>
      <c r="F63" s="11">
        <v>355449</v>
      </c>
      <c r="G63" s="8">
        <f t="shared" si="1"/>
        <v>154.80958519886414</v>
      </c>
      <c r="H63" s="126">
        <v>80986.86</v>
      </c>
      <c r="I63" s="11">
        <v>139779.35</v>
      </c>
      <c r="J63" s="8">
        <f t="shared" si="2"/>
        <v>172.59509752569738</v>
      </c>
      <c r="K63" s="126">
        <v>487</v>
      </c>
      <c r="L63" s="11">
        <v>1470.63</v>
      </c>
      <c r="M63" s="8">
        <f t="shared" si="3"/>
        <v>301.97741273100615</v>
      </c>
      <c r="N63" s="126">
        <v>387.19</v>
      </c>
      <c r="O63" s="11">
        <v>678.47</v>
      </c>
      <c r="P63" s="8">
        <f t="shared" si="4"/>
        <v>175.22921563056897</v>
      </c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  <c r="FY63" s="144"/>
      <c r="FZ63" s="144"/>
      <c r="GA63" s="144"/>
      <c r="GB63" s="144"/>
      <c r="GC63" s="144"/>
      <c r="GD63" s="144"/>
      <c r="GE63" s="144"/>
      <c r="GF63" s="144"/>
      <c r="GG63" s="144"/>
      <c r="GH63" s="144"/>
      <c r="GI63" s="144"/>
      <c r="GJ63" s="144"/>
      <c r="GK63" s="144"/>
      <c r="GL63" s="144"/>
      <c r="GM63" s="144"/>
      <c r="GN63" s="144"/>
      <c r="GO63" s="144"/>
      <c r="GP63" s="144"/>
      <c r="GQ63" s="144"/>
      <c r="GR63" s="144"/>
      <c r="GS63" s="144"/>
      <c r="GT63" s="144"/>
      <c r="GU63" s="144"/>
      <c r="GV63" s="144"/>
      <c r="GW63" s="144"/>
      <c r="GX63" s="144"/>
      <c r="GY63" s="144"/>
      <c r="GZ63" s="144"/>
      <c r="HA63" s="144"/>
      <c r="HB63" s="144"/>
      <c r="HC63" s="144"/>
      <c r="HD63" s="144"/>
      <c r="HE63" s="144"/>
      <c r="HF63" s="144"/>
      <c r="HG63" s="144"/>
      <c r="HH63" s="144"/>
      <c r="HI63" s="144"/>
      <c r="HJ63" s="144"/>
      <c r="HK63" s="144"/>
      <c r="HL63" s="144"/>
      <c r="HM63" s="144"/>
      <c r="HN63" s="144"/>
      <c r="HO63" s="144"/>
      <c r="HP63" s="144"/>
      <c r="HQ63" s="144"/>
      <c r="HR63" s="144"/>
      <c r="HS63" s="144"/>
      <c r="HT63" s="144"/>
      <c r="HU63" s="144"/>
      <c r="HV63" s="144"/>
      <c r="HW63" s="144"/>
      <c r="HX63" s="144"/>
      <c r="HY63" s="144"/>
      <c r="HZ63" s="144"/>
      <c r="IA63" s="144"/>
      <c r="IB63" s="144"/>
      <c r="IC63" s="144"/>
      <c r="ID63" s="144"/>
      <c r="IE63" s="144"/>
      <c r="IF63" s="144"/>
      <c r="IG63" s="144"/>
      <c r="IH63" s="144"/>
      <c r="II63" s="144"/>
      <c r="IJ63" s="144"/>
      <c r="IK63" s="144"/>
      <c r="IL63" s="144"/>
      <c r="IM63" s="144"/>
      <c r="IN63" s="144"/>
      <c r="IO63" s="144"/>
      <c r="IP63" s="144"/>
      <c r="IQ63" s="144"/>
    </row>
    <row r="64" spans="1:251" s="145" customFormat="1" ht="12.75" customHeight="1">
      <c r="A64" s="198" t="s">
        <v>90</v>
      </c>
      <c r="B64" s="126">
        <v>1</v>
      </c>
      <c r="C64" s="58">
        <v>1</v>
      </c>
      <c r="D64" s="8">
        <f t="shared" si="5"/>
        <v>100</v>
      </c>
      <c r="E64" s="126">
        <v>83560</v>
      </c>
      <c r="F64" s="58">
        <v>44160</v>
      </c>
      <c r="G64" s="8">
        <f t="shared" si="1"/>
        <v>52.84825275251316</v>
      </c>
      <c r="H64" s="126">
        <v>5013.6</v>
      </c>
      <c r="I64" s="58">
        <v>441.6</v>
      </c>
      <c r="J64" s="8">
        <f t="shared" si="2"/>
        <v>8.80804212541886</v>
      </c>
      <c r="K64" s="126">
        <v>0</v>
      </c>
      <c r="L64" s="58">
        <v>2.94</v>
      </c>
      <c r="M64" s="8">
        <v>0</v>
      </c>
      <c r="N64" s="126">
        <v>13.02</v>
      </c>
      <c r="O64" s="58">
        <v>2.02</v>
      </c>
      <c r="P64" s="8">
        <f t="shared" si="4"/>
        <v>15.514592933947773</v>
      </c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4"/>
      <c r="FR64" s="144"/>
      <c r="FS64" s="144"/>
      <c r="FT64" s="144"/>
      <c r="FU64" s="144"/>
      <c r="FV64" s="144"/>
      <c r="FW64" s="144"/>
      <c r="FX64" s="144"/>
      <c r="FY64" s="144"/>
      <c r="FZ64" s="144"/>
      <c r="GA64" s="144"/>
      <c r="GB64" s="144"/>
      <c r="GC64" s="144"/>
      <c r="GD64" s="144"/>
      <c r="GE64" s="144"/>
      <c r="GF64" s="144"/>
      <c r="GG64" s="144"/>
      <c r="GH64" s="144"/>
      <c r="GI64" s="144"/>
      <c r="GJ64" s="144"/>
      <c r="GK64" s="144"/>
      <c r="GL64" s="144"/>
      <c r="GM64" s="144"/>
      <c r="GN64" s="144"/>
      <c r="GO64" s="144"/>
      <c r="GP64" s="144"/>
      <c r="GQ64" s="144"/>
      <c r="GR64" s="144"/>
      <c r="GS64" s="144"/>
      <c r="GT64" s="144"/>
      <c r="GU64" s="144"/>
      <c r="GV64" s="144"/>
      <c r="GW64" s="144"/>
      <c r="GX64" s="144"/>
      <c r="GY64" s="144"/>
      <c r="GZ64" s="144"/>
      <c r="HA64" s="144"/>
      <c r="HB64" s="144"/>
      <c r="HC64" s="144"/>
      <c r="HD64" s="144"/>
      <c r="HE64" s="144"/>
      <c r="HF64" s="144"/>
      <c r="HG64" s="144"/>
      <c r="HH64" s="144"/>
      <c r="HI64" s="144"/>
      <c r="HJ64" s="144"/>
      <c r="HK64" s="144"/>
      <c r="HL64" s="144"/>
      <c r="HM64" s="144"/>
      <c r="HN64" s="144"/>
      <c r="HO64" s="144"/>
      <c r="HP64" s="144"/>
      <c r="HQ64" s="144"/>
      <c r="HR64" s="144"/>
      <c r="HS64" s="144"/>
      <c r="HT64" s="144"/>
      <c r="HU64" s="144"/>
      <c r="HV64" s="144"/>
      <c r="HW64" s="144"/>
      <c r="HX64" s="144"/>
      <c r="HY64" s="144"/>
      <c r="HZ64" s="144"/>
      <c r="IA64" s="144"/>
      <c r="IB64" s="144"/>
      <c r="IC64" s="144"/>
      <c r="ID64" s="144"/>
      <c r="IE64" s="144"/>
      <c r="IF64" s="144"/>
      <c r="IG64" s="144"/>
      <c r="IH64" s="144"/>
      <c r="II64" s="144"/>
      <c r="IJ64" s="144"/>
      <c r="IK64" s="144"/>
      <c r="IL64" s="144"/>
      <c r="IM64" s="144"/>
      <c r="IN64" s="144"/>
      <c r="IO64" s="144"/>
      <c r="IP64" s="144"/>
      <c r="IQ64" s="144"/>
    </row>
    <row r="65" spans="1:251" s="146" customFormat="1" ht="17.25" customHeight="1">
      <c r="A65" s="198" t="s">
        <v>89</v>
      </c>
      <c r="B65" s="126">
        <v>13</v>
      </c>
      <c r="C65" s="7">
        <v>10</v>
      </c>
      <c r="D65" s="8">
        <f t="shared" si="5"/>
        <v>76.92307692307692</v>
      </c>
      <c r="E65" s="126">
        <v>600510</v>
      </c>
      <c r="F65" s="7">
        <v>555320</v>
      </c>
      <c r="G65" s="8">
        <f t="shared" si="1"/>
        <v>92.4747298129923</v>
      </c>
      <c r="H65" s="126">
        <v>141006.4</v>
      </c>
      <c r="I65" s="7">
        <v>250259.7</v>
      </c>
      <c r="J65" s="8">
        <f t="shared" si="2"/>
        <v>177.48109305676905</v>
      </c>
      <c r="K65" s="126">
        <v>869.29</v>
      </c>
      <c r="L65" s="7">
        <v>2373.65</v>
      </c>
      <c r="M65" s="8">
        <f t="shared" si="3"/>
        <v>273.05617227852616</v>
      </c>
      <c r="N65" s="126">
        <v>803.23</v>
      </c>
      <c r="O65" s="7">
        <v>2295.76</v>
      </c>
      <c r="P65" s="8">
        <f t="shared" si="4"/>
        <v>285.8160178280194</v>
      </c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2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  <c r="HF65" s="112"/>
      <c r="HG65" s="112"/>
      <c r="HH65" s="112"/>
      <c r="HI65" s="112"/>
      <c r="HJ65" s="112"/>
      <c r="HK65" s="112"/>
      <c r="HL65" s="112"/>
      <c r="HM65" s="112"/>
      <c r="HN65" s="112"/>
      <c r="HO65" s="112"/>
      <c r="HP65" s="112"/>
      <c r="HQ65" s="112"/>
      <c r="HR65" s="112"/>
      <c r="HS65" s="112"/>
      <c r="HT65" s="112"/>
      <c r="HU65" s="112"/>
      <c r="HV65" s="112"/>
      <c r="HW65" s="112"/>
      <c r="HX65" s="112"/>
      <c r="HY65" s="112"/>
      <c r="HZ65" s="112"/>
      <c r="IA65" s="112"/>
      <c r="IB65" s="112"/>
      <c r="IC65" s="112"/>
      <c r="ID65" s="112"/>
      <c r="IE65" s="112"/>
      <c r="IF65" s="112"/>
      <c r="IG65" s="112"/>
      <c r="IH65" s="112"/>
      <c r="II65" s="112"/>
      <c r="IJ65" s="112"/>
      <c r="IK65" s="112"/>
      <c r="IL65" s="112"/>
      <c r="IM65" s="112"/>
      <c r="IN65" s="112"/>
      <c r="IO65" s="112"/>
      <c r="IP65" s="112"/>
      <c r="IQ65" s="112"/>
    </row>
    <row r="66" spans="1:251" s="146" customFormat="1" ht="17.25" customHeight="1">
      <c r="A66" s="133" t="s">
        <v>8</v>
      </c>
      <c r="B66" s="13">
        <f>B8+B12+B32+B34+B46+B49+B52+B54+B56+B61</f>
        <v>27894</v>
      </c>
      <c r="C66" s="13">
        <f>C8+C12+C32+C34+C46+C49+C52+C54+C56+C61</f>
        <v>25533</v>
      </c>
      <c r="D66" s="72">
        <f>C66*100/B66</f>
        <v>91.53581415358141</v>
      </c>
      <c r="E66" s="13">
        <f>E8+E12+E32+E34+E46+E49+E52+E54+E56+E61</f>
        <v>2770277364</v>
      </c>
      <c r="F66" s="13">
        <f>F8+F12+F32+F34+F46+F49+F52+F54+F56+F61</f>
        <v>2730918063</v>
      </c>
      <c r="G66" s="72">
        <f>F66*100/E66</f>
        <v>98.57922887031178</v>
      </c>
      <c r="H66" s="13">
        <f>H8+H12+H32+H34+H46+H49+H52+H54+H56+H61</f>
        <v>1105366464.81</v>
      </c>
      <c r="I66" s="13">
        <f>I8+I12+I32+I34+I46+I49+I52+I54+I56+I61</f>
        <v>1097301242.75</v>
      </c>
      <c r="J66" s="72">
        <f>I66*100/H66</f>
        <v>99.27035763099741</v>
      </c>
      <c r="K66" s="13">
        <f>K8+K12+K32+K34+K46+K49+K52+K54+K56+K61</f>
        <v>24551936.66</v>
      </c>
      <c r="L66" s="13">
        <f>L8+L12+L32+L34+L46+L49+L52+L54+L56+L61</f>
        <v>25686486.419999998</v>
      </c>
      <c r="M66" s="72">
        <f>L66*100/K66</f>
        <v>104.62101941574494</v>
      </c>
      <c r="N66" s="13">
        <f>N8+N12+N32+N34+N46+N49+N52+N54+N56+N61</f>
        <v>22195048.040000003</v>
      </c>
      <c r="O66" s="13">
        <f>O8+O12+O32+O34+O46+O49+O52+O54+O56+O61</f>
        <v>26400335.6</v>
      </c>
      <c r="P66" s="72">
        <f>O66*100/N66</f>
        <v>118.94696309024071</v>
      </c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112"/>
      <c r="FT66" s="112"/>
      <c r="FU66" s="112"/>
      <c r="FV66" s="112"/>
      <c r="FW66" s="112"/>
      <c r="FX66" s="112"/>
      <c r="FY66" s="112"/>
      <c r="FZ66" s="112"/>
      <c r="GA66" s="112"/>
      <c r="GB66" s="112"/>
      <c r="GC66" s="112"/>
      <c r="GD66" s="112"/>
      <c r="GE66" s="112"/>
      <c r="GF66" s="112"/>
      <c r="GG66" s="112"/>
      <c r="GH66" s="112"/>
      <c r="GI66" s="112"/>
      <c r="GJ66" s="112"/>
      <c r="GK66" s="112"/>
      <c r="GL66" s="112"/>
      <c r="GM66" s="112"/>
      <c r="GN66" s="112"/>
      <c r="GO66" s="112"/>
      <c r="GP66" s="112"/>
      <c r="GQ66" s="112"/>
      <c r="GR66" s="112"/>
      <c r="GS66" s="112"/>
      <c r="GT66" s="112"/>
      <c r="GU66" s="112"/>
      <c r="GV66" s="112"/>
      <c r="GW66" s="112"/>
      <c r="GX66" s="112"/>
      <c r="GY66" s="112"/>
      <c r="GZ66" s="112"/>
      <c r="HA66" s="112"/>
      <c r="HB66" s="112"/>
      <c r="HC66" s="112"/>
      <c r="HD66" s="112"/>
      <c r="HE66" s="112"/>
      <c r="HF66" s="112"/>
      <c r="HG66" s="112"/>
      <c r="HH66" s="112"/>
      <c r="HI66" s="112"/>
      <c r="HJ66" s="112"/>
      <c r="HK66" s="112"/>
      <c r="HL66" s="112"/>
      <c r="HM66" s="112"/>
      <c r="HN66" s="112"/>
      <c r="HO66" s="112"/>
      <c r="HP66" s="112"/>
      <c r="HQ66" s="112"/>
      <c r="HR66" s="112"/>
      <c r="HS66" s="112"/>
      <c r="HT66" s="112"/>
      <c r="HU66" s="112"/>
      <c r="HV66" s="112"/>
      <c r="HW66" s="112"/>
      <c r="HX66" s="112"/>
      <c r="HY66" s="112"/>
      <c r="HZ66" s="112"/>
      <c r="IA66" s="112"/>
      <c r="IB66" s="112"/>
      <c r="IC66" s="112"/>
      <c r="ID66" s="112"/>
      <c r="IE66" s="112"/>
      <c r="IF66" s="112"/>
      <c r="IG66" s="112"/>
      <c r="IH66" s="112"/>
      <c r="II66" s="112"/>
      <c r="IJ66" s="112"/>
      <c r="IK66" s="112"/>
      <c r="IL66" s="112"/>
      <c r="IM66" s="112"/>
      <c r="IN66" s="112"/>
      <c r="IO66" s="112"/>
      <c r="IP66" s="112"/>
      <c r="IQ66" s="112"/>
    </row>
    <row r="67" spans="1:251" s="146" customFormat="1" ht="17.25" customHeight="1">
      <c r="A67" s="189" t="s">
        <v>24</v>
      </c>
      <c r="B67" s="178"/>
      <c r="C67" s="178"/>
      <c r="D67" s="134"/>
      <c r="E67" s="134"/>
      <c r="F67" s="138"/>
      <c r="G67" s="134"/>
      <c r="H67" s="134"/>
      <c r="I67" s="138"/>
      <c r="J67" s="134"/>
      <c r="K67" s="134"/>
      <c r="L67" s="134"/>
      <c r="M67" s="134"/>
      <c r="N67" s="134"/>
      <c r="O67" s="134"/>
      <c r="P67" s="134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S67" s="112"/>
      <c r="FT67" s="112"/>
      <c r="FU67" s="112"/>
      <c r="FV67" s="112"/>
      <c r="FW67" s="112"/>
      <c r="FX67" s="112"/>
      <c r="FY67" s="112"/>
      <c r="FZ67" s="112"/>
      <c r="GA67" s="112"/>
      <c r="GB67" s="112"/>
      <c r="GC67" s="112"/>
      <c r="GD67" s="112"/>
      <c r="GE67" s="112"/>
      <c r="GF67" s="112"/>
      <c r="GG67" s="112"/>
      <c r="GH67" s="112"/>
      <c r="GI67" s="112"/>
      <c r="GJ67" s="112"/>
      <c r="GK67" s="112"/>
      <c r="GL67" s="112"/>
      <c r="GM67" s="112"/>
      <c r="GN67" s="112"/>
      <c r="GO67" s="112"/>
      <c r="GP67" s="112"/>
      <c r="GQ67" s="112"/>
      <c r="GR67" s="112"/>
      <c r="GS67" s="112"/>
      <c r="GT67" s="112"/>
      <c r="GU67" s="112"/>
      <c r="GV67" s="112"/>
      <c r="GW67" s="112"/>
      <c r="GX67" s="112"/>
      <c r="GY67" s="112"/>
      <c r="GZ67" s="112"/>
      <c r="HA67" s="112"/>
      <c r="HB67" s="112"/>
      <c r="HC67" s="112"/>
      <c r="HD67" s="112"/>
      <c r="HE67" s="112"/>
      <c r="HF67" s="112"/>
      <c r="HG67" s="112"/>
      <c r="HH67" s="112"/>
      <c r="HI67" s="112"/>
      <c r="HJ67" s="112"/>
      <c r="HK67" s="112"/>
      <c r="HL67" s="112"/>
      <c r="HM67" s="112"/>
      <c r="HN67" s="112"/>
      <c r="HO67" s="112"/>
      <c r="HP67" s="112"/>
      <c r="HQ67" s="112"/>
      <c r="HR67" s="112"/>
      <c r="HS67" s="112"/>
      <c r="HT67" s="112"/>
      <c r="HU67" s="112"/>
      <c r="HV67" s="112"/>
      <c r="HW67" s="112"/>
      <c r="HX67" s="112"/>
      <c r="HY67" s="112"/>
      <c r="HZ67" s="112"/>
      <c r="IA67" s="112"/>
      <c r="IB67" s="112"/>
      <c r="IC67" s="112"/>
      <c r="ID67" s="112"/>
      <c r="IE67" s="112"/>
      <c r="IF67" s="112"/>
      <c r="IG67" s="112"/>
      <c r="IH67" s="112"/>
      <c r="II67" s="112"/>
      <c r="IJ67" s="112"/>
      <c r="IK67" s="112"/>
      <c r="IL67" s="112"/>
      <c r="IM67" s="112"/>
      <c r="IN67" s="112"/>
      <c r="IO67" s="112"/>
      <c r="IP67" s="112"/>
      <c r="IQ67" s="112"/>
    </row>
    <row r="68" spans="1:251" s="146" customFormat="1" ht="17.25" customHeight="1">
      <c r="A68" s="190" t="s">
        <v>25</v>
      </c>
      <c r="B68" s="134"/>
      <c r="C68" s="134"/>
      <c r="D68" s="181"/>
      <c r="E68" s="181"/>
      <c r="F68" s="181"/>
      <c r="G68" s="181"/>
      <c r="H68" s="182"/>
      <c r="I68" s="182"/>
      <c r="J68" s="182"/>
      <c r="K68" s="182"/>
      <c r="L68" s="182"/>
      <c r="M68" s="182"/>
      <c r="N68" s="182"/>
      <c r="O68" s="182"/>
      <c r="P68" s="135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112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S68" s="112"/>
      <c r="FT68" s="112"/>
      <c r="FU68" s="112"/>
      <c r="FV68" s="112"/>
      <c r="FW68" s="112"/>
      <c r="FX68" s="112"/>
      <c r="FY68" s="112"/>
      <c r="FZ68" s="112"/>
      <c r="GA68" s="112"/>
      <c r="GB68" s="112"/>
      <c r="GC68" s="112"/>
      <c r="GD68" s="112"/>
      <c r="GE68" s="112"/>
      <c r="GF68" s="112"/>
      <c r="GG68" s="112"/>
      <c r="GH68" s="112"/>
      <c r="GI68" s="112"/>
      <c r="GJ68" s="112"/>
      <c r="GK68" s="112"/>
      <c r="GL68" s="112"/>
      <c r="GM68" s="112"/>
      <c r="GN68" s="112"/>
      <c r="GO68" s="112"/>
      <c r="GP68" s="112"/>
      <c r="GQ68" s="112"/>
      <c r="GR68" s="112"/>
      <c r="GS68" s="112"/>
      <c r="GT68" s="112"/>
      <c r="GU68" s="112"/>
      <c r="GV68" s="112"/>
      <c r="GW68" s="112"/>
      <c r="GX68" s="112"/>
      <c r="GY68" s="112"/>
      <c r="GZ68" s="112"/>
      <c r="HA68" s="112"/>
      <c r="HB68" s="112"/>
      <c r="HC68" s="112"/>
      <c r="HD68" s="112"/>
      <c r="HE68" s="112"/>
      <c r="HF68" s="112"/>
      <c r="HG68" s="112"/>
      <c r="HH68" s="112"/>
      <c r="HI68" s="112"/>
      <c r="HJ68" s="112"/>
      <c r="HK68" s="112"/>
      <c r="HL68" s="112"/>
      <c r="HM68" s="112"/>
      <c r="HN68" s="112"/>
      <c r="HO68" s="112"/>
      <c r="HP68" s="112"/>
      <c r="HQ68" s="112"/>
      <c r="HR68" s="112"/>
      <c r="HS68" s="112"/>
      <c r="HT68" s="112"/>
      <c r="HU68" s="112"/>
      <c r="HV68" s="112"/>
      <c r="HW68" s="112"/>
      <c r="HX68" s="112"/>
      <c r="HY68" s="112"/>
      <c r="HZ68" s="112"/>
      <c r="IA68" s="112"/>
      <c r="IB68" s="112"/>
      <c r="IC68" s="112"/>
      <c r="ID68" s="112"/>
      <c r="IE68" s="112"/>
      <c r="IF68" s="112"/>
      <c r="IG68" s="112"/>
      <c r="IH68" s="112"/>
      <c r="II68" s="112"/>
      <c r="IJ68" s="112"/>
      <c r="IK68" s="112"/>
      <c r="IL68" s="112"/>
      <c r="IM68" s="112"/>
      <c r="IN68" s="112"/>
      <c r="IO68" s="112"/>
      <c r="IP68" s="112"/>
      <c r="IQ68" s="112"/>
    </row>
    <row r="69" spans="1:251" s="146" customFormat="1" ht="17.25" customHeight="1">
      <c r="A69" s="189" t="s">
        <v>92</v>
      </c>
      <c r="B69" s="33"/>
      <c r="C69" s="33"/>
      <c r="D69" s="33"/>
      <c r="E69" s="33"/>
      <c r="F69" s="33"/>
      <c r="G69" s="33"/>
      <c r="H69" s="33"/>
      <c r="I69" s="33"/>
      <c r="J69" s="32"/>
      <c r="K69" s="112"/>
      <c r="L69" s="112"/>
      <c r="M69" s="112"/>
      <c r="N69" s="112"/>
      <c r="O69" s="32"/>
      <c r="P69" s="3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S69" s="112"/>
      <c r="FT69" s="112"/>
      <c r="FU69" s="112"/>
      <c r="FV69" s="112"/>
      <c r="FW69" s="112"/>
      <c r="FX69" s="112"/>
      <c r="FY69" s="112"/>
      <c r="FZ69" s="112"/>
      <c r="GA69" s="112"/>
      <c r="GB69" s="112"/>
      <c r="GC69" s="112"/>
      <c r="GD69" s="112"/>
      <c r="GE69" s="112"/>
      <c r="GF69" s="112"/>
      <c r="GG69" s="112"/>
      <c r="GH69" s="112"/>
      <c r="GI69" s="112"/>
      <c r="GJ69" s="112"/>
      <c r="GK69" s="112"/>
      <c r="GL69" s="112"/>
      <c r="GM69" s="112"/>
      <c r="GN69" s="112"/>
      <c r="GO69" s="112"/>
      <c r="GP69" s="112"/>
      <c r="GQ69" s="112"/>
      <c r="GR69" s="112"/>
      <c r="GS69" s="112"/>
      <c r="GT69" s="112"/>
      <c r="GU69" s="112"/>
      <c r="GV69" s="112"/>
      <c r="GW69" s="112"/>
      <c r="GX69" s="112"/>
      <c r="GY69" s="112"/>
      <c r="GZ69" s="112"/>
      <c r="HA69" s="112"/>
      <c r="HB69" s="112"/>
      <c r="HC69" s="112"/>
      <c r="HD69" s="112"/>
      <c r="HE69" s="112"/>
      <c r="HF69" s="112"/>
      <c r="HG69" s="112"/>
      <c r="HH69" s="112"/>
      <c r="HI69" s="112"/>
      <c r="HJ69" s="112"/>
      <c r="HK69" s="112"/>
      <c r="HL69" s="112"/>
      <c r="HM69" s="112"/>
      <c r="HN69" s="112"/>
      <c r="HO69" s="112"/>
      <c r="HP69" s="112"/>
      <c r="HQ69" s="112"/>
      <c r="HR69" s="112"/>
      <c r="HS69" s="112"/>
      <c r="HT69" s="112"/>
      <c r="HU69" s="112"/>
      <c r="HV69" s="112"/>
      <c r="HW69" s="112"/>
      <c r="HX69" s="112"/>
      <c r="HY69" s="112"/>
      <c r="HZ69" s="112"/>
      <c r="IA69" s="112"/>
      <c r="IB69" s="112"/>
      <c r="IC69" s="112"/>
      <c r="ID69" s="112"/>
      <c r="IE69" s="112"/>
      <c r="IF69" s="112"/>
      <c r="IG69" s="112"/>
      <c r="IH69" s="112"/>
      <c r="II69" s="112"/>
      <c r="IJ69" s="112"/>
      <c r="IK69" s="112"/>
      <c r="IL69" s="112"/>
      <c r="IM69" s="112"/>
      <c r="IN69" s="112"/>
      <c r="IO69" s="112"/>
      <c r="IP69" s="112"/>
      <c r="IQ69" s="112"/>
    </row>
    <row r="70" spans="1:251" s="146" customFormat="1" ht="17.25" customHeight="1">
      <c r="A70" s="189" t="s">
        <v>93</v>
      </c>
      <c r="B70" s="122"/>
      <c r="C70" s="12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113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S70" s="112"/>
      <c r="FT70" s="112"/>
      <c r="FU70" s="112"/>
      <c r="FV70" s="112"/>
      <c r="FW70" s="112"/>
      <c r="FX70" s="112"/>
      <c r="FY70" s="112"/>
      <c r="FZ70" s="112"/>
      <c r="GA70" s="112"/>
      <c r="GB70" s="112"/>
      <c r="GC70" s="112"/>
      <c r="GD70" s="112"/>
      <c r="GE70" s="112"/>
      <c r="GF70" s="112"/>
      <c r="GG70" s="112"/>
      <c r="GH70" s="112"/>
      <c r="GI70" s="112"/>
      <c r="GJ70" s="112"/>
      <c r="GK70" s="112"/>
      <c r="GL70" s="112"/>
      <c r="GM70" s="112"/>
      <c r="GN70" s="112"/>
      <c r="GO70" s="112"/>
      <c r="GP70" s="112"/>
      <c r="GQ70" s="112"/>
      <c r="GR70" s="112"/>
      <c r="GS70" s="112"/>
      <c r="GT70" s="112"/>
      <c r="GU70" s="112"/>
      <c r="GV70" s="112"/>
      <c r="GW70" s="112"/>
      <c r="GX70" s="112"/>
      <c r="GY70" s="112"/>
      <c r="GZ70" s="112"/>
      <c r="HA70" s="112"/>
      <c r="HB70" s="112"/>
      <c r="HC70" s="112"/>
      <c r="HD70" s="112"/>
      <c r="HE70" s="112"/>
      <c r="HF70" s="112"/>
      <c r="HG70" s="112"/>
      <c r="HH70" s="112"/>
      <c r="HI70" s="112"/>
      <c r="HJ70" s="112"/>
      <c r="HK70" s="112"/>
      <c r="HL70" s="112"/>
      <c r="HM70" s="112"/>
      <c r="HN70" s="112"/>
      <c r="HO70" s="112"/>
      <c r="HP70" s="112"/>
      <c r="HQ70" s="112"/>
      <c r="HR70" s="112"/>
      <c r="HS70" s="112"/>
      <c r="HT70" s="112"/>
      <c r="HU70" s="112"/>
      <c r="HV70" s="112"/>
      <c r="HW70" s="112"/>
      <c r="HX70" s="112"/>
      <c r="HY70" s="112"/>
      <c r="HZ70" s="112"/>
      <c r="IA70" s="112"/>
      <c r="IB70" s="112"/>
      <c r="IC70" s="112"/>
      <c r="ID70" s="112"/>
      <c r="IE70" s="112"/>
      <c r="IF70" s="112"/>
      <c r="IG70" s="112"/>
      <c r="IH70" s="112"/>
      <c r="II70" s="112"/>
      <c r="IJ70" s="112"/>
      <c r="IK70" s="112"/>
      <c r="IL70" s="112"/>
      <c r="IM70" s="112"/>
      <c r="IN70" s="112"/>
      <c r="IO70" s="112"/>
      <c r="IP70" s="112"/>
      <c r="IQ70" s="112"/>
    </row>
    <row r="71" spans="1:16" ht="12.75" customHeight="1">
      <c r="A71" s="191" t="s">
        <v>26</v>
      </c>
      <c r="B71" s="150"/>
      <c r="C71" s="150"/>
      <c r="D71" s="150"/>
      <c r="E71" s="139"/>
      <c r="F71" s="150"/>
      <c r="G71" s="139"/>
      <c r="H71" s="139"/>
      <c r="I71" s="139"/>
      <c r="J71" s="139"/>
      <c r="K71" s="112"/>
      <c r="L71" s="112"/>
      <c r="M71" s="112"/>
      <c r="N71" s="112"/>
      <c r="O71" s="139"/>
      <c r="P71" s="139"/>
    </row>
    <row r="72" spans="1:16" ht="15" customHeight="1">
      <c r="A72" s="192" t="s">
        <v>27</v>
      </c>
      <c r="B72" s="139"/>
      <c r="C72" s="33"/>
      <c r="D72" s="139"/>
      <c r="E72" s="139"/>
      <c r="F72" s="139"/>
      <c r="G72" s="139"/>
      <c r="H72" s="139"/>
      <c r="I72" s="139"/>
      <c r="J72" s="139"/>
      <c r="K72" s="112"/>
      <c r="L72" s="112"/>
      <c r="M72" s="112"/>
      <c r="N72" s="112"/>
      <c r="O72" s="139"/>
      <c r="P72" s="139"/>
    </row>
    <row r="73" spans="1:16" ht="18" customHeight="1">
      <c r="A73" s="204" t="s">
        <v>28</v>
      </c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</row>
    <row r="74" spans="1:16" ht="18" customHeight="1">
      <c r="A74" s="207" t="s">
        <v>29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</row>
    <row r="75" spans="1:16" ht="21.75" customHeight="1">
      <c r="A75" s="151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12"/>
      <c r="O75" s="112"/>
      <c r="P75" s="112"/>
    </row>
    <row r="76" spans="1:16" ht="18" customHeight="1">
      <c r="A76" s="205" t="s">
        <v>30</v>
      </c>
      <c r="B76" s="205" t="s">
        <v>36</v>
      </c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</row>
    <row r="77" spans="1:16" ht="18" customHeight="1">
      <c r="A77" s="205"/>
      <c r="B77" s="206" t="s">
        <v>31</v>
      </c>
      <c r="C77" s="206"/>
      <c r="D77" s="206"/>
      <c r="E77" s="206" t="s">
        <v>32</v>
      </c>
      <c r="F77" s="206"/>
      <c r="G77" s="206"/>
      <c r="H77" s="205" t="s">
        <v>33</v>
      </c>
      <c r="I77" s="205"/>
      <c r="J77" s="205"/>
      <c r="K77" s="205" t="s">
        <v>34</v>
      </c>
      <c r="L77" s="205"/>
      <c r="M77" s="205"/>
      <c r="N77" s="206" t="s">
        <v>35</v>
      </c>
      <c r="O77" s="206"/>
      <c r="P77" s="206"/>
    </row>
    <row r="78" spans="1:16" ht="18" customHeight="1">
      <c r="A78" s="205"/>
      <c r="B78" s="5" t="s">
        <v>12</v>
      </c>
      <c r="C78" s="49" t="s">
        <v>11</v>
      </c>
      <c r="D78" s="6" t="s">
        <v>10</v>
      </c>
      <c r="E78" s="5" t="s">
        <v>12</v>
      </c>
      <c r="F78" s="49" t="s">
        <v>11</v>
      </c>
      <c r="G78" s="6" t="s">
        <v>10</v>
      </c>
      <c r="H78" s="5" t="s">
        <v>12</v>
      </c>
      <c r="I78" s="49" t="s">
        <v>11</v>
      </c>
      <c r="J78" s="6" t="s">
        <v>10</v>
      </c>
      <c r="K78" s="5" t="s">
        <v>12</v>
      </c>
      <c r="L78" s="49" t="s">
        <v>11</v>
      </c>
      <c r="M78" s="6" t="s">
        <v>10</v>
      </c>
      <c r="N78" s="5" t="s">
        <v>12</v>
      </c>
      <c r="O78" s="49" t="s">
        <v>11</v>
      </c>
      <c r="P78" s="130" t="s">
        <v>10</v>
      </c>
    </row>
    <row r="79" spans="1:16" ht="12.75" customHeight="1">
      <c r="A79" s="193" t="s">
        <v>39</v>
      </c>
      <c r="B79" s="52">
        <f>SUM(B80:B82)</f>
        <v>61</v>
      </c>
      <c r="C79" s="68">
        <f aca="true" t="shared" si="12" ref="C79:O79">SUM(C80:C82)</f>
        <v>53</v>
      </c>
      <c r="D79" s="69">
        <f>C79*100/B79</f>
        <v>86.88524590163935</v>
      </c>
      <c r="E79" s="59">
        <f t="shared" si="12"/>
        <v>10025541</v>
      </c>
      <c r="F79" s="68">
        <f t="shared" si="12"/>
        <v>8551173</v>
      </c>
      <c r="G79" s="69">
        <f>F79*100/E79</f>
        <v>85.29388089879639</v>
      </c>
      <c r="H79" s="68">
        <f t="shared" si="12"/>
        <v>2578437.2800000003</v>
      </c>
      <c r="I79" s="68">
        <f t="shared" si="12"/>
        <v>2535111.1</v>
      </c>
      <c r="J79" s="69">
        <f>I79*100/H79</f>
        <v>98.31967291444063</v>
      </c>
      <c r="K79" s="59">
        <f t="shared" si="12"/>
        <v>10127.53</v>
      </c>
      <c r="L79" s="59">
        <f t="shared" si="12"/>
        <v>16731.11</v>
      </c>
      <c r="M79" s="69">
        <f>L79*100/K79</f>
        <v>165.20425019723464</v>
      </c>
      <c r="N79" s="59">
        <f t="shared" si="12"/>
        <v>11305.7</v>
      </c>
      <c r="O79" s="59">
        <f t="shared" si="12"/>
        <v>11482.56</v>
      </c>
      <c r="P79" s="69">
        <f>O79*100/N79</f>
        <v>101.56434364966344</v>
      </c>
    </row>
    <row r="80" spans="1:251" s="145" customFormat="1" ht="12.75" customHeight="1">
      <c r="A80" s="194" t="s">
        <v>40</v>
      </c>
      <c r="B80" s="7">
        <v>11</v>
      </c>
      <c r="C80" s="56">
        <v>10</v>
      </c>
      <c r="D80" s="70">
        <f>C80*100/B80</f>
        <v>90.9090909090909</v>
      </c>
      <c r="E80" s="56">
        <v>1851707</v>
      </c>
      <c r="F80" s="56">
        <v>1821047</v>
      </c>
      <c r="G80" s="70">
        <f>F80*100/E80</f>
        <v>98.3442304857086</v>
      </c>
      <c r="H80" s="7">
        <v>1208825.06</v>
      </c>
      <c r="I80" s="56">
        <v>1198413.22</v>
      </c>
      <c r="J80" s="70">
        <f>I80*100/H80</f>
        <v>99.13868099326133</v>
      </c>
      <c r="K80" s="7">
        <v>3900.6</v>
      </c>
      <c r="L80" s="56">
        <v>3937</v>
      </c>
      <c r="M80" s="70">
        <f>L80*100/K80</f>
        <v>100.93318976567707</v>
      </c>
      <c r="N80" s="7">
        <v>3336.29</v>
      </c>
      <c r="O80" s="56">
        <v>3354.67</v>
      </c>
      <c r="P80" s="70">
        <f>O80*100/N80</f>
        <v>100.55091134163996</v>
      </c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/>
      <c r="FI80" s="144"/>
      <c r="FJ80" s="144"/>
      <c r="FK80" s="144"/>
      <c r="FL80" s="144"/>
      <c r="FM80" s="144"/>
      <c r="FN80" s="144"/>
      <c r="FO80" s="144"/>
      <c r="FP80" s="144"/>
      <c r="FQ80" s="144"/>
      <c r="FR80" s="144"/>
      <c r="FS80" s="144"/>
      <c r="FT80" s="144"/>
      <c r="FU80" s="144"/>
      <c r="FV80" s="144"/>
      <c r="FW80" s="144"/>
      <c r="FX80" s="144"/>
      <c r="FY80" s="144"/>
      <c r="FZ80" s="144"/>
      <c r="GA80" s="144"/>
      <c r="GB80" s="144"/>
      <c r="GC80" s="144"/>
      <c r="GD80" s="144"/>
      <c r="GE80" s="144"/>
      <c r="GF80" s="144"/>
      <c r="GG80" s="144"/>
      <c r="GH80" s="144"/>
      <c r="GI80" s="144"/>
      <c r="GJ80" s="144"/>
      <c r="GK80" s="144"/>
      <c r="GL80" s="144"/>
      <c r="GM80" s="144"/>
      <c r="GN80" s="144"/>
      <c r="GO80" s="144"/>
      <c r="GP80" s="144"/>
      <c r="GQ80" s="144"/>
      <c r="GR80" s="144"/>
      <c r="GS80" s="144"/>
      <c r="GT80" s="144"/>
      <c r="GU80" s="144"/>
      <c r="GV80" s="144"/>
      <c r="GW80" s="144"/>
      <c r="GX80" s="144"/>
      <c r="GY80" s="144"/>
      <c r="GZ80" s="144"/>
      <c r="HA80" s="144"/>
      <c r="HB80" s="144"/>
      <c r="HC80" s="144"/>
      <c r="HD80" s="144"/>
      <c r="HE80" s="144"/>
      <c r="HF80" s="144"/>
      <c r="HG80" s="144"/>
      <c r="HH80" s="144"/>
      <c r="HI80" s="144"/>
      <c r="HJ80" s="144"/>
      <c r="HK80" s="144"/>
      <c r="HL80" s="144"/>
      <c r="HM80" s="144"/>
      <c r="HN80" s="144"/>
      <c r="HO80" s="144"/>
      <c r="HP80" s="144"/>
      <c r="HQ80" s="144"/>
      <c r="HR80" s="144"/>
      <c r="HS80" s="144"/>
      <c r="HT80" s="144"/>
      <c r="HU80" s="144"/>
      <c r="HV80" s="144"/>
      <c r="HW80" s="144"/>
      <c r="HX80" s="144"/>
      <c r="HY80" s="144"/>
      <c r="HZ80" s="144"/>
      <c r="IA80" s="144"/>
      <c r="IB80" s="144"/>
      <c r="IC80" s="144"/>
      <c r="ID80" s="144"/>
      <c r="IE80" s="144"/>
      <c r="IF80" s="144"/>
      <c r="IG80" s="144"/>
      <c r="IH80" s="144"/>
      <c r="II80" s="144"/>
      <c r="IJ80" s="144"/>
      <c r="IK80" s="144"/>
      <c r="IL80" s="144"/>
      <c r="IM80" s="144"/>
      <c r="IN80" s="144"/>
      <c r="IO80" s="144"/>
      <c r="IP80" s="144"/>
      <c r="IQ80" s="144"/>
    </row>
    <row r="81" spans="1:251" s="145" customFormat="1" ht="15.75">
      <c r="A81" s="194" t="s">
        <v>41</v>
      </c>
      <c r="B81" s="7">
        <v>50</v>
      </c>
      <c r="C81" s="56">
        <v>41</v>
      </c>
      <c r="D81" s="70">
        <f>C81*100/B81</f>
        <v>82</v>
      </c>
      <c r="E81" s="56">
        <v>8173834</v>
      </c>
      <c r="F81" s="56">
        <v>5524326</v>
      </c>
      <c r="G81" s="70">
        <f>F81*100/E81</f>
        <v>67.58549292779863</v>
      </c>
      <c r="H81" s="7">
        <v>1369612.22</v>
      </c>
      <c r="I81" s="56">
        <v>1036125.38</v>
      </c>
      <c r="J81" s="70">
        <f>I81*100/H81</f>
        <v>75.65100288021671</v>
      </c>
      <c r="K81" s="7">
        <v>6226.93</v>
      </c>
      <c r="L81" s="56">
        <v>10081.34</v>
      </c>
      <c r="M81" s="70">
        <f>L81*100/K81</f>
        <v>161.8990417428813</v>
      </c>
      <c r="N81" s="7">
        <v>7969.41</v>
      </c>
      <c r="O81" s="56">
        <v>7231.98</v>
      </c>
      <c r="P81" s="70">
        <f>O81*100/N81</f>
        <v>90.74674285800329</v>
      </c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  <c r="FS81" s="144"/>
      <c r="FT81" s="144"/>
      <c r="FU81" s="144"/>
      <c r="FV81" s="144"/>
      <c r="FW81" s="144"/>
      <c r="FX81" s="144"/>
      <c r="FY81" s="144"/>
      <c r="FZ81" s="144"/>
      <c r="GA81" s="144"/>
      <c r="GB81" s="144"/>
      <c r="GC81" s="144"/>
      <c r="GD81" s="144"/>
      <c r="GE81" s="144"/>
      <c r="GF81" s="144"/>
      <c r="GG81" s="144"/>
      <c r="GH81" s="144"/>
      <c r="GI81" s="144"/>
      <c r="GJ81" s="144"/>
      <c r="GK81" s="144"/>
      <c r="GL81" s="144"/>
      <c r="GM81" s="144"/>
      <c r="GN81" s="144"/>
      <c r="GO81" s="144"/>
      <c r="GP81" s="144"/>
      <c r="GQ81" s="144"/>
      <c r="GR81" s="144"/>
      <c r="GS81" s="144"/>
      <c r="GT81" s="144"/>
      <c r="GU81" s="144"/>
      <c r="GV81" s="144"/>
      <c r="GW81" s="144"/>
      <c r="GX81" s="144"/>
      <c r="GY81" s="144"/>
      <c r="GZ81" s="144"/>
      <c r="HA81" s="144"/>
      <c r="HB81" s="144"/>
      <c r="HC81" s="144"/>
      <c r="HD81" s="144"/>
      <c r="HE81" s="144"/>
      <c r="HF81" s="144"/>
      <c r="HG81" s="144"/>
      <c r="HH81" s="144"/>
      <c r="HI81" s="144"/>
      <c r="HJ81" s="144"/>
      <c r="HK81" s="144"/>
      <c r="HL81" s="144"/>
      <c r="HM81" s="144"/>
      <c r="HN81" s="144"/>
      <c r="HO81" s="144"/>
      <c r="HP81" s="144"/>
      <c r="HQ81" s="144"/>
      <c r="HR81" s="144"/>
      <c r="HS81" s="144"/>
      <c r="HT81" s="144"/>
      <c r="HU81" s="144"/>
      <c r="HV81" s="144"/>
      <c r="HW81" s="144"/>
      <c r="HX81" s="144"/>
      <c r="HY81" s="144"/>
      <c r="HZ81" s="144"/>
      <c r="IA81" s="144"/>
      <c r="IB81" s="144"/>
      <c r="IC81" s="144"/>
      <c r="ID81" s="144"/>
      <c r="IE81" s="144"/>
      <c r="IF81" s="144"/>
      <c r="IG81" s="144"/>
      <c r="IH81" s="144"/>
      <c r="II81" s="144"/>
      <c r="IJ81" s="144"/>
      <c r="IK81" s="144"/>
      <c r="IL81" s="144"/>
      <c r="IM81" s="144"/>
      <c r="IN81" s="144"/>
      <c r="IO81" s="144"/>
      <c r="IP81" s="144"/>
      <c r="IQ81" s="144"/>
    </row>
    <row r="82" spans="1:251" s="145" customFormat="1" ht="12.75" customHeight="1">
      <c r="A82" s="195" t="s">
        <v>42</v>
      </c>
      <c r="B82" s="156">
        <v>0</v>
      </c>
      <c r="C82" s="157">
        <v>2</v>
      </c>
      <c r="D82" s="158">
        <v>0</v>
      </c>
      <c r="E82" s="157">
        <v>0</v>
      </c>
      <c r="F82" s="157">
        <v>1205800</v>
      </c>
      <c r="G82" s="158">
        <v>0</v>
      </c>
      <c r="H82" s="156">
        <v>0</v>
      </c>
      <c r="I82" s="157">
        <v>300572.5</v>
      </c>
      <c r="J82" s="158">
        <v>0</v>
      </c>
      <c r="K82" s="156">
        <v>0</v>
      </c>
      <c r="L82" s="157">
        <v>2712.77</v>
      </c>
      <c r="M82" s="158">
        <v>0</v>
      </c>
      <c r="N82" s="156">
        <v>0</v>
      </c>
      <c r="O82" s="157">
        <v>895.91</v>
      </c>
      <c r="P82" s="158">
        <v>0</v>
      </c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  <c r="EL82" s="144"/>
      <c r="EM82" s="144"/>
      <c r="EN82" s="144"/>
      <c r="EO82" s="144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  <c r="EZ82" s="144"/>
      <c r="FA82" s="144"/>
      <c r="FB82" s="144"/>
      <c r="FC82" s="144"/>
      <c r="FD82" s="144"/>
      <c r="FE82" s="144"/>
      <c r="FF82" s="144"/>
      <c r="FG82" s="144"/>
      <c r="FH82" s="144"/>
      <c r="FI82" s="144"/>
      <c r="FJ82" s="144"/>
      <c r="FK82" s="144"/>
      <c r="FL82" s="144"/>
      <c r="FM82" s="144"/>
      <c r="FN82" s="144"/>
      <c r="FO82" s="144"/>
      <c r="FP82" s="144"/>
      <c r="FQ82" s="144"/>
      <c r="FR82" s="144"/>
      <c r="FS82" s="144"/>
      <c r="FT82" s="144"/>
      <c r="FU82" s="144"/>
      <c r="FV82" s="144"/>
      <c r="FW82" s="144"/>
      <c r="FX82" s="144"/>
      <c r="FY82" s="144"/>
      <c r="FZ82" s="144"/>
      <c r="GA82" s="144"/>
      <c r="GB82" s="144"/>
      <c r="GC82" s="144"/>
      <c r="GD82" s="144"/>
      <c r="GE82" s="144"/>
      <c r="GF82" s="144"/>
      <c r="GG82" s="144"/>
      <c r="GH82" s="144"/>
      <c r="GI82" s="144"/>
      <c r="GJ82" s="144"/>
      <c r="GK82" s="144"/>
      <c r="GL82" s="144"/>
      <c r="GM82" s="144"/>
      <c r="GN82" s="144"/>
      <c r="GO82" s="144"/>
      <c r="GP82" s="144"/>
      <c r="GQ82" s="144"/>
      <c r="GR82" s="144"/>
      <c r="GS82" s="144"/>
      <c r="GT82" s="144"/>
      <c r="GU82" s="144"/>
      <c r="GV82" s="144"/>
      <c r="GW82" s="144"/>
      <c r="GX82" s="144"/>
      <c r="GY82" s="144"/>
      <c r="GZ82" s="144"/>
      <c r="HA82" s="144"/>
      <c r="HB82" s="144"/>
      <c r="HC82" s="144"/>
      <c r="HD82" s="144"/>
      <c r="HE82" s="144"/>
      <c r="HF82" s="144"/>
      <c r="HG82" s="144"/>
      <c r="HH82" s="144"/>
      <c r="HI82" s="144"/>
      <c r="HJ82" s="144"/>
      <c r="HK82" s="144"/>
      <c r="HL82" s="144"/>
      <c r="HM82" s="144"/>
      <c r="HN82" s="144"/>
      <c r="HO82" s="144"/>
      <c r="HP82" s="144"/>
      <c r="HQ82" s="144"/>
      <c r="HR82" s="144"/>
      <c r="HS82" s="144"/>
      <c r="HT82" s="144"/>
      <c r="HU82" s="144"/>
      <c r="HV82" s="144"/>
      <c r="HW82" s="144"/>
      <c r="HX82" s="144"/>
      <c r="HY82" s="144"/>
      <c r="HZ82" s="144"/>
      <c r="IA82" s="144"/>
      <c r="IB82" s="144"/>
      <c r="IC82" s="144"/>
      <c r="ID82" s="144"/>
      <c r="IE82" s="144"/>
      <c r="IF82" s="144"/>
      <c r="IG82" s="144"/>
      <c r="IH82" s="144"/>
      <c r="II82" s="144"/>
      <c r="IJ82" s="144"/>
      <c r="IK82" s="144"/>
      <c r="IL82" s="144"/>
      <c r="IM82" s="144"/>
      <c r="IN82" s="144"/>
      <c r="IO82" s="144"/>
      <c r="IP82" s="144"/>
      <c r="IQ82" s="144"/>
    </row>
    <row r="83" spans="1:251" s="145" customFormat="1" ht="12.75" customHeight="1">
      <c r="A83" s="196" t="s">
        <v>43</v>
      </c>
      <c r="B83" s="50">
        <f>SUM(B84:B100)</f>
        <v>253</v>
      </c>
      <c r="C83" s="60">
        <f>SUM(C84:C100)</f>
        <v>227</v>
      </c>
      <c r="D83" s="171">
        <f aca="true" t="shared" si="13" ref="D83:D126">C83*100/B83</f>
        <v>89.72332015810277</v>
      </c>
      <c r="E83" s="60">
        <f>SUM(E84:E100)</f>
        <v>87346553</v>
      </c>
      <c r="F83" s="60">
        <f>SUM(F84:F100)</f>
        <v>95701089</v>
      </c>
      <c r="G83" s="171">
        <f aca="true" t="shared" si="14" ref="G83:G126">F83*100/E83</f>
        <v>109.56481476721812</v>
      </c>
      <c r="H83" s="60">
        <f>SUM(H84:H100)</f>
        <v>66168965.54000001</v>
      </c>
      <c r="I83" s="60">
        <f>SUM(I84:I100)</f>
        <v>72539429.49</v>
      </c>
      <c r="J83" s="171">
        <f aca="true" t="shared" si="15" ref="J83:J126">I83*100/H83</f>
        <v>109.62757071689289</v>
      </c>
      <c r="K83" s="60">
        <f>SUM(K84:K100)</f>
        <v>355612.37999999995</v>
      </c>
      <c r="L83" s="60">
        <f>SUM(L84:L100)</f>
        <v>430822.10000000003</v>
      </c>
      <c r="M83" s="171">
        <f aca="true" t="shared" si="16" ref="M83:M126">L83*100/K83</f>
        <v>121.14935368673049</v>
      </c>
      <c r="N83" s="60">
        <f>SUM(N84:N100)</f>
        <v>196025.93</v>
      </c>
      <c r="O83" s="60">
        <f>SUM(O84:O100)</f>
        <v>342459.14</v>
      </c>
      <c r="P83" s="171">
        <f aca="true" t="shared" si="17" ref="P83:P126">O83*100/N83</f>
        <v>174.7009387992701</v>
      </c>
      <c r="Q83"/>
      <c r="R83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144"/>
      <c r="FD83" s="144"/>
      <c r="FE83" s="144"/>
      <c r="FF83" s="144"/>
      <c r="FG83" s="144"/>
      <c r="FH83" s="144"/>
      <c r="FI83" s="144"/>
      <c r="FJ83" s="144"/>
      <c r="FK83" s="144"/>
      <c r="FL83" s="144"/>
      <c r="FM83" s="144"/>
      <c r="FN83" s="144"/>
      <c r="FO83" s="144"/>
      <c r="FP83" s="144"/>
      <c r="FQ83" s="144"/>
      <c r="FR83" s="144"/>
      <c r="FS83" s="144"/>
      <c r="FT83" s="144"/>
      <c r="FU83" s="144"/>
      <c r="FV83" s="144"/>
      <c r="FW83" s="144"/>
      <c r="FX83" s="144"/>
      <c r="FY83" s="144"/>
      <c r="FZ83" s="144"/>
      <c r="GA83" s="144"/>
      <c r="GB83" s="144"/>
      <c r="GC83" s="144"/>
      <c r="GD83" s="144"/>
      <c r="GE83" s="144"/>
      <c r="GF83" s="144"/>
      <c r="GG83" s="144"/>
      <c r="GH83" s="144"/>
      <c r="GI83" s="144"/>
      <c r="GJ83" s="144"/>
      <c r="GK83" s="144"/>
      <c r="GL83" s="144"/>
      <c r="GM83" s="144"/>
      <c r="GN83" s="144"/>
      <c r="GO83" s="144"/>
      <c r="GP83" s="144"/>
      <c r="GQ83" s="144"/>
      <c r="GR83" s="144"/>
      <c r="GS83" s="144"/>
      <c r="GT83" s="144"/>
      <c r="GU83" s="144"/>
      <c r="GV83" s="144"/>
      <c r="GW83" s="144"/>
      <c r="GX83" s="144"/>
      <c r="GY83" s="144"/>
      <c r="GZ83" s="144"/>
      <c r="HA83" s="144"/>
      <c r="HB83" s="144"/>
      <c r="HC83" s="144"/>
      <c r="HD83" s="144"/>
      <c r="HE83" s="144"/>
      <c r="HF83" s="144"/>
      <c r="HG83" s="144"/>
      <c r="HH83" s="144"/>
      <c r="HI83" s="144"/>
      <c r="HJ83" s="144"/>
      <c r="HK83" s="144"/>
      <c r="HL83" s="144"/>
      <c r="HM83" s="144"/>
      <c r="HN83" s="144"/>
      <c r="HO83" s="144"/>
      <c r="HP83" s="144"/>
      <c r="HQ83" s="144"/>
      <c r="HR83" s="144"/>
      <c r="HS83" s="144"/>
      <c r="HT83" s="144"/>
      <c r="HU83" s="144"/>
      <c r="HV83" s="144"/>
      <c r="HW83" s="144"/>
      <c r="HX83" s="144"/>
      <c r="HY83" s="144"/>
      <c r="HZ83" s="144"/>
      <c r="IA83" s="144"/>
      <c r="IB83" s="144"/>
      <c r="IC83" s="144"/>
      <c r="ID83" s="144"/>
      <c r="IE83" s="144"/>
      <c r="IF83" s="144"/>
      <c r="IG83" s="144"/>
      <c r="IH83" s="144"/>
      <c r="II83" s="144"/>
      <c r="IJ83" s="144"/>
      <c r="IK83" s="144"/>
      <c r="IL83" s="144"/>
      <c r="IM83" s="144"/>
      <c r="IN83" s="144"/>
      <c r="IO83" s="144"/>
      <c r="IP83" s="144"/>
      <c r="IQ83" s="144"/>
    </row>
    <row r="84" spans="1:251" s="145" customFormat="1" ht="12.75" customHeight="1">
      <c r="A84" s="194" t="s">
        <v>44</v>
      </c>
      <c r="B84" s="7">
        <v>22</v>
      </c>
      <c r="C84" s="56">
        <v>14</v>
      </c>
      <c r="D84" s="70">
        <f t="shared" si="13"/>
        <v>63.63636363636363</v>
      </c>
      <c r="E84" s="56">
        <v>3434441</v>
      </c>
      <c r="F84" s="56">
        <v>3372559</v>
      </c>
      <c r="G84" s="70">
        <f t="shared" si="14"/>
        <v>98.19819295192434</v>
      </c>
      <c r="H84" s="7">
        <v>7161645.55</v>
      </c>
      <c r="I84" s="56">
        <v>4971616.55</v>
      </c>
      <c r="J84" s="70">
        <f t="shared" si="15"/>
        <v>69.4200308475194</v>
      </c>
      <c r="K84" s="7">
        <v>25671.18</v>
      </c>
      <c r="L84" s="56">
        <v>18921.35</v>
      </c>
      <c r="M84" s="70">
        <f t="shared" si="16"/>
        <v>73.7065845823994</v>
      </c>
      <c r="N84" s="7">
        <v>3869.04</v>
      </c>
      <c r="O84" s="56">
        <v>8755.52</v>
      </c>
      <c r="P84" s="70">
        <f t="shared" si="17"/>
        <v>226.29696255401856</v>
      </c>
      <c r="Q84"/>
      <c r="R84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/>
      <c r="EC84" s="144"/>
      <c r="ED84" s="144"/>
      <c r="EE84" s="144"/>
      <c r="EF84" s="144"/>
      <c r="EG84" s="144"/>
      <c r="EH84" s="144"/>
      <c r="EI84" s="144"/>
      <c r="EJ84" s="144"/>
      <c r="EK84" s="144"/>
      <c r="EL84" s="144"/>
      <c r="EM84" s="144"/>
      <c r="EN84" s="144"/>
      <c r="EO84" s="144"/>
      <c r="EP84" s="144"/>
      <c r="EQ84" s="144"/>
      <c r="ER84" s="144"/>
      <c r="ES84" s="144"/>
      <c r="ET84" s="144"/>
      <c r="EU84" s="144"/>
      <c r="EV84" s="144"/>
      <c r="EW84" s="144"/>
      <c r="EX84" s="144"/>
      <c r="EY84" s="144"/>
      <c r="EZ84" s="144"/>
      <c r="FA84" s="144"/>
      <c r="FB84" s="144"/>
      <c r="FC84" s="144"/>
      <c r="FD84" s="144"/>
      <c r="FE84" s="144"/>
      <c r="FF84" s="144"/>
      <c r="FG84" s="144"/>
      <c r="FH84" s="144"/>
      <c r="FI84" s="144"/>
      <c r="FJ84" s="144"/>
      <c r="FK84" s="144"/>
      <c r="FL84" s="144"/>
      <c r="FM84" s="144"/>
      <c r="FN84" s="144"/>
      <c r="FO84" s="144"/>
      <c r="FP84" s="144"/>
      <c r="FQ84" s="144"/>
      <c r="FR84" s="144"/>
      <c r="FS84" s="144"/>
      <c r="FT84" s="144"/>
      <c r="FU84" s="144"/>
      <c r="FV84" s="144"/>
      <c r="FW84" s="144"/>
      <c r="FX84" s="144"/>
      <c r="FY84" s="144"/>
      <c r="FZ84" s="144"/>
      <c r="GA84" s="144"/>
      <c r="GB84" s="144"/>
      <c r="GC84" s="144"/>
      <c r="GD84" s="144"/>
      <c r="GE84" s="144"/>
      <c r="GF84" s="144"/>
      <c r="GG84" s="144"/>
      <c r="GH84" s="144"/>
      <c r="GI84" s="144"/>
      <c r="GJ84" s="144"/>
      <c r="GK84" s="144"/>
      <c r="GL84" s="144"/>
      <c r="GM84" s="144"/>
      <c r="GN84" s="144"/>
      <c r="GO84" s="144"/>
      <c r="GP84" s="144"/>
      <c r="GQ84" s="144"/>
      <c r="GR84" s="144"/>
      <c r="GS84" s="144"/>
      <c r="GT84" s="144"/>
      <c r="GU84" s="144"/>
      <c r="GV84" s="144"/>
      <c r="GW84" s="144"/>
      <c r="GX84" s="144"/>
      <c r="GY84" s="144"/>
      <c r="GZ84" s="144"/>
      <c r="HA84" s="144"/>
      <c r="HB84" s="144"/>
      <c r="HC84" s="144"/>
      <c r="HD84" s="144"/>
      <c r="HE84" s="144"/>
      <c r="HF84" s="144"/>
      <c r="HG84" s="144"/>
      <c r="HH84" s="144"/>
      <c r="HI84" s="144"/>
      <c r="HJ84" s="144"/>
      <c r="HK84" s="144"/>
      <c r="HL84" s="144"/>
      <c r="HM84" s="144"/>
      <c r="HN84" s="144"/>
      <c r="HO84" s="144"/>
      <c r="HP84" s="144"/>
      <c r="HQ84" s="144"/>
      <c r="HR84" s="144"/>
      <c r="HS84" s="144"/>
      <c r="HT84" s="144"/>
      <c r="HU84" s="144"/>
      <c r="HV84" s="144"/>
      <c r="HW84" s="144"/>
      <c r="HX84" s="144"/>
      <c r="HY84" s="144"/>
      <c r="HZ84" s="144"/>
      <c r="IA84" s="144"/>
      <c r="IB84" s="144"/>
      <c r="IC84" s="144"/>
      <c r="ID84" s="144"/>
      <c r="IE84" s="144"/>
      <c r="IF84" s="144"/>
      <c r="IG84" s="144"/>
      <c r="IH84" s="144"/>
      <c r="II84" s="144"/>
      <c r="IJ84" s="144"/>
      <c r="IK84" s="144"/>
      <c r="IL84" s="144"/>
      <c r="IM84" s="144"/>
      <c r="IN84" s="144"/>
      <c r="IO84" s="144"/>
      <c r="IP84" s="144"/>
      <c r="IQ84" s="144"/>
    </row>
    <row r="85" spans="1:251" s="145" customFormat="1" ht="12.75" customHeight="1">
      <c r="A85" s="194" t="s">
        <v>45</v>
      </c>
      <c r="B85" s="7">
        <v>1</v>
      </c>
      <c r="C85" s="56">
        <v>2</v>
      </c>
      <c r="D85" s="70">
        <f t="shared" si="13"/>
        <v>200</v>
      </c>
      <c r="E85" s="56">
        <v>20992742</v>
      </c>
      <c r="F85" s="56">
        <v>22529385</v>
      </c>
      <c r="G85" s="70">
        <f t="shared" si="14"/>
        <v>107.31987750814066</v>
      </c>
      <c r="H85" s="7">
        <v>38752045.95</v>
      </c>
      <c r="I85" s="56">
        <v>45123561.85</v>
      </c>
      <c r="J85" s="70">
        <f t="shared" si="15"/>
        <v>116.4417535740458</v>
      </c>
      <c r="K85" s="7">
        <v>112324.23</v>
      </c>
      <c r="L85" s="56">
        <v>150549.65</v>
      </c>
      <c r="M85" s="70">
        <f t="shared" si="16"/>
        <v>134.03132164805405</v>
      </c>
      <c r="N85" s="7">
        <v>43815.78</v>
      </c>
      <c r="O85" s="56">
        <v>79971.62</v>
      </c>
      <c r="P85" s="70">
        <f t="shared" si="17"/>
        <v>182.51785087473053</v>
      </c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  <c r="GF85" s="144"/>
      <c r="GG85" s="144"/>
      <c r="GH85" s="144"/>
      <c r="GI85" s="144"/>
      <c r="GJ85" s="144"/>
      <c r="GK85" s="144"/>
      <c r="GL85" s="144"/>
      <c r="GM85" s="144"/>
      <c r="GN85" s="144"/>
      <c r="GO85" s="144"/>
      <c r="GP85" s="144"/>
      <c r="GQ85" s="144"/>
      <c r="GR85" s="144"/>
      <c r="GS85" s="144"/>
      <c r="GT85" s="144"/>
      <c r="GU85" s="144"/>
      <c r="GV85" s="144"/>
      <c r="GW85" s="144"/>
      <c r="GX85" s="144"/>
      <c r="GY85" s="144"/>
      <c r="GZ85" s="144"/>
      <c r="HA85" s="144"/>
      <c r="HB85" s="144"/>
      <c r="HC85" s="144"/>
      <c r="HD85" s="144"/>
      <c r="HE85" s="144"/>
      <c r="HF85" s="144"/>
      <c r="HG85" s="144"/>
      <c r="HH85" s="144"/>
      <c r="HI85" s="144"/>
      <c r="HJ85" s="144"/>
      <c r="HK85" s="144"/>
      <c r="HL85" s="144"/>
      <c r="HM85" s="144"/>
      <c r="HN85" s="144"/>
      <c r="HO85" s="144"/>
      <c r="HP85" s="144"/>
      <c r="HQ85" s="144"/>
      <c r="HR85" s="144"/>
      <c r="HS85" s="144"/>
      <c r="HT85" s="144"/>
      <c r="HU85" s="144"/>
      <c r="HV85" s="144"/>
      <c r="HW85" s="144"/>
      <c r="HX85" s="144"/>
      <c r="HY85" s="144"/>
      <c r="HZ85" s="144"/>
      <c r="IA85" s="144"/>
      <c r="IB85" s="144"/>
      <c r="IC85" s="144"/>
      <c r="ID85" s="144"/>
      <c r="IE85" s="144"/>
      <c r="IF85" s="144"/>
      <c r="IG85" s="144"/>
      <c r="IH85" s="144"/>
      <c r="II85" s="144"/>
      <c r="IJ85" s="144"/>
      <c r="IK85" s="144"/>
      <c r="IL85" s="144"/>
      <c r="IM85" s="144"/>
      <c r="IN85" s="144"/>
      <c r="IO85" s="144"/>
      <c r="IP85" s="144"/>
      <c r="IQ85" s="144"/>
    </row>
    <row r="86" spans="1:251" s="145" customFormat="1" ht="12.75" customHeight="1">
      <c r="A86" s="194" t="s">
        <v>46</v>
      </c>
      <c r="B86" s="7">
        <v>17</v>
      </c>
      <c r="C86" s="56">
        <v>27</v>
      </c>
      <c r="D86" s="70">
        <f t="shared" si="13"/>
        <v>158.8235294117647</v>
      </c>
      <c r="E86" s="56">
        <v>6092084</v>
      </c>
      <c r="F86" s="56">
        <v>7792020</v>
      </c>
      <c r="G86" s="70">
        <f t="shared" si="14"/>
        <v>127.90401445548027</v>
      </c>
      <c r="H86" s="7">
        <v>3350646.2</v>
      </c>
      <c r="I86" s="56">
        <v>4311047</v>
      </c>
      <c r="J86" s="70">
        <f t="shared" si="15"/>
        <v>128.6631516034131</v>
      </c>
      <c r="K86" s="7">
        <v>34299.95</v>
      </c>
      <c r="L86" s="56">
        <v>52124.13</v>
      </c>
      <c r="M86" s="70">
        <f t="shared" si="16"/>
        <v>151.9656151102261</v>
      </c>
      <c r="N86" s="7">
        <v>26323.05</v>
      </c>
      <c r="O86" s="56">
        <v>62069.38</v>
      </c>
      <c r="P86" s="70">
        <f t="shared" si="17"/>
        <v>235.79858716979984</v>
      </c>
      <c r="Q86" s="112"/>
      <c r="R86" s="112"/>
      <c r="S86"/>
      <c r="T86"/>
      <c r="U86" s="112"/>
      <c r="V86" s="112"/>
      <c r="W86" s="112"/>
      <c r="X86" s="112"/>
      <c r="Y86" s="112"/>
      <c r="Z86" s="112"/>
      <c r="AA86" s="112"/>
      <c r="AB86" s="112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  <c r="DE86" s="144"/>
      <c r="DF86" s="144"/>
      <c r="DG86" s="144"/>
      <c r="DH86" s="144"/>
      <c r="DI86" s="144"/>
      <c r="DJ86" s="144"/>
      <c r="DK86" s="144"/>
      <c r="DL86" s="144"/>
      <c r="DM86" s="144"/>
      <c r="DN86" s="144"/>
      <c r="DO86" s="144"/>
      <c r="DP86" s="144"/>
      <c r="DQ86" s="144"/>
      <c r="DR86" s="144"/>
      <c r="DS86" s="144"/>
      <c r="DT86" s="144"/>
      <c r="DU86" s="144"/>
      <c r="DV86" s="144"/>
      <c r="DW86" s="144"/>
      <c r="DX86" s="144"/>
      <c r="DY86" s="144"/>
      <c r="DZ86" s="144"/>
      <c r="EA86" s="144"/>
      <c r="EB86" s="144"/>
      <c r="EC86" s="144"/>
      <c r="ED86" s="144"/>
      <c r="EE86" s="144"/>
      <c r="EF86" s="144"/>
      <c r="EG86" s="144"/>
      <c r="EH86" s="144"/>
      <c r="EI86" s="144"/>
      <c r="EJ86" s="144"/>
      <c r="EK86" s="144"/>
      <c r="EL86" s="144"/>
      <c r="EM86" s="144"/>
      <c r="EN86" s="144"/>
      <c r="EO86" s="144"/>
      <c r="EP86" s="144"/>
      <c r="EQ86" s="144"/>
      <c r="ER86" s="144"/>
      <c r="ES86" s="144"/>
      <c r="ET86" s="144"/>
      <c r="EU86" s="144"/>
      <c r="EV86" s="144"/>
      <c r="EW86" s="144"/>
      <c r="EX86" s="144"/>
      <c r="EY86" s="144"/>
      <c r="EZ86" s="144"/>
      <c r="FA86" s="144"/>
      <c r="FB86" s="144"/>
      <c r="FC86" s="144"/>
      <c r="FD86" s="144"/>
      <c r="FE86" s="144"/>
      <c r="FF86" s="144"/>
      <c r="FG86" s="144"/>
      <c r="FH86" s="144"/>
      <c r="FI86" s="144"/>
      <c r="FJ86" s="144"/>
      <c r="FK86" s="144"/>
      <c r="FL86" s="144"/>
      <c r="FM86" s="144"/>
      <c r="FN86" s="144"/>
      <c r="FO86" s="144"/>
      <c r="FP86" s="144"/>
      <c r="FQ86" s="144"/>
      <c r="FR86" s="144"/>
      <c r="FS86" s="144"/>
      <c r="FT86" s="144"/>
      <c r="FU86" s="144"/>
      <c r="FV86" s="144"/>
      <c r="FW86" s="144"/>
      <c r="FX86" s="144"/>
      <c r="FY86" s="144"/>
      <c r="FZ86" s="144"/>
      <c r="GA86" s="144"/>
      <c r="GB86" s="144"/>
      <c r="GC86" s="144"/>
      <c r="GD86" s="144"/>
      <c r="GE86" s="144"/>
      <c r="GF86" s="144"/>
      <c r="GG86" s="144"/>
      <c r="GH86" s="144"/>
      <c r="GI86" s="144"/>
      <c r="GJ86" s="144"/>
      <c r="GK86" s="144"/>
      <c r="GL86" s="144"/>
      <c r="GM86" s="144"/>
      <c r="GN86" s="144"/>
      <c r="GO86" s="144"/>
      <c r="GP86" s="144"/>
      <c r="GQ86" s="144"/>
      <c r="GR86" s="144"/>
      <c r="GS86" s="144"/>
      <c r="GT86" s="144"/>
      <c r="GU86" s="144"/>
      <c r="GV86" s="144"/>
      <c r="GW86" s="144"/>
      <c r="GX86" s="144"/>
      <c r="GY86" s="144"/>
      <c r="GZ86" s="144"/>
      <c r="HA86" s="144"/>
      <c r="HB86" s="144"/>
      <c r="HC86" s="144"/>
      <c r="HD86" s="144"/>
      <c r="HE86" s="144"/>
      <c r="HF86" s="144"/>
      <c r="HG86" s="144"/>
      <c r="HH86" s="144"/>
      <c r="HI86" s="144"/>
      <c r="HJ86" s="144"/>
      <c r="HK86" s="144"/>
      <c r="HL86" s="144"/>
      <c r="HM86" s="144"/>
      <c r="HN86" s="144"/>
      <c r="HO86" s="144"/>
      <c r="HP86" s="144"/>
      <c r="HQ86" s="144"/>
      <c r="HR86" s="144"/>
      <c r="HS86" s="144"/>
      <c r="HT86" s="144"/>
      <c r="HU86" s="144"/>
      <c r="HV86" s="144"/>
      <c r="HW86" s="144"/>
      <c r="HX86" s="144"/>
      <c r="HY86" s="144"/>
      <c r="HZ86" s="144"/>
      <c r="IA86" s="144"/>
      <c r="IB86" s="144"/>
      <c r="IC86" s="144"/>
      <c r="ID86" s="144"/>
      <c r="IE86" s="144"/>
      <c r="IF86" s="144"/>
      <c r="IG86" s="144"/>
      <c r="IH86" s="144"/>
      <c r="II86" s="144"/>
      <c r="IJ86" s="144"/>
      <c r="IK86" s="144"/>
      <c r="IL86" s="144"/>
      <c r="IM86" s="144"/>
      <c r="IN86" s="144"/>
      <c r="IO86" s="144"/>
      <c r="IP86" s="144"/>
      <c r="IQ86" s="144"/>
    </row>
    <row r="87" spans="1:251" s="145" customFormat="1" ht="12.75" customHeight="1">
      <c r="A87" s="194" t="s">
        <v>47</v>
      </c>
      <c r="B87" s="7">
        <v>3</v>
      </c>
      <c r="C87" s="56">
        <v>3</v>
      </c>
      <c r="D87" s="70">
        <f t="shared" si="13"/>
        <v>100</v>
      </c>
      <c r="E87" s="56">
        <v>562513</v>
      </c>
      <c r="F87" s="56">
        <v>890970</v>
      </c>
      <c r="G87" s="70">
        <f t="shared" si="14"/>
        <v>158.39100607452627</v>
      </c>
      <c r="H87" s="7">
        <v>189307.8</v>
      </c>
      <c r="I87" s="56">
        <v>188663.7</v>
      </c>
      <c r="J87" s="70">
        <f t="shared" si="15"/>
        <v>99.65976045361047</v>
      </c>
      <c r="K87" s="7">
        <v>2542.61</v>
      </c>
      <c r="L87" s="56">
        <v>4461.57</v>
      </c>
      <c r="M87" s="70">
        <f t="shared" si="16"/>
        <v>175.47205430640167</v>
      </c>
      <c r="N87" s="7">
        <v>1957.98</v>
      </c>
      <c r="O87" s="56">
        <v>2852.39</v>
      </c>
      <c r="P87" s="70">
        <f t="shared" si="17"/>
        <v>145.68024188193954</v>
      </c>
      <c r="Q87" s="112"/>
      <c r="R87" s="112"/>
      <c r="S87" s="112"/>
      <c r="T87" s="112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44"/>
      <c r="DH87" s="144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4"/>
      <c r="DU87" s="144"/>
      <c r="DV87" s="144"/>
      <c r="DW87" s="144"/>
      <c r="DX87" s="144"/>
      <c r="DY87" s="144"/>
      <c r="DZ87" s="144"/>
      <c r="EA87" s="144"/>
      <c r="EB87" s="144"/>
      <c r="EC87" s="144"/>
      <c r="ED87" s="144"/>
      <c r="EE87" s="144"/>
      <c r="EF87" s="144"/>
      <c r="EG87" s="144"/>
      <c r="EH87" s="144"/>
      <c r="EI87" s="144"/>
      <c r="EJ87" s="144"/>
      <c r="EK87" s="144"/>
      <c r="EL87" s="144"/>
      <c r="EM87" s="144"/>
      <c r="EN87" s="144"/>
      <c r="EO87" s="144"/>
      <c r="EP87" s="144"/>
      <c r="EQ87" s="144"/>
      <c r="ER87" s="144"/>
      <c r="ES87" s="144"/>
      <c r="ET87" s="144"/>
      <c r="EU87" s="144"/>
      <c r="EV87" s="144"/>
      <c r="EW87" s="144"/>
      <c r="EX87" s="144"/>
      <c r="EY87" s="144"/>
      <c r="EZ87" s="144"/>
      <c r="FA87" s="144"/>
      <c r="FB87" s="144"/>
      <c r="FC87" s="144"/>
      <c r="FD87" s="144"/>
      <c r="FE87" s="144"/>
      <c r="FF87" s="144"/>
      <c r="FG87" s="144"/>
      <c r="FH87" s="144"/>
      <c r="FI87" s="144"/>
      <c r="FJ87" s="144"/>
      <c r="FK87" s="144"/>
      <c r="FL87" s="144"/>
      <c r="FM87" s="144"/>
      <c r="FN87" s="144"/>
      <c r="FO87" s="144"/>
      <c r="FP87" s="144"/>
      <c r="FQ87" s="144"/>
      <c r="FR87" s="144"/>
      <c r="FS87" s="144"/>
      <c r="FT87" s="144"/>
      <c r="FU87" s="144"/>
      <c r="FV87" s="144"/>
      <c r="FW87" s="144"/>
      <c r="FX87" s="144"/>
      <c r="FY87" s="144"/>
      <c r="FZ87" s="144"/>
      <c r="GA87" s="144"/>
      <c r="GB87" s="144"/>
      <c r="GC87" s="144"/>
      <c r="GD87" s="144"/>
      <c r="GE87" s="144"/>
      <c r="GF87" s="144"/>
      <c r="GG87" s="144"/>
      <c r="GH87" s="144"/>
      <c r="GI87" s="144"/>
      <c r="GJ87" s="144"/>
      <c r="GK87" s="144"/>
      <c r="GL87" s="144"/>
      <c r="GM87" s="144"/>
      <c r="GN87" s="144"/>
      <c r="GO87" s="144"/>
      <c r="GP87" s="144"/>
      <c r="GQ87" s="144"/>
      <c r="GR87" s="144"/>
      <c r="GS87" s="144"/>
      <c r="GT87" s="144"/>
      <c r="GU87" s="144"/>
      <c r="GV87" s="144"/>
      <c r="GW87" s="144"/>
      <c r="GX87" s="144"/>
      <c r="GY87" s="144"/>
      <c r="GZ87" s="144"/>
      <c r="HA87" s="144"/>
      <c r="HB87" s="144"/>
      <c r="HC87" s="144"/>
      <c r="HD87" s="144"/>
      <c r="HE87" s="144"/>
      <c r="HF87" s="144"/>
      <c r="HG87" s="144"/>
      <c r="HH87" s="144"/>
      <c r="HI87" s="144"/>
      <c r="HJ87" s="144"/>
      <c r="HK87" s="144"/>
      <c r="HL87" s="144"/>
      <c r="HM87" s="144"/>
      <c r="HN87" s="144"/>
      <c r="HO87" s="144"/>
      <c r="HP87" s="144"/>
      <c r="HQ87" s="144"/>
      <c r="HR87" s="144"/>
      <c r="HS87" s="144"/>
      <c r="HT87" s="144"/>
      <c r="HU87" s="144"/>
      <c r="HV87" s="144"/>
      <c r="HW87" s="144"/>
      <c r="HX87" s="144"/>
      <c r="HY87" s="144"/>
      <c r="HZ87" s="144"/>
      <c r="IA87" s="144"/>
      <c r="IB87" s="144"/>
      <c r="IC87" s="144"/>
      <c r="ID87" s="144"/>
      <c r="IE87" s="144"/>
      <c r="IF87" s="144"/>
      <c r="IG87" s="144"/>
      <c r="IH87" s="144"/>
      <c r="II87" s="144"/>
      <c r="IJ87" s="144"/>
      <c r="IK87" s="144"/>
      <c r="IL87" s="144"/>
      <c r="IM87" s="144"/>
      <c r="IN87" s="144"/>
      <c r="IO87" s="144"/>
      <c r="IP87" s="144"/>
      <c r="IQ87" s="144"/>
    </row>
    <row r="88" spans="1:251" s="145" customFormat="1" ht="12.75" customHeight="1">
      <c r="A88" s="194" t="s">
        <v>48</v>
      </c>
      <c r="B88" s="7">
        <v>40</v>
      </c>
      <c r="C88" s="56">
        <v>35</v>
      </c>
      <c r="D88" s="70">
        <f t="shared" si="13"/>
        <v>87.5</v>
      </c>
      <c r="E88" s="8">
        <v>23435693</v>
      </c>
      <c r="F88" s="56">
        <v>26252447</v>
      </c>
      <c r="G88" s="70">
        <f t="shared" si="14"/>
        <v>112.0190770548155</v>
      </c>
      <c r="H88" s="7">
        <v>4405257.06</v>
      </c>
      <c r="I88" s="56">
        <v>4571272.7</v>
      </c>
      <c r="J88" s="70">
        <f t="shared" si="15"/>
        <v>103.76858007918386</v>
      </c>
      <c r="K88" s="7">
        <v>29903.83</v>
      </c>
      <c r="L88" s="56">
        <v>34071.81</v>
      </c>
      <c r="M88" s="70">
        <f t="shared" si="16"/>
        <v>113.93794707901964</v>
      </c>
      <c r="N88" s="7">
        <v>21050.89</v>
      </c>
      <c r="O88" s="56">
        <v>23481.73</v>
      </c>
      <c r="P88" s="70">
        <f t="shared" si="17"/>
        <v>111.54744526240934</v>
      </c>
      <c r="Q88" s="112"/>
      <c r="R88" s="112"/>
      <c r="S88" s="112"/>
      <c r="T88" s="112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  <c r="DE88" s="144"/>
      <c r="DF88" s="144"/>
      <c r="DG88" s="144"/>
      <c r="DH88" s="144"/>
      <c r="DI88" s="144"/>
      <c r="DJ88" s="144"/>
      <c r="DK88" s="144"/>
      <c r="DL88" s="144"/>
      <c r="DM88" s="144"/>
      <c r="DN88" s="144"/>
      <c r="DO88" s="144"/>
      <c r="DP88" s="144"/>
      <c r="DQ88" s="144"/>
      <c r="DR88" s="144"/>
      <c r="DS88" s="144"/>
      <c r="DT88" s="144"/>
      <c r="DU88" s="144"/>
      <c r="DV88" s="144"/>
      <c r="DW88" s="144"/>
      <c r="DX88" s="144"/>
      <c r="DY88" s="144"/>
      <c r="DZ88" s="144"/>
      <c r="EA88" s="144"/>
      <c r="EB88" s="144"/>
      <c r="EC88" s="144"/>
      <c r="ED88" s="144"/>
      <c r="EE88" s="144"/>
      <c r="EF88" s="144"/>
      <c r="EG88" s="144"/>
      <c r="EH88" s="144"/>
      <c r="EI88" s="144"/>
      <c r="EJ88" s="144"/>
      <c r="EK88" s="144"/>
      <c r="EL88" s="144"/>
      <c r="EM88" s="144"/>
      <c r="EN88" s="144"/>
      <c r="EO88" s="144"/>
      <c r="EP88" s="144"/>
      <c r="EQ88" s="144"/>
      <c r="ER88" s="144"/>
      <c r="ES88" s="144"/>
      <c r="ET88" s="144"/>
      <c r="EU88" s="144"/>
      <c r="EV88" s="144"/>
      <c r="EW88" s="144"/>
      <c r="EX88" s="144"/>
      <c r="EY88" s="144"/>
      <c r="EZ88" s="144"/>
      <c r="FA88" s="144"/>
      <c r="FB88" s="144"/>
      <c r="FC88" s="144"/>
      <c r="FD88" s="144"/>
      <c r="FE88" s="144"/>
      <c r="FF88" s="144"/>
      <c r="FG88" s="144"/>
      <c r="FH88" s="144"/>
      <c r="FI88" s="144"/>
      <c r="FJ88" s="144"/>
      <c r="FK88" s="144"/>
      <c r="FL88" s="144"/>
      <c r="FM88" s="144"/>
      <c r="FN88" s="144"/>
      <c r="FO88" s="144"/>
      <c r="FP88" s="144"/>
      <c r="FQ88" s="144"/>
      <c r="FR88" s="144"/>
      <c r="FS88" s="144"/>
      <c r="FT88" s="144"/>
      <c r="FU88" s="144"/>
      <c r="FV88" s="144"/>
      <c r="FW88" s="144"/>
      <c r="FX88" s="144"/>
      <c r="FY88" s="144"/>
      <c r="FZ88" s="144"/>
      <c r="GA88" s="144"/>
      <c r="GB88" s="144"/>
      <c r="GC88" s="144"/>
      <c r="GD88" s="144"/>
      <c r="GE88" s="144"/>
      <c r="GF88" s="144"/>
      <c r="GG88" s="144"/>
      <c r="GH88" s="144"/>
      <c r="GI88" s="144"/>
      <c r="GJ88" s="144"/>
      <c r="GK88" s="144"/>
      <c r="GL88" s="144"/>
      <c r="GM88" s="144"/>
      <c r="GN88" s="144"/>
      <c r="GO88" s="144"/>
      <c r="GP88" s="144"/>
      <c r="GQ88" s="144"/>
      <c r="GR88" s="144"/>
      <c r="GS88" s="144"/>
      <c r="GT88" s="144"/>
      <c r="GU88" s="144"/>
      <c r="GV88" s="144"/>
      <c r="GW88" s="144"/>
      <c r="GX88" s="144"/>
      <c r="GY88" s="144"/>
      <c r="GZ88" s="144"/>
      <c r="HA88" s="144"/>
      <c r="HB88" s="144"/>
      <c r="HC88" s="144"/>
      <c r="HD88" s="144"/>
      <c r="HE88" s="144"/>
      <c r="HF88" s="144"/>
      <c r="HG88" s="144"/>
      <c r="HH88" s="144"/>
      <c r="HI88" s="144"/>
      <c r="HJ88" s="144"/>
      <c r="HK88" s="144"/>
      <c r="HL88" s="144"/>
      <c r="HM88" s="144"/>
      <c r="HN88" s="144"/>
      <c r="HO88" s="144"/>
      <c r="HP88" s="144"/>
      <c r="HQ88" s="144"/>
      <c r="HR88" s="144"/>
      <c r="HS88" s="144"/>
      <c r="HT88" s="144"/>
      <c r="HU88" s="144"/>
      <c r="HV88" s="144"/>
      <c r="HW88" s="144"/>
      <c r="HX88" s="144"/>
      <c r="HY88" s="144"/>
      <c r="HZ88" s="144"/>
      <c r="IA88" s="144"/>
      <c r="IB88" s="144"/>
      <c r="IC88" s="144"/>
      <c r="ID88" s="144"/>
      <c r="IE88" s="144"/>
      <c r="IF88" s="144"/>
      <c r="IG88" s="144"/>
      <c r="IH88" s="144"/>
      <c r="II88" s="144"/>
      <c r="IJ88" s="144"/>
      <c r="IK88" s="144"/>
      <c r="IL88" s="144"/>
      <c r="IM88" s="144"/>
      <c r="IN88" s="144"/>
      <c r="IO88" s="144"/>
      <c r="IP88" s="144"/>
      <c r="IQ88" s="144"/>
    </row>
    <row r="89" spans="1:251" s="145" customFormat="1" ht="12.75" customHeight="1">
      <c r="A89" s="194" t="s">
        <v>49</v>
      </c>
      <c r="B89" s="7">
        <v>2</v>
      </c>
      <c r="C89" s="56">
        <v>1</v>
      </c>
      <c r="D89" s="70">
        <f t="shared" si="13"/>
        <v>50</v>
      </c>
      <c r="E89" s="56">
        <v>23700</v>
      </c>
      <c r="F89" s="56">
        <v>6000</v>
      </c>
      <c r="G89" s="70">
        <f t="shared" si="14"/>
        <v>25.31645569620253</v>
      </c>
      <c r="H89" s="7">
        <v>6360</v>
      </c>
      <c r="I89" s="56">
        <v>1500</v>
      </c>
      <c r="J89" s="70">
        <f t="shared" si="15"/>
        <v>23.58490566037736</v>
      </c>
      <c r="K89" s="7">
        <v>0</v>
      </c>
      <c r="L89" s="56">
        <v>16.77</v>
      </c>
      <c r="M89" s="70">
        <v>0</v>
      </c>
      <c r="N89" s="7">
        <v>84.34</v>
      </c>
      <c r="O89" s="56">
        <v>28.07</v>
      </c>
      <c r="P89" s="70">
        <f t="shared" si="17"/>
        <v>33.28195399573156</v>
      </c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/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4"/>
      <c r="EF89" s="144"/>
      <c r="EG89" s="144"/>
      <c r="EH89" s="144"/>
      <c r="EI89" s="144"/>
      <c r="EJ89" s="144"/>
      <c r="EK89" s="144"/>
      <c r="EL89" s="144"/>
      <c r="EM89" s="144"/>
      <c r="EN89" s="144"/>
      <c r="EO89" s="144"/>
      <c r="EP89" s="144"/>
      <c r="EQ89" s="144"/>
      <c r="ER89" s="144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/>
      <c r="FJ89" s="144"/>
      <c r="FK89" s="144"/>
      <c r="FL89" s="144"/>
      <c r="FM89" s="144"/>
      <c r="FN89" s="144"/>
      <c r="FO89" s="144"/>
      <c r="FP89" s="144"/>
      <c r="FQ89" s="144"/>
      <c r="FR89" s="144"/>
      <c r="FS89" s="144"/>
      <c r="FT89" s="144"/>
      <c r="FU89" s="144"/>
      <c r="FV89" s="144"/>
      <c r="FW89" s="144"/>
      <c r="FX89" s="144"/>
      <c r="FY89" s="144"/>
      <c r="FZ89" s="144"/>
      <c r="GA89" s="144"/>
      <c r="GB89" s="144"/>
      <c r="GC89" s="144"/>
      <c r="GD89" s="144"/>
      <c r="GE89" s="144"/>
      <c r="GF89" s="144"/>
      <c r="GG89" s="144"/>
      <c r="GH89" s="144"/>
      <c r="GI89" s="144"/>
      <c r="GJ89" s="144"/>
      <c r="GK89" s="144"/>
      <c r="GL89" s="144"/>
      <c r="GM89" s="144"/>
      <c r="GN89" s="144"/>
      <c r="GO89" s="144"/>
      <c r="GP89" s="144"/>
      <c r="GQ89" s="144"/>
      <c r="GR89" s="144"/>
      <c r="GS89" s="144"/>
      <c r="GT89" s="144"/>
      <c r="GU89" s="144"/>
      <c r="GV89" s="144"/>
      <c r="GW89" s="144"/>
      <c r="GX89" s="144"/>
      <c r="GY89" s="144"/>
      <c r="GZ89" s="144"/>
      <c r="HA89" s="144"/>
      <c r="HB89" s="144"/>
      <c r="HC89" s="144"/>
      <c r="HD89" s="144"/>
      <c r="HE89" s="144"/>
      <c r="HF89" s="144"/>
      <c r="HG89" s="144"/>
      <c r="HH89" s="144"/>
      <c r="HI89" s="144"/>
      <c r="HJ89" s="144"/>
      <c r="HK89" s="144"/>
      <c r="HL89" s="144"/>
      <c r="HM89" s="144"/>
      <c r="HN89" s="144"/>
      <c r="HO89" s="144"/>
      <c r="HP89" s="144"/>
      <c r="HQ89" s="144"/>
      <c r="HR89" s="144"/>
      <c r="HS89" s="144"/>
      <c r="HT89" s="144"/>
      <c r="HU89" s="144"/>
      <c r="HV89" s="144"/>
      <c r="HW89" s="144"/>
      <c r="HX89" s="144"/>
      <c r="HY89" s="144"/>
      <c r="HZ89" s="144"/>
      <c r="IA89" s="144"/>
      <c r="IB89" s="144"/>
      <c r="IC89" s="144"/>
      <c r="ID89" s="144"/>
      <c r="IE89" s="144"/>
      <c r="IF89" s="144"/>
      <c r="IG89" s="144"/>
      <c r="IH89" s="144"/>
      <c r="II89" s="144"/>
      <c r="IJ89" s="144"/>
      <c r="IK89" s="144"/>
      <c r="IL89" s="144"/>
      <c r="IM89" s="144"/>
      <c r="IN89" s="144"/>
      <c r="IO89" s="144"/>
      <c r="IP89" s="144"/>
      <c r="IQ89" s="144"/>
    </row>
    <row r="90" spans="1:251" s="145" customFormat="1" ht="12.75" customHeight="1">
      <c r="A90" s="194" t="s">
        <v>50</v>
      </c>
      <c r="B90" s="7">
        <v>7</v>
      </c>
      <c r="C90" s="56">
        <v>4</v>
      </c>
      <c r="D90" s="70">
        <f t="shared" si="13"/>
        <v>57.142857142857146</v>
      </c>
      <c r="E90" s="56">
        <v>2032000</v>
      </c>
      <c r="F90" s="56">
        <v>1564000</v>
      </c>
      <c r="G90" s="70">
        <f t="shared" si="14"/>
        <v>76.96850393700787</v>
      </c>
      <c r="H90" s="7">
        <v>564200</v>
      </c>
      <c r="I90" s="56">
        <v>350384</v>
      </c>
      <c r="J90" s="70">
        <f t="shared" si="15"/>
        <v>62.10280042538107</v>
      </c>
      <c r="K90" s="7">
        <v>5249.26</v>
      </c>
      <c r="L90" s="56">
        <v>2049.74</v>
      </c>
      <c r="M90" s="70">
        <f t="shared" si="16"/>
        <v>39.04817059928446</v>
      </c>
      <c r="N90" s="7">
        <v>2984</v>
      </c>
      <c r="O90" s="56">
        <v>2064.08</v>
      </c>
      <c r="P90" s="70">
        <f t="shared" si="17"/>
        <v>69.171581769437</v>
      </c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44"/>
      <c r="CP90" s="144"/>
      <c r="CQ90" s="144"/>
      <c r="CR90" s="144"/>
      <c r="CS90" s="144"/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  <c r="DE90" s="144"/>
      <c r="DF90" s="144"/>
      <c r="DG90" s="144"/>
      <c r="DH90" s="144"/>
      <c r="DI90" s="144"/>
      <c r="DJ90" s="144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DU90" s="144"/>
      <c r="DV90" s="144"/>
      <c r="DW90" s="144"/>
      <c r="DX90" s="144"/>
      <c r="DY90" s="144"/>
      <c r="DZ90" s="144"/>
      <c r="EA90" s="144"/>
      <c r="EB90" s="144"/>
      <c r="EC90" s="144"/>
      <c r="ED90" s="144"/>
      <c r="EE90" s="144"/>
      <c r="EF90" s="144"/>
      <c r="EG90" s="144"/>
      <c r="EH90" s="144"/>
      <c r="EI90" s="144"/>
      <c r="EJ90" s="144"/>
      <c r="EK90" s="144"/>
      <c r="EL90" s="144"/>
      <c r="EM90" s="144"/>
      <c r="EN90" s="144"/>
      <c r="EO90" s="144"/>
      <c r="EP90" s="144"/>
      <c r="EQ90" s="144"/>
      <c r="ER90" s="144"/>
      <c r="ES90" s="144"/>
      <c r="ET90" s="144"/>
      <c r="EU90" s="144"/>
      <c r="EV90" s="144"/>
      <c r="EW90" s="144"/>
      <c r="EX90" s="144"/>
      <c r="EY90" s="144"/>
      <c r="EZ90" s="144"/>
      <c r="FA90" s="144"/>
      <c r="FB90" s="144"/>
      <c r="FC90" s="144"/>
      <c r="FD90" s="144"/>
      <c r="FE90" s="144"/>
      <c r="FF90" s="144"/>
      <c r="FG90" s="144"/>
      <c r="FH90" s="144"/>
      <c r="FI90" s="144"/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4"/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4"/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4"/>
      <c r="IM90" s="144"/>
      <c r="IN90" s="144"/>
      <c r="IO90" s="144"/>
      <c r="IP90" s="144"/>
      <c r="IQ90" s="144"/>
    </row>
    <row r="91" spans="1:251" s="145" customFormat="1" ht="12.75" customHeight="1">
      <c r="A91" s="194" t="s">
        <v>52</v>
      </c>
      <c r="B91" s="7">
        <v>31</v>
      </c>
      <c r="C91" s="56">
        <v>26</v>
      </c>
      <c r="D91" s="70">
        <f t="shared" si="13"/>
        <v>83.87096774193549</v>
      </c>
      <c r="E91" s="56">
        <v>15222829</v>
      </c>
      <c r="F91" s="56">
        <v>14390472</v>
      </c>
      <c r="G91" s="70">
        <f t="shared" si="14"/>
        <v>94.53217926838697</v>
      </c>
      <c r="H91" s="7">
        <v>4546604.7</v>
      </c>
      <c r="I91" s="56">
        <v>4950142.3</v>
      </c>
      <c r="J91" s="70">
        <f t="shared" si="15"/>
        <v>108.87558137614207</v>
      </c>
      <c r="K91" s="7">
        <v>44864.12</v>
      </c>
      <c r="L91" s="56">
        <v>47440.74</v>
      </c>
      <c r="M91" s="70">
        <f t="shared" si="16"/>
        <v>105.74316402506055</v>
      </c>
      <c r="N91" s="7">
        <v>31664.06</v>
      </c>
      <c r="O91" s="56">
        <v>45142.92</v>
      </c>
      <c r="P91" s="70">
        <f t="shared" si="17"/>
        <v>142.56832509791857</v>
      </c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4"/>
      <c r="CN91" s="144"/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  <c r="DE91" s="144"/>
      <c r="DF91" s="144"/>
      <c r="DG91" s="144"/>
      <c r="DH91" s="144"/>
      <c r="DI91" s="144"/>
      <c r="DJ91" s="144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DU91" s="144"/>
      <c r="DV91" s="144"/>
      <c r="DW91" s="144"/>
      <c r="DX91" s="144"/>
      <c r="DY91" s="144"/>
      <c r="DZ91" s="144"/>
      <c r="EA91" s="144"/>
      <c r="EB91" s="144"/>
      <c r="EC91" s="144"/>
      <c r="ED91" s="144"/>
      <c r="EE91" s="144"/>
      <c r="EF91" s="144"/>
      <c r="EG91" s="144"/>
      <c r="EH91" s="144"/>
      <c r="EI91" s="144"/>
      <c r="EJ91" s="144"/>
      <c r="EK91" s="144"/>
      <c r="EL91" s="144"/>
      <c r="EM91" s="144"/>
      <c r="EN91" s="144"/>
      <c r="EO91" s="144"/>
      <c r="EP91" s="144"/>
      <c r="EQ91" s="144"/>
      <c r="ER91" s="144"/>
      <c r="ES91" s="144"/>
      <c r="ET91" s="144"/>
      <c r="EU91" s="144"/>
      <c r="EV91" s="144"/>
      <c r="EW91" s="144"/>
      <c r="EX91" s="144"/>
      <c r="EY91" s="144"/>
      <c r="EZ91" s="144"/>
      <c r="FA91" s="144"/>
      <c r="FB91" s="144"/>
      <c r="FC91" s="144"/>
      <c r="FD91" s="144"/>
      <c r="FE91" s="144"/>
      <c r="FF91" s="144"/>
      <c r="FG91" s="144"/>
      <c r="FH91" s="144"/>
      <c r="FI91" s="144"/>
      <c r="FJ91" s="144"/>
      <c r="FK91" s="144"/>
      <c r="FL91" s="144"/>
      <c r="FM91" s="144"/>
      <c r="FN91" s="144"/>
      <c r="FO91" s="144"/>
      <c r="FP91" s="144"/>
      <c r="FQ91" s="144"/>
      <c r="FR91" s="144"/>
      <c r="FS91" s="144"/>
      <c r="FT91" s="144"/>
      <c r="FU91" s="144"/>
      <c r="FV91" s="144"/>
      <c r="FW91" s="144"/>
      <c r="FX91" s="144"/>
      <c r="FY91" s="144"/>
      <c r="FZ91" s="144"/>
      <c r="GA91" s="144"/>
      <c r="GB91" s="144"/>
      <c r="GC91" s="144"/>
      <c r="GD91" s="144"/>
      <c r="GE91" s="144"/>
      <c r="GF91" s="144"/>
      <c r="GG91" s="144"/>
      <c r="GH91" s="144"/>
      <c r="GI91" s="144"/>
      <c r="GJ91" s="144"/>
      <c r="GK91" s="144"/>
      <c r="GL91" s="144"/>
      <c r="GM91" s="144"/>
      <c r="GN91" s="144"/>
      <c r="GO91" s="144"/>
      <c r="GP91" s="144"/>
      <c r="GQ91" s="144"/>
      <c r="GR91" s="144"/>
      <c r="GS91" s="144"/>
      <c r="GT91" s="144"/>
      <c r="GU91" s="144"/>
      <c r="GV91" s="144"/>
      <c r="GW91" s="144"/>
      <c r="GX91" s="144"/>
      <c r="GY91" s="144"/>
      <c r="GZ91" s="144"/>
      <c r="HA91" s="144"/>
      <c r="HB91" s="144"/>
      <c r="HC91" s="144"/>
      <c r="HD91" s="144"/>
      <c r="HE91" s="144"/>
      <c r="HF91" s="144"/>
      <c r="HG91" s="144"/>
      <c r="HH91" s="144"/>
      <c r="HI91" s="144"/>
      <c r="HJ91" s="144"/>
      <c r="HK91" s="144"/>
      <c r="HL91" s="144"/>
      <c r="HM91" s="144"/>
      <c r="HN91" s="144"/>
      <c r="HO91" s="144"/>
      <c r="HP91" s="144"/>
      <c r="HQ91" s="144"/>
      <c r="HR91" s="144"/>
      <c r="HS91" s="144"/>
      <c r="HT91" s="144"/>
      <c r="HU91" s="144"/>
      <c r="HV91" s="144"/>
      <c r="HW91" s="144"/>
      <c r="HX91" s="144"/>
      <c r="HY91" s="144"/>
      <c r="HZ91" s="144"/>
      <c r="IA91" s="144"/>
      <c r="IB91" s="144"/>
      <c r="IC91" s="144"/>
      <c r="ID91" s="144"/>
      <c r="IE91" s="144"/>
      <c r="IF91" s="144"/>
      <c r="IG91" s="144"/>
      <c r="IH91" s="144"/>
      <c r="II91" s="144"/>
      <c r="IJ91" s="144"/>
      <c r="IK91" s="144"/>
      <c r="IL91" s="144"/>
      <c r="IM91" s="144"/>
      <c r="IN91" s="144"/>
      <c r="IO91" s="144"/>
      <c r="IP91" s="144"/>
      <c r="IQ91" s="144"/>
    </row>
    <row r="92" spans="1:251" s="145" customFormat="1" ht="12.75" customHeight="1">
      <c r="A92" s="194" t="s">
        <v>53</v>
      </c>
      <c r="B92" s="7">
        <v>7</v>
      </c>
      <c r="C92" s="56">
        <v>4</v>
      </c>
      <c r="D92" s="70">
        <f t="shared" si="13"/>
        <v>57.142857142857146</v>
      </c>
      <c r="E92" s="56">
        <v>1905400</v>
      </c>
      <c r="F92" s="56">
        <v>956040</v>
      </c>
      <c r="G92" s="70">
        <f t="shared" si="14"/>
        <v>50.17529127742206</v>
      </c>
      <c r="H92" s="7">
        <v>537156</v>
      </c>
      <c r="I92" s="56">
        <v>398464</v>
      </c>
      <c r="J92" s="70">
        <f t="shared" si="15"/>
        <v>74.18031260937232</v>
      </c>
      <c r="K92" s="7">
        <v>7556.54</v>
      </c>
      <c r="L92" s="56">
        <v>5156.7</v>
      </c>
      <c r="M92" s="70">
        <f t="shared" si="16"/>
        <v>68.24154970396505</v>
      </c>
      <c r="N92" s="7">
        <v>7179.71</v>
      </c>
      <c r="O92" s="56">
        <v>6314.62</v>
      </c>
      <c r="P92" s="70">
        <f t="shared" si="17"/>
        <v>87.95090609509298</v>
      </c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4"/>
      <c r="DH92" s="144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44"/>
      <c r="DV92" s="144"/>
      <c r="DW92" s="144"/>
      <c r="DX92" s="144"/>
      <c r="DY92" s="144"/>
      <c r="DZ92" s="144"/>
      <c r="EA92" s="144"/>
      <c r="EB92" s="144"/>
      <c r="EC92" s="144"/>
      <c r="ED92" s="144"/>
      <c r="EE92" s="144"/>
      <c r="EF92" s="144"/>
      <c r="EG92" s="144"/>
      <c r="EH92" s="144"/>
      <c r="EI92" s="144"/>
      <c r="EJ92" s="144"/>
      <c r="EK92" s="144"/>
      <c r="EL92" s="144"/>
      <c r="EM92" s="144"/>
      <c r="EN92" s="144"/>
      <c r="EO92" s="144"/>
      <c r="EP92" s="144"/>
      <c r="EQ92" s="144"/>
      <c r="ER92" s="144"/>
      <c r="ES92" s="144"/>
      <c r="ET92" s="144"/>
      <c r="EU92" s="144"/>
      <c r="EV92" s="144"/>
      <c r="EW92" s="144"/>
      <c r="EX92" s="144"/>
      <c r="EY92" s="144"/>
      <c r="EZ92" s="144"/>
      <c r="FA92" s="144"/>
      <c r="FB92" s="144"/>
      <c r="FC92" s="144"/>
      <c r="FD92" s="144"/>
      <c r="FE92" s="144"/>
      <c r="FF92" s="144"/>
      <c r="FG92" s="144"/>
      <c r="FH92" s="144"/>
      <c r="FI92" s="144"/>
      <c r="FJ92" s="144"/>
      <c r="FK92" s="144"/>
      <c r="FL92" s="144"/>
      <c r="FM92" s="144"/>
      <c r="FN92" s="144"/>
      <c r="FO92" s="144"/>
      <c r="FP92" s="144"/>
      <c r="FQ92" s="144"/>
      <c r="FR92" s="144"/>
      <c r="FS92" s="144"/>
      <c r="FT92" s="144"/>
      <c r="FU92" s="144"/>
      <c r="FV92" s="144"/>
      <c r="FW92" s="144"/>
      <c r="FX92" s="144"/>
      <c r="FY92" s="144"/>
      <c r="FZ92" s="144"/>
      <c r="GA92" s="144"/>
      <c r="GB92" s="144"/>
      <c r="GC92" s="144"/>
      <c r="GD92" s="144"/>
      <c r="GE92" s="144"/>
      <c r="GF92" s="144"/>
      <c r="GG92" s="144"/>
      <c r="GH92" s="144"/>
      <c r="GI92" s="144"/>
      <c r="GJ92" s="144"/>
      <c r="GK92" s="144"/>
      <c r="GL92" s="144"/>
      <c r="GM92" s="144"/>
      <c r="GN92" s="144"/>
      <c r="GO92" s="144"/>
      <c r="GP92" s="144"/>
      <c r="GQ92" s="144"/>
      <c r="GR92" s="144"/>
      <c r="GS92" s="144"/>
      <c r="GT92" s="144"/>
      <c r="GU92" s="144"/>
      <c r="GV92" s="144"/>
      <c r="GW92" s="144"/>
      <c r="GX92" s="144"/>
      <c r="GY92" s="144"/>
      <c r="GZ92" s="144"/>
      <c r="HA92" s="144"/>
      <c r="HB92" s="144"/>
      <c r="HC92" s="144"/>
      <c r="HD92" s="144"/>
      <c r="HE92" s="144"/>
      <c r="HF92" s="144"/>
      <c r="HG92" s="144"/>
      <c r="HH92" s="144"/>
      <c r="HI92" s="144"/>
      <c r="HJ92" s="144"/>
      <c r="HK92" s="144"/>
      <c r="HL92" s="144"/>
      <c r="HM92" s="144"/>
      <c r="HN92" s="144"/>
      <c r="HO92" s="144"/>
      <c r="HP92" s="144"/>
      <c r="HQ92" s="144"/>
      <c r="HR92" s="144"/>
      <c r="HS92" s="144"/>
      <c r="HT92" s="144"/>
      <c r="HU92" s="144"/>
      <c r="HV92" s="144"/>
      <c r="HW92" s="144"/>
      <c r="HX92" s="144"/>
      <c r="HY92" s="144"/>
      <c r="HZ92" s="144"/>
      <c r="IA92" s="144"/>
      <c r="IB92" s="144"/>
      <c r="IC92" s="144"/>
      <c r="ID92" s="144"/>
      <c r="IE92" s="144"/>
      <c r="IF92" s="144"/>
      <c r="IG92" s="144"/>
      <c r="IH92" s="144"/>
      <c r="II92" s="144"/>
      <c r="IJ92" s="144"/>
      <c r="IK92" s="144"/>
      <c r="IL92" s="144"/>
      <c r="IM92" s="144"/>
      <c r="IN92" s="144"/>
      <c r="IO92" s="144"/>
      <c r="IP92" s="144"/>
      <c r="IQ92" s="144"/>
    </row>
    <row r="93" spans="1:251" s="145" customFormat="1" ht="12.75" customHeight="1">
      <c r="A93" s="194" t="s">
        <v>54</v>
      </c>
      <c r="B93" s="7">
        <v>2</v>
      </c>
      <c r="C93" s="56">
        <v>1</v>
      </c>
      <c r="D93" s="70">
        <f t="shared" si="13"/>
        <v>50</v>
      </c>
      <c r="E93" s="56">
        <v>76000</v>
      </c>
      <c r="F93" s="56">
        <v>110400</v>
      </c>
      <c r="G93" s="70">
        <f t="shared" si="14"/>
        <v>145.26315789473685</v>
      </c>
      <c r="H93" s="7">
        <v>12000</v>
      </c>
      <c r="I93" s="56">
        <v>17664</v>
      </c>
      <c r="J93" s="70">
        <f t="shared" si="15"/>
        <v>147.2</v>
      </c>
      <c r="K93" s="7">
        <v>52.9</v>
      </c>
      <c r="L93" s="56">
        <v>167.27</v>
      </c>
      <c r="M93" s="70">
        <f t="shared" si="16"/>
        <v>316.20037807183365</v>
      </c>
      <c r="N93" s="7">
        <v>97.91</v>
      </c>
      <c r="O93" s="56">
        <v>178.74</v>
      </c>
      <c r="P93" s="70">
        <f t="shared" si="17"/>
        <v>182.55540802778063</v>
      </c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4"/>
      <c r="CR93" s="144"/>
      <c r="CS93" s="144"/>
      <c r="CT93" s="144"/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4"/>
      <c r="DF93" s="144"/>
      <c r="DG93" s="144"/>
      <c r="DH93" s="144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  <c r="DU93" s="144"/>
      <c r="DV93" s="144"/>
      <c r="DW93" s="144"/>
      <c r="DX93" s="144"/>
      <c r="DY93" s="144"/>
      <c r="DZ93" s="144"/>
      <c r="EA93" s="144"/>
      <c r="EB93" s="144"/>
      <c r="EC93" s="144"/>
      <c r="ED93" s="144"/>
      <c r="EE93" s="144"/>
      <c r="EF93" s="144"/>
      <c r="EG93" s="144"/>
      <c r="EH93" s="144"/>
      <c r="EI93" s="144"/>
      <c r="EJ93" s="144"/>
      <c r="EK93" s="144"/>
      <c r="EL93" s="144"/>
      <c r="EM93" s="144"/>
      <c r="EN93" s="144"/>
      <c r="EO93" s="144"/>
      <c r="EP93" s="144"/>
      <c r="EQ93" s="144"/>
      <c r="ER93" s="144"/>
      <c r="ES93" s="144"/>
      <c r="ET93" s="144"/>
      <c r="EU93" s="144"/>
      <c r="EV93" s="144"/>
      <c r="EW93" s="144"/>
      <c r="EX93" s="144"/>
      <c r="EY93" s="144"/>
      <c r="EZ93" s="144"/>
      <c r="FA93" s="144"/>
      <c r="FB93" s="144"/>
      <c r="FC93" s="144"/>
      <c r="FD93" s="144"/>
      <c r="FE93" s="144"/>
      <c r="FF93" s="144"/>
      <c r="FG93" s="144"/>
      <c r="FH93" s="144"/>
      <c r="FI93" s="144"/>
      <c r="FJ93" s="144"/>
      <c r="FK93" s="144"/>
      <c r="FL93" s="144"/>
      <c r="FM93" s="144"/>
      <c r="FN93" s="144"/>
      <c r="FO93" s="144"/>
      <c r="FP93" s="144"/>
      <c r="FQ93" s="144"/>
      <c r="FR93" s="144"/>
      <c r="FS93" s="144"/>
      <c r="FT93" s="144"/>
      <c r="FU93" s="144"/>
      <c r="FV93" s="144"/>
      <c r="FW93" s="144"/>
      <c r="FX93" s="144"/>
      <c r="FY93" s="144"/>
      <c r="FZ93" s="144"/>
      <c r="GA93" s="144"/>
      <c r="GB93" s="144"/>
      <c r="GC93" s="144"/>
      <c r="GD93" s="144"/>
      <c r="GE93" s="144"/>
      <c r="GF93" s="144"/>
      <c r="GG93" s="144"/>
      <c r="GH93" s="144"/>
      <c r="GI93" s="144"/>
      <c r="GJ93" s="144"/>
      <c r="GK93" s="144"/>
      <c r="GL93" s="144"/>
      <c r="GM93" s="144"/>
      <c r="GN93" s="144"/>
      <c r="GO93" s="144"/>
      <c r="GP93" s="144"/>
      <c r="GQ93" s="144"/>
      <c r="GR93" s="144"/>
      <c r="GS93" s="144"/>
      <c r="GT93" s="144"/>
      <c r="GU93" s="144"/>
      <c r="GV93" s="144"/>
      <c r="GW93" s="144"/>
      <c r="GX93" s="144"/>
      <c r="GY93" s="144"/>
      <c r="GZ93" s="144"/>
      <c r="HA93" s="144"/>
      <c r="HB93" s="144"/>
      <c r="HC93" s="144"/>
      <c r="HD93" s="144"/>
      <c r="HE93" s="144"/>
      <c r="HF93" s="144"/>
      <c r="HG93" s="144"/>
      <c r="HH93" s="144"/>
      <c r="HI93" s="144"/>
      <c r="HJ93" s="144"/>
      <c r="HK93" s="144"/>
      <c r="HL93" s="144"/>
      <c r="HM93" s="144"/>
      <c r="HN93" s="144"/>
      <c r="HO93" s="144"/>
      <c r="HP93" s="144"/>
      <c r="HQ93" s="144"/>
      <c r="HR93" s="144"/>
      <c r="HS93" s="144"/>
      <c r="HT93" s="144"/>
      <c r="HU93" s="144"/>
      <c r="HV93" s="144"/>
      <c r="HW93" s="144"/>
      <c r="HX93" s="144"/>
      <c r="HY93" s="144"/>
      <c r="HZ93" s="144"/>
      <c r="IA93" s="144"/>
      <c r="IB93" s="144"/>
      <c r="IC93" s="144"/>
      <c r="ID93" s="144"/>
      <c r="IE93" s="144"/>
      <c r="IF93" s="144"/>
      <c r="IG93" s="144"/>
      <c r="IH93" s="144"/>
      <c r="II93" s="144"/>
      <c r="IJ93" s="144"/>
      <c r="IK93" s="144"/>
      <c r="IL93" s="144"/>
      <c r="IM93" s="144"/>
      <c r="IN93" s="144"/>
      <c r="IO93" s="144"/>
      <c r="IP93" s="144"/>
      <c r="IQ93" s="144"/>
    </row>
    <row r="94" spans="1:251" s="145" customFormat="1" ht="12.75" customHeight="1">
      <c r="A94" s="194" t="s">
        <v>55</v>
      </c>
      <c r="B94" s="7">
        <v>11</v>
      </c>
      <c r="C94" s="56">
        <v>4</v>
      </c>
      <c r="D94" s="70">
        <f t="shared" si="13"/>
        <v>36.36363636363637</v>
      </c>
      <c r="E94" s="56">
        <v>522000</v>
      </c>
      <c r="F94" s="56">
        <v>138000</v>
      </c>
      <c r="G94" s="70">
        <f t="shared" si="14"/>
        <v>26.436781609195403</v>
      </c>
      <c r="H94" s="7">
        <v>380750</v>
      </c>
      <c r="I94" s="56">
        <v>69000</v>
      </c>
      <c r="J94" s="70">
        <f t="shared" si="15"/>
        <v>18.122127380170717</v>
      </c>
      <c r="K94" s="7">
        <v>2514.8</v>
      </c>
      <c r="L94" s="56">
        <v>559.72</v>
      </c>
      <c r="M94" s="70">
        <f t="shared" si="16"/>
        <v>22.257038333068234</v>
      </c>
      <c r="N94" s="7">
        <v>3848.9</v>
      </c>
      <c r="O94" s="56">
        <v>935.18</v>
      </c>
      <c r="P94" s="70">
        <f t="shared" si="17"/>
        <v>24.297331705162513</v>
      </c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4"/>
      <c r="CE94" s="144"/>
      <c r="CF94" s="144"/>
      <c r="CG94" s="144"/>
      <c r="CH94" s="144"/>
      <c r="CI94" s="144"/>
      <c r="CJ94" s="144"/>
      <c r="CK94" s="144"/>
      <c r="CL94" s="144"/>
      <c r="CM94" s="144"/>
      <c r="CN94" s="144"/>
      <c r="CO94" s="144"/>
      <c r="CP94" s="144"/>
      <c r="CQ94" s="144"/>
      <c r="CR94" s="144"/>
      <c r="CS94" s="144"/>
      <c r="CT94" s="144"/>
      <c r="CU94" s="144"/>
      <c r="CV94" s="144"/>
      <c r="CW94" s="144"/>
      <c r="CX94" s="144"/>
      <c r="CY94" s="144"/>
      <c r="CZ94" s="144"/>
      <c r="DA94" s="144"/>
      <c r="DB94" s="144"/>
      <c r="DC94" s="144"/>
      <c r="DD94" s="144"/>
      <c r="DE94" s="144"/>
      <c r="DF94" s="144"/>
      <c r="DG94" s="144"/>
      <c r="DH94" s="144"/>
      <c r="DI94" s="144"/>
      <c r="DJ94" s="144"/>
      <c r="DK94" s="144"/>
      <c r="DL94" s="144"/>
      <c r="DM94" s="144"/>
      <c r="DN94" s="144"/>
      <c r="DO94" s="144"/>
      <c r="DP94" s="144"/>
      <c r="DQ94" s="144"/>
      <c r="DR94" s="144"/>
      <c r="DS94" s="144"/>
      <c r="DT94" s="144"/>
      <c r="DU94" s="144"/>
      <c r="DV94" s="144"/>
      <c r="DW94" s="144"/>
      <c r="DX94" s="144"/>
      <c r="DY94" s="144"/>
      <c r="DZ94" s="144"/>
      <c r="EA94" s="144"/>
      <c r="EB94" s="144"/>
      <c r="EC94" s="144"/>
      <c r="ED94" s="144"/>
      <c r="EE94" s="144"/>
      <c r="EF94" s="144"/>
      <c r="EG94" s="144"/>
      <c r="EH94" s="144"/>
      <c r="EI94" s="144"/>
      <c r="EJ94" s="144"/>
      <c r="EK94" s="144"/>
      <c r="EL94" s="144"/>
      <c r="EM94" s="144"/>
      <c r="EN94" s="144"/>
      <c r="EO94" s="144"/>
      <c r="EP94" s="144"/>
      <c r="EQ94" s="144"/>
      <c r="ER94" s="144"/>
      <c r="ES94" s="144"/>
      <c r="ET94" s="144"/>
      <c r="EU94" s="144"/>
      <c r="EV94" s="144"/>
      <c r="EW94" s="144"/>
      <c r="EX94" s="144"/>
      <c r="EY94" s="144"/>
      <c r="EZ94" s="144"/>
      <c r="FA94" s="144"/>
      <c r="FB94" s="144"/>
      <c r="FC94" s="144"/>
      <c r="FD94" s="144"/>
      <c r="FE94" s="144"/>
      <c r="FF94" s="144"/>
      <c r="FG94" s="144"/>
      <c r="FH94" s="144"/>
      <c r="FI94" s="144"/>
      <c r="FJ94" s="144"/>
      <c r="FK94" s="144"/>
      <c r="FL94" s="144"/>
      <c r="FM94" s="144"/>
      <c r="FN94" s="144"/>
      <c r="FO94" s="144"/>
      <c r="FP94" s="144"/>
      <c r="FQ94" s="144"/>
      <c r="FR94" s="144"/>
      <c r="FS94" s="144"/>
      <c r="FT94" s="144"/>
      <c r="FU94" s="144"/>
      <c r="FV94" s="144"/>
      <c r="FW94" s="144"/>
      <c r="FX94" s="144"/>
      <c r="FY94" s="144"/>
      <c r="FZ94" s="144"/>
      <c r="GA94" s="144"/>
      <c r="GB94" s="144"/>
      <c r="GC94" s="144"/>
      <c r="GD94" s="144"/>
      <c r="GE94" s="144"/>
      <c r="GF94" s="144"/>
      <c r="GG94" s="144"/>
      <c r="GH94" s="144"/>
      <c r="GI94" s="144"/>
      <c r="GJ94" s="144"/>
      <c r="GK94" s="144"/>
      <c r="GL94" s="144"/>
      <c r="GM94" s="144"/>
      <c r="GN94" s="144"/>
      <c r="GO94" s="144"/>
      <c r="GP94" s="144"/>
      <c r="GQ94" s="144"/>
      <c r="GR94" s="144"/>
      <c r="GS94" s="144"/>
      <c r="GT94" s="144"/>
      <c r="GU94" s="144"/>
      <c r="GV94" s="144"/>
      <c r="GW94" s="144"/>
      <c r="GX94" s="144"/>
      <c r="GY94" s="144"/>
      <c r="GZ94" s="144"/>
      <c r="HA94" s="144"/>
      <c r="HB94" s="144"/>
      <c r="HC94" s="144"/>
      <c r="HD94" s="144"/>
      <c r="HE94" s="144"/>
      <c r="HF94" s="144"/>
      <c r="HG94" s="144"/>
      <c r="HH94" s="144"/>
      <c r="HI94" s="144"/>
      <c r="HJ94" s="144"/>
      <c r="HK94" s="144"/>
      <c r="HL94" s="144"/>
      <c r="HM94" s="144"/>
      <c r="HN94" s="144"/>
      <c r="HO94" s="144"/>
      <c r="HP94" s="144"/>
      <c r="HQ94" s="144"/>
      <c r="HR94" s="144"/>
      <c r="HS94" s="144"/>
      <c r="HT94" s="144"/>
      <c r="HU94" s="144"/>
      <c r="HV94" s="144"/>
      <c r="HW94" s="144"/>
      <c r="HX94" s="144"/>
      <c r="HY94" s="144"/>
      <c r="HZ94" s="144"/>
      <c r="IA94" s="144"/>
      <c r="IB94" s="144"/>
      <c r="IC94" s="144"/>
      <c r="ID94" s="144"/>
      <c r="IE94" s="144"/>
      <c r="IF94" s="144"/>
      <c r="IG94" s="144"/>
      <c r="IH94" s="144"/>
      <c r="II94" s="144"/>
      <c r="IJ94" s="144"/>
      <c r="IK94" s="144"/>
      <c r="IL94" s="144"/>
      <c r="IM94" s="144"/>
      <c r="IN94" s="144"/>
      <c r="IO94" s="144"/>
      <c r="IP94" s="144"/>
      <c r="IQ94" s="144"/>
    </row>
    <row r="95" spans="1:251" s="145" customFormat="1" ht="12.75" customHeight="1">
      <c r="A95" s="194" t="s">
        <v>56</v>
      </c>
      <c r="B95" s="7">
        <v>22</v>
      </c>
      <c r="C95" s="56">
        <v>16</v>
      </c>
      <c r="D95" s="70">
        <f t="shared" si="13"/>
        <v>72.72727272727273</v>
      </c>
      <c r="E95" s="56">
        <v>5475450</v>
      </c>
      <c r="F95" s="56">
        <v>2679600</v>
      </c>
      <c r="G95" s="70">
        <f t="shared" si="14"/>
        <v>48.938443415609676</v>
      </c>
      <c r="H95" s="7">
        <v>1373140</v>
      </c>
      <c r="I95" s="56">
        <v>660585</v>
      </c>
      <c r="J95" s="70">
        <f t="shared" si="15"/>
        <v>48.10762194677891</v>
      </c>
      <c r="K95" s="7">
        <v>21749.87</v>
      </c>
      <c r="L95" s="56">
        <v>14298.07</v>
      </c>
      <c r="M95" s="70">
        <f t="shared" si="16"/>
        <v>65.73864579420476</v>
      </c>
      <c r="N95" s="7">
        <v>10669.25</v>
      </c>
      <c r="O95" s="56">
        <v>8940.12</v>
      </c>
      <c r="P95" s="70">
        <f t="shared" si="17"/>
        <v>83.79333130257517</v>
      </c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  <c r="CK95" s="144"/>
      <c r="CL95" s="144"/>
      <c r="CM95" s="144"/>
      <c r="CN95" s="144"/>
      <c r="CO95" s="144"/>
      <c r="CP95" s="144"/>
      <c r="CQ95" s="144"/>
      <c r="CR95" s="144"/>
      <c r="CS95" s="144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4"/>
      <c r="DF95" s="144"/>
      <c r="DG95" s="144"/>
      <c r="DH95" s="144"/>
      <c r="DI95" s="144"/>
      <c r="DJ95" s="144"/>
      <c r="DK95" s="144"/>
      <c r="DL95" s="144"/>
      <c r="DM95" s="144"/>
      <c r="DN95" s="144"/>
      <c r="DO95" s="144"/>
      <c r="DP95" s="144"/>
      <c r="DQ95" s="144"/>
      <c r="DR95" s="144"/>
      <c r="DS95" s="144"/>
      <c r="DT95" s="144"/>
      <c r="DU95" s="144"/>
      <c r="DV95" s="144"/>
      <c r="DW95" s="144"/>
      <c r="DX95" s="144"/>
      <c r="DY95" s="144"/>
      <c r="DZ95" s="144"/>
      <c r="EA95" s="144"/>
      <c r="EB95" s="144"/>
      <c r="EC95" s="144"/>
      <c r="ED95" s="144"/>
      <c r="EE95" s="144"/>
      <c r="EF95" s="144"/>
      <c r="EG95" s="144"/>
      <c r="EH95" s="144"/>
      <c r="EI95" s="144"/>
      <c r="EJ95" s="144"/>
      <c r="EK95" s="144"/>
      <c r="EL95" s="144"/>
      <c r="EM95" s="144"/>
      <c r="EN95" s="144"/>
      <c r="EO95" s="144"/>
      <c r="EP95" s="144"/>
      <c r="EQ95" s="144"/>
      <c r="ER95" s="144"/>
      <c r="ES95" s="144"/>
      <c r="ET95" s="144"/>
      <c r="EU95" s="144"/>
      <c r="EV95" s="144"/>
      <c r="EW95" s="144"/>
      <c r="EX95" s="144"/>
      <c r="EY95" s="144"/>
      <c r="EZ95" s="144"/>
      <c r="FA95" s="144"/>
      <c r="FB95" s="144"/>
      <c r="FC95" s="144"/>
      <c r="FD95" s="144"/>
      <c r="FE95" s="144"/>
      <c r="FF95" s="144"/>
      <c r="FG95" s="144"/>
      <c r="FH95" s="144"/>
      <c r="FI95" s="144"/>
      <c r="FJ95" s="144"/>
      <c r="FK95" s="144"/>
      <c r="FL95" s="144"/>
      <c r="FM95" s="144"/>
      <c r="FN95" s="144"/>
      <c r="FO95" s="144"/>
      <c r="FP95" s="144"/>
      <c r="FQ95" s="144"/>
      <c r="FR95" s="144"/>
      <c r="FS95" s="144"/>
      <c r="FT95" s="144"/>
      <c r="FU95" s="144"/>
      <c r="FV95" s="144"/>
      <c r="FW95" s="144"/>
      <c r="FX95" s="144"/>
      <c r="FY95" s="144"/>
      <c r="FZ95" s="144"/>
      <c r="GA95" s="144"/>
      <c r="GB95" s="144"/>
      <c r="GC95" s="144"/>
      <c r="GD95" s="144"/>
      <c r="GE95" s="144"/>
      <c r="GF95" s="144"/>
      <c r="GG95" s="144"/>
      <c r="GH95" s="144"/>
      <c r="GI95" s="144"/>
      <c r="GJ95" s="144"/>
      <c r="GK95" s="144"/>
      <c r="GL95" s="144"/>
      <c r="GM95" s="144"/>
      <c r="GN95" s="144"/>
      <c r="GO95" s="144"/>
      <c r="GP95" s="144"/>
      <c r="GQ95" s="144"/>
      <c r="GR95" s="144"/>
      <c r="GS95" s="144"/>
      <c r="GT95" s="144"/>
      <c r="GU95" s="144"/>
      <c r="GV95" s="144"/>
      <c r="GW95" s="144"/>
      <c r="GX95" s="144"/>
      <c r="GY95" s="144"/>
      <c r="GZ95" s="144"/>
      <c r="HA95" s="144"/>
      <c r="HB95" s="144"/>
      <c r="HC95" s="144"/>
      <c r="HD95" s="144"/>
      <c r="HE95" s="144"/>
      <c r="HF95" s="144"/>
      <c r="HG95" s="144"/>
      <c r="HH95" s="144"/>
      <c r="HI95" s="144"/>
      <c r="HJ95" s="144"/>
      <c r="HK95" s="144"/>
      <c r="HL95" s="144"/>
      <c r="HM95" s="144"/>
      <c r="HN95" s="144"/>
      <c r="HO95" s="144"/>
      <c r="HP95" s="144"/>
      <c r="HQ95" s="144"/>
      <c r="HR95" s="144"/>
      <c r="HS95" s="144"/>
      <c r="HT95" s="144"/>
      <c r="HU95" s="144"/>
      <c r="HV95" s="144"/>
      <c r="HW95" s="144"/>
      <c r="HX95" s="144"/>
      <c r="HY95" s="144"/>
      <c r="HZ95" s="144"/>
      <c r="IA95" s="144"/>
      <c r="IB95" s="144"/>
      <c r="IC95" s="144"/>
      <c r="ID95" s="144"/>
      <c r="IE95" s="144"/>
      <c r="IF95" s="144"/>
      <c r="IG95" s="144"/>
      <c r="IH95" s="144"/>
      <c r="II95" s="144"/>
      <c r="IJ95" s="144"/>
      <c r="IK95" s="144"/>
      <c r="IL95" s="144"/>
      <c r="IM95" s="144"/>
      <c r="IN95" s="144"/>
      <c r="IO95" s="144"/>
      <c r="IP95" s="144"/>
      <c r="IQ95" s="144"/>
    </row>
    <row r="96" spans="1:251" s="145" customFormat="1" ht="12.75" customHeight="1">
      <c r="A96" s="194" t="s">
        <v>57</v>
      </c>
      <c r="B96" s="7">
        <v>36</v>
      </c>
      <c r="C96" s="56">
        <v>22</v>
      </c>
      <c r="D96" s="70">
        <f t="shared" si="13"/>
        <v>61.111111111111114</v>
      </c>
      <c r="E96" s="56">
        <v>4991620</v>
      </c>
      <c r="F96" s="56">
        <v>7731342</v>
      </c>
      <c r="G96" s="70">
        <f t="shared" si="14"/>
        <v>154.88642965610362</v>
      </c>
      <c r="H96" s="7">
        <v>1648048</v>
      </c>
      <c r="I96" s="56">
        <v>1911349.2</v>
      </c>
      <c r="J96" s="70">
        <f t="shared" si="15"/>
        <v>115.97654922672154</v>
      </c>
      <c r="K96" s="7">
        <v>36163.42</v>
      </c>
      <c r="L96" s="56">
        <v>35135.48</v>
      </c>
      <c r="M96" s="70">
        <f t="shared" si="16"/>
        <v>97.15751441650156</v>
      </c>
      <c r="N96" s="7">
        <v>18939.23</v>
      </c>
      <c r="O96" s="56">
        <v>35669.31</v>
      </c>
      <c r="P96" s="70">
        <f t="shared" si="17"/>
        <v>188.33558703284137</v>
      </c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E96" s="144"/>
      <c r="CF96" s="144"/>
      <c r="CG96" s="144"/>
      <c r="CH96" s="144"/>
      <c r="CI96" s="144"/>
      <c r="CJ96" s="144"/>
      <c r="CK96" s="144"/>
      <c r="CL96" s="144"/>
      <c r="CM96" s="144"/>
      <c r="CN96" s="144"/>
      <c r="CO96" s="144"/>
      <c r="CP96" s="144"/>
      <c r="CQ96" s="144"/>
      <c r="CR96" s="144"/>
      <c r="CS96" s="144"/>
      <c r="CT96" s="144"/>
      <c r="CU96" s="144"/>
      <c r="CV96" s="144"/>
      <c r="CW96" s="144"/>
      <c r="CX96" s="144"/>
      <c r="CY96" s="144"/>
      <c r="CZ96" s="144"/>
      <c r="DA96" s="144"/>
      <c r="DB96" s="144"/>
      <c r="DC96" s="144"/>
      <c r="DD96" s="144"/>
      <c r="DE96" s="144"/>
      <c r="DF96" s="144"/>
      <c r="DG96" s="144"/>
      <c r="DH96" s="144"/>
      <c r="DI96" s="144"/>
      <c r="DJ96" s="144"/>
      <c r="DK96" s="144"/>
      <c r="DL96" s="144"/>
      <c r="DM96" s="144"/>
      <c r="DN96" s="144"/>
      <c r="DO96" s="144"/>
      <c r="DP96" s="144"/>
      <c r="DQ96" s="144"/>
      <c r="DR96" s="144"/>
      <c r="DS96" s="144"/>
      <c r="DT96" s="144"/>
      <c r="DU96" s="144"/>
      <c r="DV96" s="144"/>
      <c r="DW96" s="144"/>
      <c r="DX96" s="144"/>
      <c r="DY96" s="144"/>
      <c r="DZ96" s="144"/>
      <c r="EA96" s="144"/>
      <c r="EB96" s="144"/>
      <c r="EC96" s="144"/>
      <c r="ED96" s="144"/>
      <c r="EE96" s="144"/>
      <c r="EF96" s="144"/>
      <c r="EG96" s="144"/>
      <c r="EH96" s="144"/>
      <c r="EI96" s="144"/>
      <c r="EJ96" s="144"/>
      <c r="EK96" s="144"/>
      <c r="EL96" s="144"/>
      <c r="EM96" s="144"/>
      <c r="EN96" s="144"/>
      <c r="EO96" s="144"/>
      <c r="EP96" s="144"/>
      <c r="EQ96" s="144"/>
      <c r="ER96" s="144"/>
      <c r="ES96" s="144"/>
      <c r="ET96" s="144"/>
      <c r="EU96" s="144"/>
      <c r="EV96" s="144"/>
      <c r="EW96" s="144"/>
      <c r="EX96" s="144"/>
      <c r="EY96" s="144"/>
      <c r="EZ96" s="144"/>
      <c r="FA96" s="144"/>
      <c r="FB96" s="144"/>
      <c r="FC96" s="144"/>
      <c r="FD96" s="144"/>
      <c r="FE96" s="144"/>
      <c r="FF96" s="144"/>
      <c r="FG96" s="144"/>
      <c r="FH96" s="144"/>
      <c r="FI96" s="144"/>
      <c r="FJ96" s="144"/>
      <c r="FK96" s="144"/>
      <c r="FL96" s="144"/>
      <c r="FM96" s="144"/>
      <c r="FN96" s="144"/>
      <c r="FO96" s="144"/>
      <c r="FP96" s="144"/>
      <c r="FQ96" s="144"/>
      <c r="FR96" s="144"/>
      <c r="FS96" s="144"/>
      <c r="FT96" s="144"/>
      <c r="FU96" s="144"/>
      <c r="FV96" s="144"/>
      <c r="FW96" s="144"/>
      <c r="FX96" s="144"/>
      <c r="FY96" s="144"/>
      <c r="FZ96" s="144"/>
      <c r="GA96" s="144"/>
      <c r="GB96" s="144"/>
      <c r="GC96" s="144"/>
      <c r="GD96" s="144"/>
      <c r="GE96" s="144"/>
      <c r="GF96" s="144"/>
      <c r="GG96" s="144"/>
      <c r="GH96" s="144"/>
      <c r="GI96" s="144"/>
      <c r="GJ96" s="144"/>
      <c r="GK96" s="144"/>
      <c r="GL96" s="144"/>
      <c r="GM96" s="144"/>
      <c r="GN96" s="144"/>
      <c r="GO96" s="144"/>
      <c r="GP96" s="144"/>
      <c r="GQ96" s="144"/>
      <c r="GR96" s="144"/>
      <c r="GS96" s="144"/>
      <c r="GT96" s="144"/>
      <c r="GU96" s="144"/>
      <c r="GV96" s="144"/>
      <c r="GW96" s="144"/>
      <c r="GX96" s="144"/>
      <c r="GY96" s="144"/>
      <c r="GZ96" s="144"/>
      <c r="HA96" s="144"/>
      <c r="HB96" s="144"/>
      <c r="HC96" s="144"/>
      <c r="HD96" s="144"/>
      <c r="HE96" s="144"/>
      <c r="HF96" s="144"/>
      <c r="HG96" s="144"/>
      <c r="HH96" s="144"/>
      <c r="HI96" s="144"/>
      <c r="HJ96" s="144"/>
      <c r="HK96" s="144"/>
      <c r="HL96" s="144"/>
      <c r="HM96" s="144"/>
      <c r="HN96" s="144"/>
      <c r="HO96" s="144"/>
      <c r="HP96" s="144"/>
      <c r="HQ96" s="144"/>
      <c r="HR96" s="144"/>
      <c r="HS96" s="144"/>
      <c r="HT96" s="144"/>
      <c r="HU96" s="144"/>
      <c r="HV96" s="144"/>
      <c r="HW96" s="144"/>
      <c r="HX96" s="144"/>
      <c r="HY96" s="144"/>
      <c r="HZ96" s="144"/>
      <c r="IA96" s="144"/>
      <c r="IB96" s="144"/>
      <c r="IC96" s="144"/>
      <c r="ID96" s="144"/>
      <c r="IE96" s="144"/>
      <c r="IF96" s="144"/>
      <c r="IG96" s="144"/>
      <c r="IH96" s="144"/>
      <c r="II96" s="144"/>
      <c r="IJ96" s="144"/>
      <c r="IK96" s="144"/>
      <c r="IL96" s="144"/>
      <c r="IM96" s="144"/>
      <c r="IN96" s="144"/>
      <c r="IO96" s="144"/>
      <c r="IP96" s="144"/>
      <c r="IQ96" s="144"/>
    </row>
    <row r="97" spans="1:251" s="145" customFormat="1" ht="12.75" customHeight="1">
      <c r="A97" s="194" t="s">
        <v>58</v>
      </c>
      <c r="B97" s="7">
        <v>8</v>
      </c>
      <c r="C97" s="56">
        <v>18</v>
      </c>
      <c r="D97" s="70">
        <f t="shared" si="13"/>
        <v>225</v>
      </c>
      <c r="E97" s="56">
        <v>379173</v>
      </c>
      <c r="F97" s="56">
        <v>3718568</v>
      </c>
      <c r="G97" s="70">
        <f t="shared" si="14"/>
        <v>980.7048497651468</v>
      </c>
      <c r="H97" s="7">
        <v>140567.2</v>
      </c>
      <c r="I97" s="56">
        <v>1525449.52</v>
      </c>
      <c r="J97" s="70">
        <f t="shared" si="15"/>
        <v>1085.2101485979658</v>
      </c>
      <c r="K97" s="7">
        <v>1605.9</v>
      </c>
      <c r="L97" s="56">
        <v>27961.71</v>
      </c>
      <c r="M97" s="70">
        <f t="shared" si="16"/>
        <v>1741.1862507005417</v>
      </c>
      <c r="N97" s="7">
        <v>1461.96</v>
      </c>
      <c r="O97" s="56">
        <v>32553.15</v>
      </c>
      <c r="P97" s="70">
        <f t="shared" si="17"/>
        <v>2226.678568497086</v>
      </c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4"/>
      <c r="CF97" s="144"/>
      <c r="CG97" s="144"/>
      <c r="CH97" s="144"/>
      <c r="CI97" s="144"/>
      <c r="CJ97" s="144"/>
      <c r="CK97" s="144"/>
      <c r="CL97" s="144"/>
      <c r="CM97" s="144"/>
      <c r="CN97" s="144"/>
      <c r="CO97" s="144"/>
      <c r="CP97" s="144"/>
      <c r="CQ97" s="144"/>
      <c r="CR97" s="144"/>
      <c r="CS97" s="144"/>
      <c r="CT97" s="144"/>
      <c r="CU97" s="144"/>
      <c r="CV97" s="144"/>
      <c r="CW97" s="144"/>
      <c r="CX97" s="144"/>
      <c r="CY97" s="144"/>
      <c r="CZ97" s="144"/>
      <c r="DA97" s="144"/>
      <c r="DB97" s="144"/>
      <c r="DC97" s="144"/>
      <c r="DD97" s="144"/>
      <c r="DE97" s="144"/>
      <c r="DF97" s="144"/>
      <c r="DG97" s="144"/>
      <c r="DH97" s="144"/>
      <c r="DI97" s="144"/>
      <c r="DJ97" s="144"/>
      <c r="DK97" s="144"/>
      <c r="DL97" s="144"/>
      <c r="DM97" s="144"/>
      <c r="DN97" s="144"/>
      <c r="DO97" s="144"/>
      <c r="DP97" s="144"/>
      <c r="DQ97" s="144"/>
      <c r="DR97" s="144"/>
      <c r="DS97" s="144"/>
      <c r="DT97" s="144"/>
      <c r="DU97" s="144"/>
      <c r="DV97" s="144"/>
      <c r="DW97" s="144"/>
      <c r="DX97" s="144"/>
      <c r="DY97" s="144"/>
      <c r="DZ97" s="144"/>
      <c r="EA97" s="144"/>
      <c r="EB97" s="144"/>
      <c r="EC97" s="144"/>
      <c r="ED97" s="144"/>
      <c r="EE97" s="144"/>
      <c r="EF97" s="144"/>
      <c r="EG97" s="144"/>
      <c r="EH97" s="144"/>
      <c r="EI97" s="144"/>
      <c r="EJ97" s="144"/>
      <c r="EK97" s="144"/>
      <c r="EL97" s="144"/>
      <c r="EM97" s="144"/>
      <c r="EN97" s="144"/>
      <c r="EO97" s="144"/>
      <c r="EP97" s="144"/>
      <c r="EQ97" s="144"/>
      <c r="ER97" s="144"/>
      <c r="ES97" s="144"/>
      <c r="ET97" s="144"/>
      <c r="EU97" s="144"/>
      <c r="EV97" s="144"/>
      <c r="EW97" s="144"/>
      <c r="EX97" s="144"/>
      <c r="EY97" s="144"/>
      <c r="EZ97" s="144"/>
      <c r="FA97" s="144"/>
      <c r="FB97" s="144"/>
      <c r="FC97" s="144"/>
      <c r="FD97" s="144"/>
      <c r="FE97" s="144"/>
      <c r="FF97" s="144"/>
      <c r="FG97" s="144"/>
      <c r="FH97" s="144"/>
      <c r="FI97" s="144"/>
      <c r="FJ97" s="144"/>
      <c r="FK97" s="144"/>
      <c r="FL97" s="144"/>
      <c r="FM97" s="144"/>
      <c r="FN97" s="144"/>
      <c r="FO97" s="144"/>
      <c r="FP97" s="144"/>
      <c r="FQ97" s="144"/>
      <c r="FR97" s="144"/>
      <c r="FS97" s="144"/>
      <c r="FT97" s="144"/>
      <c r="FU97" s="144"/>
      <c r="FV97" s="144"/>
      <c r="FW97" s="144"/>
      <c r="FX97" s="144"/>
      <c r="FY97" s="144"/>
      <c r="FZ97" s="144"/>
      <c r="GA97" s="144"/>
      <c r="GB97" s="144"/>
      <c r="GC97" s="144"/>
      <c r="GD97" s="144"/>
      <c r="GE97" s="144"/>
      <c r="GF97" s="144"/>
      <c r="GG97" s="144"/>
      <c r="GH97" s="144"/>
      <c r="GI97" s="144"/>
      <c r="GJ97" s="144"/>
      <c r="GK97" s="144"/>
      <c r="GL97" s="144"/>
      <c r="GM97" s="144"/>
      <c r="GN97" s="144"/>
      <c r="GO97" s="144"/>
      <c r="GP97" s="144"/>
      <c r="GQ97" s="144"/>
      <c r="GR97" s="144"/>
      <c r="GS97" s="144"/>
      <c r="GT97" s="144"/>
      <c r="GU97" s="144"/>
      <c r="GV97" s="144"/>
      <c r="GW97" s="144"/>
      <c r="GX97" s="144"/>
      <c r="GY97" s="144"/>
      <c r="GZ97" s="144"/>
      <c r="HA97" s="144"/>
      <c r="HB97" s="144"/>
      <c r="HC97" s="144"/>
      <c r="HD97" s="144"/>
      <c r="HE97" s="144"/>
      <c r="HF97" s="144"/>
      <c r="HG97" s="144"/>
      <c r="HH97" s="144"/>
      <c r="HI97" s="144"/>
      <c r="HJ97" s="144"/>
      <c r="HK97" s="144"/>
      <c r="HL97" s="144"/>
      <c r="HM97" s="144"/>
      <c r="HN97" s="144"/>
      <c r="HO97" s="144"/>
      <c r="HP97" s="144"/>
      <c r="HQ97" s="144"/>
      <c r="HR97" s="144"/>
      <c r="HS97" s="144"/>
      <c r="HT97" s="144"/>
      <c r="HU97" s="144"/>
      <c r="HV97" s="144"/>
      <c r="HW97" s="144"/>
      <c r="HX97" s="144"/>
      <c r="HY97" s="144"/>
      <c r="HZ97" s="144"/>
      <c r="IA97" s="144"/>
      <c r="IB97" s="144"/>
      <c r="IC97" s="144"/>
      <c r="ID97" s="144"/>
      <c r="IE97" s="144"/>
      <c r="IF97" s="144"/>
      <c r="IG97" s="144"/>
      <c r="IH97" s="144"/>
      <c r="II97" s="144"/>
      <c r="IJ97" s="144"/>
      <c r="IK97" s="144"/>
      <c r="IL97" s="144"/>
      <c r="IM97" s="144"/>
      <c r="IN97" s="144"/>
      <c r="IO97" s="144"/>
      <c r="IP97" s="144"/>
      <c r="IQ97" s="144"/>
    </row>
    <row r="98" spans="1:251" s="145" customFormat="1" ht="12.75" customHeight="1">
      <c r="A98" s="73" t="s">
        <v>3</v>
      </c>
      <c r="B98" s="7">
        <v>19</v>
      </c>
      <c r="C98" s="56">
        <v>23</v>
      </c>
      <c r="D98" s="70">
        <f t="shared" si="13"/>
        <v>121.05263157894737</v>
      </c>
      <c r="E98" s="56">
        <v>1724573</v>
      </c>
      <c r="F98" s="56">
        <v>3094986</v>
      </c>
      <c r="G98" s="70">
        <f t="shared" si="14"/>
        <v>179.4639020789494</v>
      </c>
      <c r="H98" s="7">
        <v>356239.14</v>
      </c>
      <c r="I98" s="56">
        <v>891404.62</v>
      </c>
      <c r="J98" s="70">
        <f t="shared" si="15"/>
        <v>250.2264686581042</v>
      </c>
      <c r="K98" s="7">
        <v>3027.5</v>
      </c>
      <c r="L98" s="56">
        <v>9903.76</v>
      </c>
      <c r="M98" s="70">
        <f t="shared" si="16"/>
        <v>327.12667217175886</v>
      </c>
      <c r="N98" s="7">
        <v>2818.29</v>
      </c>
      <c r="O98" s="56">
        <v>10926.95</v>
      </c>
      <c r="P98" s="70">
        <f t="shared" si="17"/>
        <v>387.71560059468686</v>
      </c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/>
      <c r="CC98" s="144"/>
      <c r="CD98" s="144"/>
      <c r="CE98" s="144"/>
      <c r="CF98" s="144"/>
      <c r="CG98" s="144"/>
      <c r="CH98" s="144"/>
      <c r="CI98" s="144"/>
      <c r="CJ98" s="144"/>
      <c r="CK98" s="144"/>
      <c r="CL98" s="144"/>
      <c r="CM98" s="144"/>
      <c r="CN98" s="144"/>
      <c r="CO98" s="144"/>
      <c r="CP98" s="144"/>
      <c r="CQ98" s="144"/>
      <c r="CR98" s="144"/>
      <c r="CS98" s="144"/>
      <c r="CT98" s="144"/>
      <c r="CU98" s="144"/>
      <c r="CV98" s="144"/>
      <c r="CW98" s="144"/>
      <c r="CX98" s="144"/>
      <c r="CY98" s="144"/>
      <c r="CZ98" s="144"/>
      <c r="DA98" s="144"/>
      <c r="DB98" s="144"/>
      <c r="DC98" s="144"/>
      <c r="DD98" s="144"/>
      <c r="DE98" s="144"/>
      <c r="DF98" s="144"/>
      <c r="DG98" s="144"/>
      <c r="DH98" s="144"/>
      <c r="DI98" s="144"/>
      <c r="DJ98" s="144"/>
      <c r="DK98" s="144"/>
      <c r="DL98" s="144"/>
      <c r="DM98" s="144"/>
      <c r="DN98" s="144"/>
      <c r="DO98" s="144"/>
      <c r="DP98" s="144"/>
      <c r="DQ98" s="144"/>
      <c r="DR98" s="144"/>
      <c r="DS98" s="144"/>
      <c r="DT98" s="144"/>
      <c r="DU98" s="144"/>
      <c r="DV98" s="144"/>
      <c r="DW98" s="144"/>
      <c r="DX98" s="144"/>
      <c r="DY98" s="144"/>
      <c r="DZ98" s="144"/>
      <c r="EA98" s="144"/>
      <c r="EB98" s="144"/>
      <c r="EC98" s="144"/>
      <c r="ED98" s="144"/>
      <c r="EE98" s="144"/>
      <c r="EF98" s="144"/>
      <c r="EG98" s="144"/>
      <c r="EH98" s="144"/>
      <c r="EI98" s="144"/>
      <c r="EJ98" s="144"/>
      <c r="EK98" s="144"/>
      <c r="EL98" s="144"/>
      <c r="EM98" s="144"/>
      <c r="EN98" s="144"/>
      <c r="EO98" s="144"/>
      <c r="EP98" s="144"/>
      <c r="EQ98" s="144"/>
      <c r="ER98" s="144"/>
      <c r="ES98" s="144"/>
      <c r="ET98" s="144"/>
      <c r="EU98" s="144"/>
      <c r="EV98" s="144"/>
      <c r="EW98" s="144"/>
      <c r="EX98" s="144"/>
      <c r="EY98" s="144"/>
      <c r="EZ98" s="144"/>
      <c r="FA98" s="144"/>
      <c r="FB98" s="144"/>
      <c r="FC98" s="144"/>
      <c r="FD98" s="144"/>
      <c r="FE98" s="144"/>
      <c r="FF98" s="144"/>
      <c r="FG98" s="144"/>
      <c r="FH98" s="144"/>
      <c r="FI98" s="144"/>
      <c r="FJ98" s="144"/>
      <c r="FK98" s="144"/>
      <c r="FL98" s="144"/>
      <c r="FM98" s="144"/>
      <c r="FN98" s="144"/>
      <c r="FO98" s="144"/>
      <c r="FP98" s="144"/>
      <c r="FQ98" s="144"/>
      <c r="FR98" s="144"/>
      <c r="FS98" s="144"/>
      <c r="FT98" s="144"/>
      <c r="FU98" s="144"/>
      <c r="FV98" s="144"/>
      <c r="FW98" s="144"/>
      <c r="FX98" s="144"/>
      <c r="FY98" s="144"/>
      <c r="FZ98" s="144"/>
      <c r="GA98" s="144"/>
      <c r="GB98" s="144"/>
      <c r="GC98" s="144"/>
      <c r="GD98" s="144"/>
      <c r="GE98" s="144"/>
      <c r="GF98" s="144"/>
      <c r="GG98" s="144"/>
      <c r="GH98" s="144"/>
      <c r="GI98" s="144"/>
      <c r="GJ98" s="144"/>
      <c r="GK98" s="144"/>
      <c r="GL98" s="144"/>
      <c r="GM98" s="144"/>
      <c r="GN98" s="144"/>
      <c r="GO98" s="144"/>
      <c r="GP98" s="144"/>
      <c r="GQ98" s="144"/>
      <c r="GR98" s="144"/>
      <c r="GS98" s="144"/>
      <c r="GT98" s="144"/>
      <c r="GU98" s="144"/>
      <c r="GV98" s="144"/>
      <c r="GW98" s="144"/>
      <c r="GX98" s="144"/>
      <c r="GY98" s="144"/>
      <c r="GZ98" s="144"/>
      <c r="HA98" s="144"/>
      <c r="HB98" s="144"/>
      <c r="HC98" s="144"/>
      <c r="HD98" s="144"/>
      <c r="HE98" s="144"/>
      <c r="HF98" s="144"/>
      <c r="HG98" s="144"/>
      <c r="HH98" s="144"/>
      <c r="HI98" s="144"/>
      <c r="HJ98" s="144"/>
      <c r="HK98" s="144"/>
      <c r="HL98" s="144"/>
      <c r="HM98" s="144"/>
      <c r="HN98" s="144"/>
      <c r="HO98" s="144"/>
      <c r="HP98" s="144"/>
      <c r="HQ98" s="144"/>
      <c r="HR98" s="144"/>
      <c r="HS98" s="144"/>
      <c r="HT98" s="144"/>
      <c r="HU98" s="144"/>
      <c r="HV98" s="144"/>
      <c r="HW98" s="144"/>
      <c r="HX98" s="144"/>
      <c r="HY98" s="144"/>
      <c r="HZ98" s="144"/>
      <c r="IA98" s="144"/>
      <c r="IB98" s="144"/>
      <c r="IC98" s="144"/>
      <c r="ID98" s="144"/>
      <c r="IE98" s="144"/>
      <c r="IF98" s="144"/>
      <c r="IG98" s="144"/>
      <c r="IH98" s="144"/>
      <c r="II98" s="144"/>
      <c r="IJ98" s="144"/>
      <c r="IK98" s="144"/>
      <c r="IL98" s="144"/>
      <c r="IM98" s="144"/>
      <c r="IN98" s="144"/>
      <c r="IO98" s="144"/>
      <c r="IP98" s="144"/>
      <c r="IQ98" s="144"/>
    </row>
    <row r="99" spans="1:251" s="145" customFormat="1" ht="12.75" customHeight="1">
      <c r="A99" s="194" t="s">
        <v>59</v>
      </c>
      <c r="B99" s="7">
        <v>23</v>
      </c>
      <c r="C99" s="56">
        <v>25</v>
      </c>
      <c r="D99" s="70">
        <f t="shared" si="13"/>
        <v>108.69565217391305</v>
      </c>
      <c r="E99" s="56">
        <v>0</v>
      </c>
      <c r="F99" s="56">
        <v>147120</v>
      </c>
      <c r="G99" s="70">
        <v>0</v>
      </c>
      <c r="H99" s="7">
        <v>2253458.44</v>
      </c>
      <c r="I99" s="56">
        <v>2286504.05</v>
      </c>
      <c r="J99" s="70">
        <f t="shared" si="15"/>
        <v>101.46643973607074</v>
      </c>
      <c r="K99" s="7">
        <v>24311.97</v>
      </c>
      <c r="L99" s="56">
        <v>23367.69</v>
      </c>
      <c r="M99" s="70">
        <f t="shared" si="16"/>
        <v>96.11598730995472</v>
      </c>
      <c r="N99" s="7">
        <v>15486.06</v>
      </c>
      <c r="O99" s="56">
        <v>18581.32</v>
      </c>
      <c r="P99" s="70">
        <f t="shared" si="17"/>
        <v>119.9873951153489</v>
      </c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144"/>
      <c r="CF99" s="144"/>
      <c r="CG99" s="144"/>
      <c r="CH99" s="144"/>
      <c r="CI99" s="144"/>
      <c r="CJ99" s="144"/>
      <c r="CK99" s="144"/>
      <c r="CL99" s="144"/>
      <c r="CM99" s="144"/>
      <c r="CN99" s="144"/>
      <c r="CO99" s="144"/>
      <c r="CP99" s="144"/>
      <c r="CQ99" s="144"/>
      <c r="CR99" s="144"/>
      <c r="CS99" s="144"/>
      <c r="CT99" s="144"/>
      <c r="CU99" s="144"/>
      <c r="CV99" s="144"/>
      <c r="CW99" s="144"/>
      <c r="CX99" s="144"/>
      <c r="CY99" s="144"/>
      <c r="CZ99" s="144"/>
      <c r="DA99" s="144"/>
      <c r="DB99" s="144"/>
      <c r="DC99" s="144"/>
      <c r="DD99" s="144"/>
      <c r="DE99" s="144"/>
      <c r="DF99" s="144"/>
      <c r="DG99" s="144"/>
      <c r="DH99" s="144"/>
      <c r="DI99" s="144"/>
      <c r="DJ99" s="144"/>
      <c r="DK99" s="144"/>
      <c r="DL99" s="144"/>
      <c r="DM99" s="144"/>
      <c r="DN99" s="144"/>
      <c r="DO99" s="144"/>
      <c r="DP99" s="144"/>
      <c r="DQ99" s="144"/>
      <c r="DR99" s="144"/>
      <c r="DS99" s="144"/>
      <c r="DT99" s="144"/>
      <c r="DU99" s="144"/>
      <c r="DV99" s="144"/>
      <c r="DW99" s="144"/>
      <c r="DX99" s="144"/>
      <c r="DY99" s="144"/>
      <c r="DZ99" s="144"/>
      <c r="EA99" s="144"/>
      <c r="EB99" s="144"/>
      <c r="EC99" s="144"/>
      <c r="ED99" s="144"/>
      <c r="EE99" s="144"/>
      <c r="EF99" s="144"/>
      <c r="EG99" s="144"/>
      <c r="EH99" s="144"/>
      <c r="EI99" s="144"/>
      <c r="EJ99" s="144"/>
      <c r="EK99" s="144"/>
      <c r="EL99" s="144"/>
      <c r="EM99" s="144"/>
      <c r="EN99" s="144"/>
      <c r="EO99" s="144"/>
      <c r="EP99" s="144"/>
      <c r="EQ99" s="144"/>
      <c r="ER99" s="144"/>
      <c r="ES99" s="144"/>
      <c r="ET99" s="144"/>
      <c r="EU99" s="144"/>
      <c r="EV99" s="144"/>
      <c r="EW99" s="144"/>
      <c r="EX99" s="144"/>
      <c r="EY99" s="144"/>
      <c r="EZ99" s="144"/>
      <c r="FA99" s="144"/>
      <c r="FB99" s="144"/>
      <c r="FC99" s="144"/>
      <c r="FD99" s="144"/>
      <c r="FE99" s="144"/>
      <c r="FF99" s="144"/>
      <c r="FG99" s="144"/>
      <c r="FH99" s="144"/>
      <c r="FI99" s="144"/>
      <c r="FJ99" s="144"/>
      <c r="FK99" s="144"/>
      <c r="FL99" s="144"/>
      <c r="FM99" s="144"/>
      <c r="FN99" s="144"/>
      <c r="FO99" s="144"/>
      <c r="FP99" s="144"/>
      <c r="FQ99" s="144"/>
      <c r="FR99" s="144"/>
      <c r="FS99" s="144"/>
      <c r="FT99" s="144"/>
      <c r="FU99" s="144"/>
      <c r="FV99" s="144"/>
      <c r="FW99" s="144"/>
      <c r="FX99" s="144"/>
      <c r="FY99" s="144"/>
      <c r="FZ99" s="144"/>
      <c r="GA99" s="144"/>
      <c r="GB99" s="144"/>
      <c r="GC99" s="144"/>
      <c r="GD99" s="144"/>
      <c r="GE99" s="144"/>
      <c r="GF99" s="144"/>
      <c r="GG99" s="144"/>
      <c r="GH99" s="144"/>
      <c r="GI99" s="144"/>
      <c r="GJ99" s="144"/>
      <c r="GK99" s="144"/>
      <c r="GL99" s="144"/>
      <c r="GM99" s="144"/>
      <c r="GN99" s="144"/>
      <c r="GO99" s="144"/>
      <c r="GP99" s="144"/>
      <c r="GQ99" s="144"/>
      <c r="GR99" s="144"/>
      <c r="GS99" s="144"/>
      <c r="GT99" s="144"/>
      <c r="GU99" s="144"/>
      <c r="GV99" s="144"/>
      <c r="GW99" s="144"/>
      <c r="GX99" s="144"/>
      <c r="GY99" s="144"/>
      <c r="GZ99" s="144"/>
      <c r="HA99" s="144"/>
      <c r="HB99" s="144"/>
      <c r="HC99" s="144"/>
      <c r="HD99" s="144"/>
      <c r="HE99" s="144"/>
      <c r="HF99" s="144"/>
      <c r="HG99" s="144"/>
      <c r="HH99" s="144"/>
      <c r="HI99" s="144"/>
      <c r="HJ99" s="144"/>
      <c r="HK99" s="144"/>
      <c r="HL99" s="144"/>
      <c r="HM99" s="144"/>
      <c r="HN99" s="144"/>
      <c r="HO99" s="144"/>
      <c r="HP99" s="144"/>
      <c r="HQ99" s="144"/>
      <c r="HR99" s="144"/>
      <c r="HS99" s="144"/>
      <c r="HT99" s="144"/>
      <c r="HU99" s="144"/>
      <c r="HV99" s="144"/>
      <c r="HW99" s="144"/>
      <c r="HX99" s="144"/>
      <c r="HY99" s="144"/>
      <c r="HZ99" s="144"/>
      <c r="IA99" s="144"/>
      <c r="IB99" s="144"/>
      <c r="IC99" s="144"/>
      <c r="ID99" s="144"/>
      <c r="IE99" s="144"/>
      <c r="IF99" s="144"/>
      <c r="IG99" s="144"/>
      <c r="IH99" s="144"/>
      <c r="II99" s="144"/>
      <c r="IJ99" s="144"/>
      <c r="IK99" s="144"/>
      <c r="IL99" s="144"/>
      <c r="IM99" s="144"/>
      <c r="IN99" s="144"/>
      <c r="IO99" s="144"/>
      <c r="IP99" s="144"/>
      <c r="IQ99" s="144"/>
    </row>
    <row r="100" spans="1:251" s="145" customFormat="1" ht="12.75" customHeight="1">
      <c r="A100" s="132" t="s">
        <v>61</v>
      </c>
      <c r="B100" s="7">
        <v>2</v>
      </c>
      <c r="C100" s="56">
        <v>2</v>
      </c>
      <c r="D100" s="70">
        <f t="shared" si="13"/>
        <v>100</v>
      </c>
      <c r="E100" s="8">
        <v>476335</v>
      </c>
      <c r="F100" s="56">
        <v>327180</v>
      </c>
      <c r="G100" s="70">
        <f t="shared" si="14"/>
        <v>68.68695350960984</v>
      </c>
      <c r="H100" s="7">
        <v>491539.5</v>
      </c>
      <c r="I100" s="56">
        <v>310821</v>
      </c>
      <c r="J100" s="70">
        <f t="shared" si="15"/>
        <v>63.23418565547632</v>
      </c>
      <c r="K100" s="7">
        <v>3774.3</v>
      </c>
      <c r="L100" s="56">
        <v>4635.94</v>
      </c>
      <c r="M100" s="70">
        <f t="shared" si="16"/>
        <v>122.82913387912988</v>
      </c>
      <c r="N100" s="7">
        <v>3775.48</v>
      </c>
      <c r="O100" s="56">
        <v>3994.04</v>
      </c>
      <c r="P100" s="70">
        <f t="shared" si="17"/>
        <v>105.78893279794887</v>
      </c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4"/>
      <c r="DN100" s="144"/>
      <c r="DO100" s="144"/>
      <c r="DP100" s="144"/>
      <c r="DQ100" s="144"/>
      <c r="DR100" s="144"/>
      <c r="DS100" s="144"/>
      <c r="DT100" s="144"/>
      <c r="DU100" s="144"/>
      <c r="DV100" s="144"/>
      <c r="DW100" s="144"/>
      <c r="DX100" s="144"/>
      <c r="DY100" s="144"/>
      <c r="DZ100" s="144"/>
      <c r="EA100" s="144"/>
      <c r="EB100" s="144"/>
      <c r="EC100" s="144"/>
      <c r="ED100" s="144"/>
      <c r="EE100" s="144"/>
      <c r="EF100" s="144"/>
      <c r="EG100" s="144"/>
      <c r="EH100" s="144"/>
      <c r="EI100" s="144"/>
      <c r="EJ100" s="144"/>
      <c r="EK100" s="144"/>
      <c r="EL100" s="144"/>
      <c r="EM100" s="144"/>
      <c r="EN100" s="144"/>
      <c r="EO100" s="144"/>
      <c r="EP100" s="144"/>
      <c r="EQ100" s="144"/>
      <c r="ER100" s="144"/>
      <c r="ES100" s="144"/>
      <c r="ET100" s="144"/>
      <c r="EU100" s="144"/>
      <c r="EV100" s="144"/>
      <c r="EW100" s="144"/>
      <c r="EX100" s="144"/>
      <c r="EY100" s="144"/>
      <c r="EZ100" s="144"/>
      <c r="FA100" s="144"/>
      <c r="FB100" s="144"/>
      <c r="FC100" s="144"/>
      <c r="FD100" s="144"/>
      <c r="FE100" s="144"/>
      <c r="FF100" s="144"/>
      <c r="FG100" s="144"/>
      <c r="FH100" s="144"/>
      <c r="FI100" s="144"/>
      <c r="FJ100" s="144"/>
      <c r="FK100" s="144"/>
      <c r="FL100" s="144"/>
      <c r="FM100" s="144"/>
      <c r="FN100" s="144"/>
      <c r="FO100" s="144"/>
      <c r="FP100" s="144"/>
      <c r="FQ100" s="144"/>
      <c r="FR100" s="144"/>
      <c r="FS100" s="144"/>
      <c r="FT100" s="144"/>
      <c r="FU100" s="144"/>
      <c r="FV100" s="144"/>
      <c r="FW100" s="144"/>
      <c r="FX100" s="144"/>
      <c r="FY100" s="144"/>
      <c r="FZ100" s="144"/>
      <c r="GA100" s="144"/>
      <c r="GB100" s="144"/>
      <c r="GC100" s="144"/>
      <c r="GD100" s="144"/>
      <c r="GE100" s="144"/>
      <c r="GF100" s="144"/>
      <c r="GG100" s="144"/>
      <c r="GH100" s="144"/>
      <c r="GI100" s="144"/>
      <c r="GJ100" s="144"/>
      <c r="GK100" s="144"/>
      <c r="GL100" s="144"/>
      <c r="GM100" s="144"/>
      <c r="GN100" s="144"/>
      <c r="GO100" s="144"/>
      <c r="GP100" s="144"/>
      <c r="GQ100" s="144"/>
      <c r="GR100" s="144"/>
      <c r="GS100" s="144"/>
      <c r="GT100" s="144"/>
      <c r="GU100" s="144"/>
      <c r="GV100" s="144"/>
      <c r="GW100" s="144"/>
      <c r="GX100" s="144"/>
      <c r="GY100" s="144"/>
      <c r="GZ100" s="144"/>
      <c r="HA100" s="144"/>
      <c r="HB100" s="144"/>
      <c r="HC100" s="144"/>
      <c r="HD100" s="144"/>
      <c r="HE100" s="144"/>
      <c r="HF100" s="144"/>
      <c r="HG100" s="144"/>
      <c r="HH100" s="144"/>
      <c r="HI100" s="144"/>
      <c r="HJ100" s="144"/>
      <c r="HK100" s="144"/>
      <c r="HL100" s="144"/>
      <c r="HM100" s="144"/>
      <c r="HN100" s="144"/>
      <c r="HO100" s="144"/>
      <c r="HP100" s="144"/>
      <c r="HQ100" s="144"/>
      <c r="HR100" s="144"/>
      <c r="HS100" s="144"/>
      <c r="HT100" s="144"/>
      <c r="HU100" s="144"/>
      <c r="HV100" s="144"/>
      <c r="HW100" s="144"/>
      <c r="HX100" s="144"/>
      <c r="HY100" s="144"/>
      <c r="HZ100" s="144"/>
      <c r="IA100" s="144"/>
      <c r="IB100" s="144"/>
      <c r="IC100" s="144"/>
      <c r="ID100" s="144"/>
      <c r="IE100" s="144"/>
      <c r="IF100" s="144"/>
      <c r="IG100" s="144"/>
      <c r="IH100" s="144"/>
      <c r="II100" s="144"/>
      <c r="IJ100" s="144"/>
      <c r="IK100" s="144"/>
      <c r="IL100" s="144"/>
      <c r="IM100" s="144"/>
      <c r="IN100" s="144"/>
      <c r="IO100" s="144"/>
      <c r="IP100" s="144"/>
      <c r="IQ100" s="144"/>
    </row>
    <row r="101" spans="1:16" ht="12.75" customHeight="1">
      <c r="A101" s="193" t="s">
        <v>62</v>
      </c>
      <c r="B101" s="52">
        <f>+B102</f>
        <v>2232</v>
      </c>
      <c r="C101" s="52">
        <f aca="true" t="shared" si="18" ref="C101:O101">+C102</f>
        <v>2113</v>
      </c>
      <c r="D101" s="69">
        <f t="shared" si="13"/>
        <v>94.668458781362</v>
      </c>
      <c r="E101" s="52">
        <f t="shared" si="18"/>
        <v>401900028</v>
      </c>
      <c r="F101" s="52">
        <f t="shared" si="18"/>
        <v>330998163</v>
      </c>
      <c r="G101" s="69">
        <f t="shared" si="14"/>
        <v>82.35833290362449</v>
      </c>
      <c r="H101" s="52">
        <f t="shared" si="18"/>
        <v>163771108.52</v>
      </c>
      <c r="I101" s="52">
        <f t="shared" si="18"/>
        <v>141720644</v>
      </c>
      <c r="J101" s="69">
        <f t="shared" si="15"/>
        <v>86.53580309782957</v>
      </c>
      <c r="K101" s="52">
        <f t="shared" si="18"/>
        <v>2353101.51</v>
      </c>
      <c r="L101" s="52">
        <f t="shared" si="18"/>
        <v>1810533.31</v>
      </c>
      <c r="M101" s="69">
        <f t="shared" si="16"/>
        <v>76.94242268366911</v>
      </c>
      <c r="N101" s="52">
        <f t="shared" si="18"/>
        <v>2069081.75</v>
      </c>
      <c r="O101" s="52">
        <f t="shared" si="18"/>
        <v>2197327.34</v>
      </c>
      <c r="P101" s="69">
        <f t="shared" si="17"/>
        <v>106.19818864092731</v>
      </c>
    </row>
    <row r="102" spans="1:251" s="145" customFormat="1" ht="12.75" customHeight="1">
      <c r="A102" s="195" t="s">
        <v>63</v>
      </c>
      <c r="B102" s="159">
        <v>2232</v>
      </c>
      <c r="C102" s="7">
        <v>2113</v>
      </c>
      <c r="D102" s="70">
        <f t="shared" si="13"/>
        <v>94.668458781362</v>
      </c>
      <c r="E102" s="7">
        <v>401900028</v>
      </c>
      <c r="F102" s="7">
        <v>330998163</v>
      </c>
      <c r="G102" s="70">
        <f t="shared" si="14"/>
        <v>82.35833290362449</v>
      </c>
      <c r="H102" s="11">
        <v>163771108.52</v>
      </c>
      <c r="I102" s="7">
        <v>141720644</v>
      </c>
      <c r="J102" s="70">
        <f t="shared" si="15"/>
        <v>86.53580309782957</v>
      </c>
      <c r="K102" s="7">
        <v>2353101.51</v>
      </c>
      <c r="L102" s="7">
        <v>1810533.31</v>
      </c>
      <c r="M102" s="70">
        <f t="shared" si="16"/>
        <v>76.94242268366911</v>
      </c>
      <c r="N102" s="7">
        <v>2069081.75</v>
      </c>
      <c r="O102" s="7">
        <v>2197327.34</v>
      </c>
      <c r="P102" s="70">
        <f t="shared" si="17"/>
        <v>106.19818864092731</v>
      </c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44"/>
      <c r="CN102" s="144"/>
      <c r="CO102" s="144"/>
      <c r="CP102" s="144"/>
      <c r="CQ102" s="144"/>
      <c r="CR102" s="144"/>
      <c r="CS102" s="144"/>
      <c r="CT102" s="144"/>
      <c r="CU102" s="144"/>
      <c r="CV102" s="144"/>
      <c r="CW102" s="144"/>
      <c r="CX102" s="144"/>
      <c r="CY102" s="144"/>
      <c r="CZ102" s="144"/>
      <c r="DA102" s="144"/>
      <c r="DB102" s="144"/>
      <c r="DC102" s="144"/>
      <c r="DD102" s="144"/>
      <c r="DE102" s="144"/>
      <c r="DF102" s="144"/>
      <c r="DG102" s="144"/>
      <c r="DH102" s="144"/>
      <c r="DI102" s="144"/>
      <c r="DJ102" s="144"/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DU102" s="144"/>
      <c r="DV102" s="144"/>
      <c r="DW102" s="144"/>
      <c r="DX102" s="144"/>
      <c r="DY102" s="144"/>
      <c r="DZ102" s="144"/>
      <c r="EA102" s="144"/>
      <c r="EB102" s="144"/>
      <c r="EC102" s="144"/>
      <c r="ED102" s="144"/>
      <c r="EE102" s="144"/>
      <c r="EF102" s="144"/>
      <c r="EG102" s="144"/>
      <c r="EH102" s="144"/>
      <c r="EI102" s="144"/>
      <c r="EJ102" s="144"/>
      <c r="EK102" s="144"/>
      <c r="EL102" s="144"/>
      <c r="EM102" s="144"/>
      <c r="EN102" s="144"/>
      <c r="EO102" s="144"/>
      <c r="EP102" s="144"/>
      <c r="EQ102" s="144"/>
      <c r="ER102" s="144"/>
      <c r="ES102" s="144"/>
      <c r="ET102" s="144"/>
      <c r="EU102" s="144"/>
      <c r="EV102" s="144"/>
      <c r="EW102" s="144"/>
      <c r="EX102" s="144"/>
      <c r="EY102" s="144"/>
      <c r="EZ102" s="144"/>
      <c r="FA102" s="144"/>
      <c r="FB102" s="144"/>
      <c r="FC102" s="144"/>
      <c r="FD102" s="144"/>
      <c r="FE102" s="144"/>
      <c r="FF102" s="144"/>
      <c r="FG102" s="144"/>
      <c r="FH102" s="144"/>
      <c r="FI102" s="144"/>
      <c r="FJ102" s="144"/>
      <c r="FK102" s="144"/>
      <c r="FL102" s="144"/>
      <c r="FM102" s="144"/>
      <c r="FN102" s="144"/>
      <c r="FO102" s="144"/>
      <c r="FP102" s="144"/>
      <c r="FQ102" s="144"/>
      <c r="FR102" s="144"/>
      <c r="FS102" s="144"/>
      <c r="FT102" s="144"/>
      <c r="FU102" s="144"/>
      <c r="FV102" s="144"/>
      <c r="FW102" s="144"/>
      <c r="FX102" s="144"/>
      <c r="FY102" s="144"/>
      <c r="FZ102" s="144"/>
      <c r="GA102" s="144"/>
      <c r="GB102" s="144"/>
      <c r="GC102" s="144"/>
      <c r="GD102" s="144"/>
      <c r="GE102" s="144"/>
      <c r="GF102" s="144"/>
      <c r="GG102" s="144"/>
      <c r="GH102" s="144"/>
      <c r="GI102" s="144"/>
      <c r="GJ102" s="144"/>
      <c r="GK102" s="144"/>
      <c r="GL102" s="144"/>
      <c r="GM102" s="144"/>
      <c r="GN102" s="144"/>
      <c r="GO102" s="144"/>
      <c r="GP102" s="144"/>
      <c r="GQ102" s="144"/>
      <c r="GR102" s="144"/>
      <c r="GS102" s="144"/>
      <c r="GT102" s="144"/>
      <c r="GU102" s="144"/>
      <c r="GV102" s="144"/>
      <c r="GW102" s="144"/>
      <c r="GX102" s="144"/>
      <c r="GY102" s="144"/>
      <c r="GZ102" s="144"/>
      <c r="HA102" s="144"/>
      <c r="HB102" s="144"/>
      <c r="HC102" s="144"/>
      <c r="HD102" s="144"/>
      <c r="HE102" s="144"/>
      <c r="HF102" s="144"/>
      <c r="HG102" s="144"/>
      <c r="HH102" s="144"/>
      <c r="HI102" s="144"/>
      <c r="HJ102" s="144"/>
      <c r="HK102" s="144"/>
      <c r="HL102" s="144"/>
      <c r="HM102" s="144"/>
      <c r="HN102" s="144"/>
      <c r="HO102" s="144"/>
      <c r="HP102" s="144"/>
      <c r="HQ102" s="144"/>
      <c r="HR102" s="144"/>
      <c r="HS102" s="144"/>
      <c r="HT102" s="144"/>
      <c r="HU102" s="144"/>
      <c r="HV102" s="144"/>
      <c r="HW102" s="144"/>
      <c r="HX102" s="144"/>
      <c r="HY102" s="144"/>
      <c r="HZ102" s="144"/>
      <c r="IA102" s="144"/>
      <c r="IB102" s="144"/>
      <c r="IC102" s="144"/>
      <c r="ID102" s="144"/>
      <c r="IE102" s="144"/>
      <c r="IF102" s="144"/>
      <c r="IG102" s="144"/>
      <c r="IH102" s="144"/>
      <c r="II102" s="144"/>
      <c r="IJ102" s="144"/>
      <c r="IK102" s="144"/>
      <c r="IL102" s="144"/>
      <c r="IM102" s="144"/>
      <c r="IN102" s="144"/>
      <c r="IO102" s="144"/>
      <c r="IP102" s="144"/>
      <c r="IQ102" s="144"/>
    </row>
    <row r="103" spans="1:16" ht="12.75" customHeight="1">
      <c r="A103" s="196" t="s">
        <v>64</v>
      </c>
      <c r="B103" s="57">
        <f>SUM(B104:B113)</f>
        <v>1388</v>
      </c>
      <c r="C103" s="61">
        <f>SUM(C104:C113)</f>
        <v>1300</v>
      </c>
      <c r="D103" s="69">
        <f t="shared" si="13"/>
        <v>93.65994236311239</v>
      </c>
      <c r="E103" s="57">
        <f>SUM(E104:E113)</f>
        <v>60602096</v>
      </c>
      <c r="F103" s="61">
        <f>SUM(F104:F113)</f>
        <v>59294114</v>
      </c>
      <c r="G103" s="69">
        <f t="shared" si="14"/>
        <v>97.8416885118957</v>
      </c>
      <c r="H103" s="57">
        <f>SUM(H104:H113)</f>
        <v>48443590.269999996</v>
      </c>
      <c r="I103" s="61">
        <f>SUM(I104:I113)</f>
        <v>48018365.239999995</v>
      </c>
      <c r="J103" s="69">
        <f t="shared" si="15"/>
        <v>99.12222643361069</v>
      </c>
      <c r="K103" s="57">
        <f>SUM(K104:K113)</f>
        <v>1154257.9499999997</v>
      </c>
      <c r="L103" s="61">
        <f>SUM(L104:L113)</f>
        <v>1292801.1499999997</v>
      </c>
      <c r="M103" s="69">
        <f t="shared" si="16"/>
        <v>112.00279365630533</v>
      </c>
      <c r="N103" s="57">
        <f>SUM(N104:N113)</f>
        <v>805595.5599999999</v>
      </c>
      <c r="O103" s="61">
        <f>SUM(O104:O113)</f>
        <v>909732.2000000001</v>
      </c>
      <c r="P103" s="69">
        <f t="shared" si="17"/>
        <v>112.92666508737959</v>
      </c>
    </row>
    <row r="104" spans="1:251" s="145" customFormat="1" ht="12.75" customHeight="1">
      <c r="A104" s="194" t="s">
        <v>65</v>
      </c>
      <c r="B104" s="11">
        <v>63</v>
      </c>
      <c r="C104" s="62">
        <v>52</v>
      </c>
      <c r="D104" s="70">
        <f t="shared" si="13"/>
        <v>82.53968253968254</v>
      </c>
      <c r="E104" s="62">
        <v>6460963</v>
      </c>
      <c r="F104" s="62">
        <v>5689614</v>
      </c>
      <c r="G104" s="70">
        <f t="shared" si="14"/>
        <v>88.06139270570037</v>
      </c>
      <c r="H104" s="11">
        <v>5096196.33</v>
      </c>
      <c r="I104" s="62">
        <v>4574573.86</v>
      </c>
      <c r="J104" s="70">
        <f t="shared" si="15"/>
        <v>89.76447459589926</v>
      </c>
      <c r="K104" s="11">
        <v>300213.68</v>
      </c>
      <c r="L104" s="62">
        <v>351167.91</v>
      </c>
      <c r="M104" s="70">
        <f t="shared" si="16"/>
        <v>116.97265427744665</v>
      </c>
      <c r="N104" s="11">
        <v>169651.08</v>
      </c>
      <c r="O104" s="62">
        <v>144392.64</v>
      </c>
      <c r="P104" s="70">
        <f t="shared" si="17"/>
        <v>85.11153598314849</v>
      </c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4"/>
      <c r="CD104" s="144"/>
      <c r="CE104" s="144"/>
      <c r="CF104" s="144"/>
      <c r="CG104" s="144"/>
      <c r="CH104" s="144"/>
      <c r="CI104" s="144"/>
      <c r="CJ104" s="144"/>
      <c r="CK104" s="144"/>
      <c r="CL104" s="144"/>
      <c r="CM104" s="144"/>
      <c r="CN104" s="144"/>
      <c r="CO104" s="144"/>
      <c r="CP104" s="144"/>
      <c r="CQ104" s="144"/>
      <c r="CR104" s="144"/>
      <c r="CS104" s="144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/>
      <c r="DD104" s="144"/>
      <c r="DE104" s="144"/>
      <c r="DF104" s="144"/>
      <c r="DG104" s="144"/>
      <c r="DH104" s="144"/>
      <c r="DI104" s="144"/>
      <c r="DJ104" s="144"/>
      <c r="DK104" s="144"/>
      <c r="DL104" s="144"/>
      <c r="DM104" s="144"/>
      <c r="DN104" s="144"/>
      <c r="DO104" s="144"/>
      <c r="DP104" s="144"/>
      <c r="DQ104" s="144"/>
      <c r="DR104" s="144"/>
      <c r="DS104" s="144"/>
      <c r="DT104" s="144"/>
      <c r="DU104" s="144"/>
      <c r="DV104" s="144"/>
      <c r="DW104" s="144"/>
      <c r="DX104" s="144"/>
      <c r="DY104" s="144"/>
      <c r="DZ104" s="144"/>
      <c r="EA104" s="144"/>
      <c r="EB104" s="144"/>
      <c r="EC104" s="144"/>
      <c r="ED104" s="144"/>
      <c r="EE104" s="144"/>
      <c r="EF104" s="144"/>
      <c r="EG104" s="144"/>
      <c r="EH104" s="144"/>
      <c r="EI104" s="144"/>
      <c r="EJ104" s="144"/>
      <c r="EK104" s="144"/>
      <c r="EL104" s="144"/>
      <c r="EM104" s="144"/>
      <c r="EN104" s="144"/>
      <c r="EO104" s="144"/>
      <c r="EP104" s="144"/>
      <c r="EQ104" s="144"/>
      <c r="ER104" s="144"/>
      <c r="ES104" s="144"/>
      <c r="ET104" s="144"/>
      <c r="EU104" s="144"/>
      <c r="EV104" s="144"/>
      <c r="EW104" s="144"/>
      <c r="EX104" s="144"/>
      <c r="EY104" s="144"/>
      <c r="EZ104" s="144"/>
      <c r="FA104" s="144"/>
      <c r="FB104" s="144"/>
      <c r="FC104" s="144"/>
      <c r="FD104" s="144"/>
      <c r="FE104" s="144"/>
      <c r="FF104" s="144"/>
      <c r="FG104" s="144"/>
      <c r="FH104" s="144"/>
      <c r="FI104" s="144"/>
      <c r="FJ104" s="144"/>
      <c r="FK104" s="144"/>
      <c r="FL104" s="144"/>
      <c r="FM104" s="144"/>
      <c r="FN104" s="144"/>
      <c r="FO104" s="144"/>
      <c r="FP104" s="144"/>
      <c r="FQ104" s="144"/>
      <c r="FR104" s="144"/>
      <c r="FS104" s="144"/>
      <c r="FT104" s="144"/>
      <c r="FU104" s="144"/>
      <c r="FV104" s="144"/>
      <c r="FW104" s="144"/>
      <c r="FX104" s="144"/>
      <c r="FY104" s="144"/>
      <c r="FZ104" s="144"/>
      <c r="GA104" s="144"/>
      <c r="GB104" s="144"/>
      <c r="GC104" s="144"/>
      <c r="GD104" s="144"/>
      <c r="GE104" s="144"/>
      <c r="GF104" s="144"/>
      <c r="GG104" s="144"/>
      <c r="GH104" s="144"/>
      <c r="GI104" s="144"/>
      <c r="GJ104" s="144"/>
      <c r="GK104" s="144"/>
      <c r="GL104" s="144"/>
      <c r="GM104" s="144"/>
      <c r="GN104" s="144"/>
      <c r="GO104" s="144"/>
      <c r="GP104" s="144"/>
      <c r="GQ104" s="144"/>
      <c r="GR104" s="144"/>
      <c r="GS104" s="144"/>
      <c r="GT104" s="144"/>
      <c r="GU104" s="144"/>
      <c r="GV104" s="144"/>
      <c r="GW104" s="144"/>
      <c r="GX104" s="144"/>
      <c r="GY104" s="144"/>
      <c r="GZ104" s="144"/>
      <c r="HA104" s="144"/>
      <c r="HB104" s="144"/>
      <c r="HC104" s="144"/>
      <c r="HD104" s="144"/>
      <c r="HE104" s="144"/>
      <c r="HF104" s="144"/>
      <c r="HG104" s="144"/>
      <c r="HH104" s="144"/>
      <c r="HI104" s="144"/>
      <c r="HJ104" s="144"/>
      <c r="HK104" s="144"/>
      <c r="HL104" s="144"/>
      <c r="HM104" s="144"/>
      <c r="HN104" s="144"/>
      <c r="HO104" s="144"/>
      <c r="HP104" s="144"/>
      <c r="HQ104" s="144"/>
      <c r="HR104" s="144"/>
      <c r="HS104" s="144"/>
      <c r="HT104" s="144"/>
      <c r="HU104" s="144"/>
      <c r="HV104" s="144"/>
      <c r="HW104" s="144"/>
      <c r="HX104" s="144"/>
      <c r="HY104" s="144"/>
      <c r="HZ104" s="144"/>
      <c r="IA104" s="144"/>
      <c r="IB104" s="144"/>
      <c r="IC104" s="144"/>
      <c r="ID104" s="144"/>
      <c r="IE104" s="144"/>
      <c r="IF104" s="144"/>
      <c r="IG104" s="144"/>
      <c r="IH104" s="144"/>
      <c r="II104" s="144"/>
      <c r="IJ104" s="144"/>
      <c r="IK104" s="144"/>
      <c r="IL104" s="144"/>
      <c r="IM104" s="144"/>
      <c r="IN104" s="144"/>
      <c r="IO104" s="144"/>
      <c r="IP104" s="144"/>
      <c r="IQ104" s="144"/>
    </row>
    <row r="105" spans="1:251" s="145" customFormat="1" ht="12.75" customHeight="1">
      <c r="A105" s="194" t="s">
        <v>66</v>
      </c>
      <c r="B105" s="11">
        <v>13</v>
      </c>
      <c r="C105" s="62">
        <v>11</v>
      </c>
      <c r="D105" s="70">
        <f t="shared" si="13"/>
        <v>84.61538461538461</v>
      </c>
      <c r="E105" s="62">
        <v>574091</v>
      </c>
      <c r="F105" s="62">
        <v>716705</v>
      </c>
      <c r="G105" s="70">
        <f t="shared" si="14"/>
        <v>124.84170628001485</v>
      </c>
      <c r="H105" s="11">
        <v>298999.55</v>
      </c>
      <c r="I105" s="62">
        <v>348784.84</v>
      </c>
      <c r="J105" s="70">
        <f t="shared" si="15"/>
        <v>116.6506237216745</v>
      </c>
      <c r="K105" s="11">
        <v>13014.35</v>
      </c>
      <c r="L105" s="62">
        <v>15770.05</v>
      </c>
      <c r="M105" s="70">
        <f t="shared" si="16"/>
        <v>121.17431911697471</v>
      </c>
      <c r="N105" s="11">
        <v>13631.9</v>
      </c>
      <c r="O105" s="62">
        <v>18160.39</v>
      </c>
      <c r="P105" s="70">
        <f t="shared" si="17"/>
        <v>133.21980061473457</v>
      </c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4"/>
      <c r="BV105" s="144"/>
      <c r="BW105" s="144"/>
      <c r="BX105" s="144"/>
      <c r="BY105" s="144"/>
      <c r="BZ105" s="144"/>
      <c r="CA105" s="144"/>
      <c r="CB105" s="144"/>
      <c r="CC105" s="144"/>
      <c r="CD105" s="144"/>
      <c r="CE105" s="144"/>
      <c r="CF105" s="144"/>
      <c r="CG105" s="144"/>
      <c r="CH105" s="144"/>
      <c r="CI105" s="144"/>
      <c r="CJ105" s="144"/>
      <c r="CK105" s="144"/>
      <c r="CL105" s="144"/>
      <c r="CM105" s="144"/>
      <c r="CN105" s="144"/>
      <c r="CO105" s="144"/>
      <c r="CP105" s="144"/>
      <c r="CQ105" s="144"/>
      <c r="CR105" s="144"/>
      <c r="CS105" s="144"/>
      <c r="CT105" s="144"/>
      <c r="CU105" s="144"/>
      <c r="CV105" s="144"/>
      <c r="CW105" s="144"/>
      <c r="CX105" s="144"/>
      <c r="CY105" s="144"/>
      <c r="CZ105" s="144"/>
      <c r="DA105" s="144"/>
      <c r="DB105" s="144"/>
      <c r="DC105" s="144"/>
      <c r="DD105" s="144"/>
      <c r="DE105" s="144"/>
      <c r="DF105" s="144"/>
      <c r="DG105" s="144"/>
      <c r="DH105" s="144"/>
      <c r="DI105" s="144"/>
      <c r="DJ105" s="144"/>
      <c r="DK105" s="144"/>
      <c r="DL105" s="144"/>
      <c r="DM105" s="144"/>
      <c r="DN105" s="144"/>
      <c r="DO105" s="144"/>
      <c r="DP105" s="144"/>
      <c r="DQ105" s="144"/>
      <c r="DR105" s="144"/>
      <c r="DS105" s="144"/>
      <c r="DT105" s="144"/>
      <c r="DU105" s="144"/>
      <c r="DV105" s="144"/>
      <c r="DW105" s="144"/>
      <c r="DX105" s="144"/>
      <c r="DY105" s="144"/>
      <c r="DZ105" s="144"/>
      <c r="EA105" s="144"/>
      <c r="EB105" s="144"/>
      <c r="EC105" s="144"/>
      <c r="ED105" s="144"/>
      <c r="EE105" s="144"/>
      <c r="EF105" s="144"/>
      <c r="EG105" s="144"/>
      <c r="EH105" s="144"/>
      <c r="EI105" s="144"/>
      <c r="EJ105" s="144"/>
      <c r="EK105" s="144"/>
      <c r="EL105" s="144"/>
      <c r="EM105" s="144"/>
      <c r="EN105" s="144"/>
      <c r="EO105" s="144"/>
      <c r="EP105" s="144"/>
      <c r="EQ105" s="144"/>
      <c r="ER105" s="144"/>
      <c r="ES105" s="144"/>
      <c r="ET105" s="144"/>
      <c r="EU105" s="144"/>
      <c r="EV105" s="144"/>
      <c r="EW105" s="144"/>
      <c r="EX105" s="144"/>
      <c r="EY105" s="144"/>
      <c r="EZ105" s="144"/>
      <c r="FA105" s="144"/>
      <c r="FB105" s="144"/>
      <c r="FC105" s="144"/>
      <c r="FD105" s="144"/>
      <c r="FE105" s="144"/>
      <c r="FF105" s="144"/>
      <c r="FG105" s="144"/>
      <c r="FH105" s="144"/>
      <c r="FI105" s="144"/>
      <c r="FJ105" s="144"/>
      <c r="FK105" s="144"/>
      <c r="FL105" s="144"/>
      <c r="FM105" s="144"/>
      <c r="FN105" s="144"/>
      <c r="FO105" s="144"/>
      <c r="FP105" s="144"/>
      <c r="FQ105" s="144"/>
      <c r="FR105" s="144"/>
      <c r="FS105" s="144"/>
      <c r="FT105" s="144"/>
      <c r="FU105" s="144"/>
      <c r="FV105" s="144"/>
      <c r="FW105" s="144"/>
      <c r="FX105" s="144"/>
      <c r="FY105" s="144"/>
      <c r="FZ105" s="144"/>
      <c r="GA105" s="144"/>
      <c r="GB105" s="144"/>
      <c r="GC105" s="144"/>
      <c r="GD105" s="144"/>
      <c r="GE105" s="144"/>
      <c r="GF105" s="144"/>
      <c r="GG105" s="144"/>
      <c r="GH105" s="144"/>
      <c r="GI105" s="144"/>
      <c r="GJ105" s="144"/>
      <c r="GK105" s="144"/>
      <c r="GL105" s="144"/>
      <c r="GM105" s="144"/>
      <c r="GN105" s="144"/>
      <c r="GO105" s="144"/>
      <c r="GP105" s="144"/>
      <c r="GQ105" s="144"/>
      <c r="GR105" s="144"/>
      <c r="GS105" s="144"/>
      <c r="GT105" s="144"/>
      <c r="GU105" s="144"/>
      <c r="GV105" s="144"/>
      <c r="GW105" s="144"/>
      <c r="GX105" s="144"/>
      <c r="GY105" s="144"/>
      <c r="GZ105" s="144"/>
      <c r="HA105" s="144"/>
      <c r="HB105" s="144"/>
      <c r="HC105" s="144"/>
      <c r="HD105" s="144"/>
      <c r="HE105" s="144"/>
      <c r="HF105" s="144"/>
      <c r="HG105" s="144"/>
      <c r="HH105" s="144"/>
      <c r="HI105" s="144"/>
      <c r="HJ105" s="144"/>
      <c r="HK105" s="144"/>
      <c r="HL105" s="144"/>
      <c r="HM105" s="144"/>
      <c r="HN105" s="144"/>
      <c r="HO105" s="144"/>
      <c r="HP105" s="144"/>
      <c r="HQ105" s="144"/>
      <c r="HR105" s="144"/>
      <c r="HS105" s="144"/>
      <c r="HT105" s="144"/>
      <c r="HU105" s="144"/>
      <c r="HV105" s="144"/>
      <c r="HW105" s="144"/>
      <c r="HX105" s="144"/>
      <c r="HY105" s="144"/>
      <c r="HZ105" s="144"/>
      <c r="IA105" s="144"/>
      <c r="IB105" s="144"/>
      <c r="IC105" s="144"/>
      <c r="ID105" s="144"/>
      <c r="IE105" s="144"/>
      <c r="IF105" s="144"/>
      <c r="IG105" s="144"/>
      <c r="IH105" s="144"/>
      <c r="II105" s="144"/>
      <c r="IJ105" s="144"/>
      <c r="IK105" s="144"/>
      <c r="IL105" s="144"/>
      <c r="IM105" s="144"/>
      <c r="IN105" s="144"/>
      <c r="IO105" s="144"/>
      <c r="IP105" s="144"/>
      <c r="IQ105" s="144"/>
    </row>
    <row r="106" spans="1:251" s="145" customFormat="1" ht="12.75" customHeight="1">
      <c r="A106" s="194" t="s">
        <v>67</v>
      </c>
      <c r="B106" s="11">
        <v>13</v>
      </c>
      <c r="C106" s="62">
        <v>11</v>
      </c>
      <c r="D106" s="70">
        <f t="shared" si="13"/>
        <v>84.61538461538461</v>
      </c>
      <c r="E106" s="62">
        <v>546152</v>
      </c>
      <c r="F106" s="62">
        <v>549125</v>
      </c>
      <c r="G106" s="70">
        <f t="shared" si="14"/>
        <v>100.54435395274575</v>
      </c>
      <c r="H106" s="11">
        <v>200605.53</v>
      </c>
      <c r="I106" s="62">
        <v>191100.96</v>
      </c>
      <c r="J106" s="70">
        <f t="shared" si="15"/>
        <v>95.26205982457213</v>
      </c>
      <c r="K106" s="11">
        <v>9292.85</v>
      </c>
      <c r="L106" s="62">
        <v>10203.85</v>
      </c>
      <c r="M106" s="70">
        <f t="shared" si="16"/>
        <v>109.80323582108825</v>
      </c>
      <c r="N106" s="11">
        <v>8029.58</v>
      </c>
      <c r="O106" s="62">
        <v>8226.55</v>
      </c>
      <c r="P106" s="70">
        <f t="shared" si="17"/>
        <v>102.45305482976693</v>
      </c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44"/>
      <c r="BZ106" s="144"/>
      <c r="CA106" s="144"/>
      <c r="CB106" s="144"/>
      <c r="CC106" s="144"/>
      <c r="CD106" s="144"/>
      <c r="CE106" s="144"/>
      <c r="CF106" s="144"/>
      <c r="CG106" s="144"/>
      <c r="CH106" s="144"/>
      <c r="CI106" s="144"/>
      <c r="CJ106" s="144"/>
      <c r="CK106" s="144"/>
      <c r="CL106" s="144"/>
      <c r="CM106" s="144"/>
      <c r="CN106" s="144"/>
      <c r="CO106" s="144"/>
      <c r="CP106" s="144"/>
      <c r="CQ106" s="144"/>
      <c r="CR106" s="144"/>
      <c r="CS106" s="144"/>
      <c r="CT106" s="144"/>
      <c r="CU106" s="144"/>
      <c r="CV106" s="144"/>
      <c r="CW106" s="144"/>
      <c r="CX106" s="144"/>
      <c r="CY106" s="144"/>
      <c r="CZ106" s="144"/>
      <c r="DA106" s="144"/>
      <c r="DB106" s="144"/>
      <c r="DC106" s="144"/>
      <c r="DD106" s="144"/>
      <c r="DE106" s="144"/>
      <c r="DF106" s="144"/>
      <c r="DG106" s="144"/>
      <c r="DH106" s="144"/>
      <c r="DI106" s="144"/>
      <c r="DJ106" s="144"/>
      <c r="DK106" s="144"/>
      <c r="DL106" s="144"/>
      <c r="DM106" s="144"/>
      <c r="DN106" s="144"/>
      <c r="DO106" s="144"/>
      <c r="DP106" s="144"/>
      <c r="DQ106" s="144"/>
      <c r="DR106" s="144"/>
      <c r="DS106" s="144"/>
      <c r="DT106" s="144"/>
      <c r="DU106" s="144"/>
      <c r="DV106" s="144"/>
      <c r="DW106" s="144"/>
      <c r="DX106" s="144"/>
      <c r="DY106" s="144"/>
      <c r="DZ106" s="144"/>
      <c r="EA106" s="144"/>
      <c r="EB106" s="144"/>
      <c r="EC106" s="144"/>
      <c r="ED106" s="144"/>
      <c r="EE106" s="144"/>
      <c r="EF106" s="144"/>
      <c r="EG106" s="144"/>
      <c r="EH106" s="144"/>
      <c r="EI106" s="144"/>
      <c r="EJ106" s="144"/>
      <c r="EK106" s="144"/>
      <c r="EL106" s="144"/>
      <c r="EM106" s="144"/>
      <c r="EN106" s="144"/>
      <c r="EO106" s="144"/>
      <c r="EP106" s="144"/>
      <c r="EQ106" s="144"/>
      <c r="ER106" s="144"/>
      <c r="ES106" s="144"/>
      <c r="ET106" s="144"/>
      <c r="EU106" s="144"/>
      <c r="EV106" s="144"/>
      <c r="EW106" s="144"/>
      <c r="EX106" s="144"/>
      <c r="EY106" s="144"/>
      <c r="EZ106" s="144"/>
      <c r="FA106" s="144"/>
      <c r="FB106" s="144"/>
      <c r="FC106" s="144"/>
      <c r="FD106" s="144"/>
      <c r="FE106" s="144"/>
      <c r="FF106" s="144"/>
      <c r="FG106" s="144"/>
      <c r="FH106" s="144"/>
      <c r="FI106" s="144"/>
      <c r="FJ106" s="144"/>
      <c r="FK106" s="144"/>
      <c r="FL106" s="144"/>
      <c r="FM106" s="144"/>
      <c r="FN106" s="144"/>
      <c r="FO106" s="144"/>
      <c r="FP106" s="144"/>
      <c r="FQ106" s="144"/>
      <c r="FR106" s="144"/>
      <c r="FS106" s="144"/>
      <c r="FT106" s="144"/>
      <c r="FU106" s="144"/>
      <c r="FV106" s="144"/>
      <c r="FW106" s="144"/>
      <c r="FX106" s="144"/>
      <c r="FY106" s="144"/>
      <c r="FZ106" s="144"/>
      <c r="GA106" s="144"/>
      <c r="GB106" s="144"/>
      <c r="GC106" s="144"/>
      <c r="GD106" s="144"/>
      <c r="GE106" s="144"/>
      <c r="GF106" s="144"/>
      <c r="GG106" s="144"/>
      <c r="GH106" s="144"/>
      <c r="GI106" s="144"/>
      <c r="GJ106" s="144"/>
      <c r="GK106" s="144"/>
      <c r="GL106" s="144"/>
      <c r="GM106" s="144"/>
      <c r="GN106" s="144"/>
      <c r="GO106" s="144"/>
      <c r="GP106" s="144"/>
      <c r="GQ106" s="144"/>
      <c r="GR106" s="144"/>
      <c r="GS106" s="144"/>
      <c r="GT106" s="144"/>
      <c r="GU106" s="144"/>
      <c r="GV106" s="144"/>
      <c r="GW106" s="144"/>
      <c r="GX106" s="144"/>
      <c r="GY106" s="144"/>
      <c r="GZ106" s="144"/>
      <c r="HA106" s="144"/>
      <c r="HB106" s="144"/>
      <c r="HC106" s="144"/>
      <c r="HD106" s="144"/>
      <c r="HE106" s="144"/>
      <c r="HF106" s="144"/>
      <c r="HG106" s="144"/>
      <c r="HH106" s="144"/>
      <c r="HI106" s="144"/>
      <c r="HJ106" s="144"/>
      <c r="HK106" s="144"/>
      <c r="HL106" s="144"/>
      <c r="HM106" s="144"/>
      <c r="HN106" s="144"/>
      <c r="HO106" s="144"/>
      <c r="HP106" s="144"/>
      <c r="HQ106" s="144"/>
      <c r="HR106" s="144"/>
      <c r="HS106" s="144"/>
      <c r="HT106" s="144"/>
      <c r="HU106" s="144"/>
      <c r="HV106" s="144"/>
      <c r="HW106" s="144"/>
      <c r="HX106" s="144"/>
      <c r="HY106" s="144"/>
      <c r="HZ106" s="144"/>
      <c r="IA106" s="144"/>
      <c r="IB106" s="144"/>
      <c r="IC106" s="144"/>
      <c r="ID106" s="144"/>
      <c r="IE106" s="144"/>
      <c r="IF106" s="144"/>
      <c r="IG106" s="144"/>
      <c r="IH106" s="144"/>
      <c r="II106" s="144"/>
      <c r="IJ106" s="144"/>
      <c r="IK106" s="144"/>
      <c r="IL106" s="144"/>
      <c r="IM106" s="144"/>
      <c r="IN106" s="144"/>
      <c r="IO106" s="144"/>
      <c r="IP106" s="144"/>
      <c r="IQ106" s="144"/>
    </row>
    <row r="107" spans="1:251" s="145" customFormat="1" ht="12.75" customHeight="1">
      <c r="A107" s="194" t="s">
        <v>68</v>
      </c>
      <c r="B107" s="11">
        <v>48</v>
      </c>
      <c r="C107" s="62">
        <v>51</v>
      </c>
      <c r="D107" s="70">
        <f t="shared" si="13"/>
        <v>106.25</v>
      </c>
      <c r="E107" s="62">
        <v>4484090</v>
      </c>
      <c r="F107" s="62">
        <v>5090033</v>
      </c>
      <c r="G107" s="70">
        <f t="shared" si="14"/>
        <v>113.5131765865538</v>
      </c>
      <c r="H107" s="11">
        <v>2954329.03</v>
      </c>
      <c r="I107" s="62">
        <v>3385527.69</v>
      </c>
      <c r="J107" s="70">
        <f t="shared" si="15"/>
        <v>114.59548532412452</v>
      </c>
      <c r="K107" s="11">
        <v>91692.54</v>
      </c>
      <c r="L107" s="62">
        <v>124497.73</v>
      </c>
      <c r="M107" s="70">
        <f t="shared" si="16"/>
        <v>135.77738167139879</v>
      </c>
      <c r="N107" s="11">
        <v>41289.11</v>
      </c>
      <c r="O107" s="62">
        <v>46569.85</v>
      </c>
      <c r="P107" s="70">
        <f t="shared" si="17"/>
        <v>112.78966778407188</v>
      </c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4"/>
      <c r="CP107" s="144"/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4"/>
      <c r="DE107" s="144"/>
      <c r="DF107" s="144"/>
      <c r="DG107" s="144"/>
      <c r="DH107" s="144"/>
      <c r="DI107" s="144"/>
      <c r="DJ107" s="144"/>
      <c r="DK107" s="144"/>
      <c r="DL107" s="144"/>
      <c r="DM107" s="144"/>
      <c r="DN107" s="144"/>
      <c r="DO107" s="144"/>
      <c r="DP107" s="144"/>
      <c r="DQ107" s="144"/>
      <c r="DR107" s="144"/>
      <c r="DS107" s="144"/>
      <c r="DT107" s="144"/>
      <c r="DU107" s="144"/>
      <c r="DV107" s="144"/>
      <c r="DW107" s="144"/>
      <c r="DX107" s="144"/>
      <c r="DY107" s="144"/>
      <c r="DZ107" s="144"/>
      <c r="EA107" s="144"/>
      <c r="EB107" s="144"/>
      <c r="EC107" s="144"/>
      <c r="ED107" s="144"/>
      <c r="EE107" s="144"/>
      <c r="EF107" s="144"/>
      <c r="EG107" s="144"/>
      <c r="EH107" s="144"/>
      <c r="EI107" s="144"/>
      <c r="EJ107" s="144"/>
      <c r="EK107" s="144"/>
      <c r="EL107" s="144"/>
      <c r="EM107" s="144"/>
      <c r="EN107" s="144"/>
      <c r="EO107" s="144"/>
      <c r="EP107" s="144"/>
      <c r="EQ107" s="144"/>
      <c r="ER107" s="144"/>
      <c r="ES107" s="144"/>
      <c r="ET107" s="144"/>
      <c r="EU107" s="144"/>
      <c r="EV107" s="144"/>
      <c r="EW107" s="144"/>
      <c r="EX107" s="144"/>
      <c r="EY107" s="144"/>
      <c r="EZ107" s="144"/>
      <c r="FA107" s="144"/>
      <c r="FB107" s="144"/>
      <c r="FC107" s="144"/>
      <c r="FD107" s="144"/>
      <c r="FE107" s="144"/>
      <c r="FF107" s="144"/>
      <c r="FG107" s="144"/>
      <c r="FH107" s="144"/>
      <c r="FI107" s="144"/>
      <c r="FJ107" s="144"/>
      <c r="FK107" s="144"/>
      <c r="FL107" s="144"/>
      <c r="FM107" s="144"/>
      <c r="FN107" s="144"/>
      <c r="FO107" s="144"/>
      <c r="FP107" s="144"/>
      <c r="FQ107" s="144"/>
      <c r="FR107" s="144"/>
      <c r="FS107" s="144"/>
      <c r="FT107" s="144"/>
      <c r="FU107" s="144"/>
      <c r="FV107" s="144"/>
      <c r="FW107" s="144"/>
      <c r="FX107" s="144"/>
      <c r="FY107" s="144"/>
      <c r="FZ107" s="144"/>
      <c r="GA107" s="144"/>
      <c r="GB107" s="144"/>
      <c r="GC107" s="144"/>
      <c r="GD107" s="144"/>
      <c r="GE107" s="144"/>
      <c r="GF107" s="144"/>
      <c r="GG107" s="144"/>
      <c r="GH107" s="144"/>
      <c r="GI107" s="144"/>
      <c r="GJ107" s="144"/>
      <c r="GK107" s="144"/>
      <c r="GL107" s="144"/>
      <c r="GM107" s="144"/>
      <c r="GN107" s="144"/>
      <c r="GO107" s="144"/>
      <c r="GP107" s="144"/>
      <c r="GQ107" s="144"/>
      <c r="GR107" s="144"/>
      <c r="GS107" s="144"/>
      <c r="GT107" s="144"/>
      <c r="GU107" s="144"/>
      <c r="GV107" s="144"/>
      <c r="GW107" s="144"/>
      <c r="GX107" s="144"/>
      <c r="GY107" s="144"/>
      <c r="GZ107" s="144"/>
      <c r="HA107" s="144"/>
      <c r="HB107" s="144"/>
      <c r="HC107" s="144"/>
      <c r="HD107" s="144"/>
      <c r="HE107" s="144"/>
      <c r="HF107" s="144"/>
      <c r="HG107" s="144"/>
      <c r="HH107" s="144"/>
      <c r="HI107" s="144"/>
      <c r="HJ107" s="144"/>
      <c r="HK107" s="144"/>
      <c r="HL107" s="144"/>
      <c r="HM107" s="144"/>
      <c r="HN107" s="144"/>
      <c r="HO107" s="144"/>
      <c r="HP107" s="144"/>
      <c r="HQ107" s="144"/>
      <c r="HR107" s="144"/>
      <c r="HS107" s="144"/>
      <c r="HT107" s="144"/>
      <c r="HU107" s="144"/>
      <c r="HV107" s="144"/>
      <c r="HW107" s="144"/>
      <c r="HX107" s="144"/>
      <c r="HY107" s="144"/>
      <c r="HZ107" s="144"/>
      <c r="IA107" s="144"/>
      <c r="IB107" s="144"/>
      <c r="IC107" s="144"/>
      <c r="ID107" s="144"/>
      <c r="IE107" s="144"/>
      <c r="IF107" s="144"/>
      <c r="IG107" s="144"/>
      <c r="IH107" s="144"/>
      <c r="II107" s="144"/>
      <c r="IJ107" s="144"/>
      <c r="IK107" s="144"/>
      <c r="IL107" s="144"/>
      <c r="IM107" s="144"/>
      <c r="IN107" s="144"/>
      <c r="IO107" s="144"/>
      <c r="IP107" s="144"/>
      <c r="IQ107" s="144"/>
    </row>
    <row r="108" spans="1:251" s="145" customFormat="1" ht="12.75" customHeight="1">
      <c r="A108" s="73" t="s">
        <v>4</v>
      </c>
      <c r="B108" s="11">
        <v>11</v>
      </c>
      <c r="C108" s="62">
        <v>5</v>
      </c>
      <c r="D108" s="70">
        <f t="shared" si="13"/>
        <v>45.45454545454545</v>
      </c>
      <c r="E108" s="62">
        <v>375979</v>
      </c>
      <c r="F108" s="62">
        <v>220445</v>
      </c>
      <c r="G108" s="70">
        <f t="shared" si="14"/>
        <v>58.63226403602329</v>
      </c>
      <c r="H108" s="11">
        <v>226211.59</v>
      </c>
      <c r="I108" s="62">
        <v>130960.24</v>
      </c>
      <c r="J108" s="70">
        <f t="shared" si="15"/>
        <v>57.8928073490841</v>
      </c>
      <c r="K108" s="11">
        <v>6797.36</v>
      </c>
      <c r="L108" s="62">
        <v>9144.93</v>
      </c>
      <c r="M108" s="70">
        <f t="shared" si="16"/>
        <v>134.5364965221792</v>
      </c>
      <c r="N108" s="11">
        <v>2970.18</v>
      </c>
      <c r="O108" s="62">
        <v>762.55</v>
      </c>
      <c r="P108" s="70">
        <f t="shared" si="17"/>
        <v>25.673528203677893</v>
      </c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4"/>
      <c r="DE108" s="144"/>
      <c r="DF108" s="144"/>
      <c r="DG108" s="144"/>
      <c r="DH108" s="144"/>
      <c r="DI108" s="144"/>
      <c r="DJ108" s="144"/>
      <c r="DK108" s="144"/>
      <c r="DL108" s="144"/>
      <c r="DM108" s="144"/>
      <c r="DN108" s="144"/>
      <c r="DO108" s="144"/>
      <c r="DP108" s="144"/>
      <c r="DQ108" s="144"/>
      <c r="DR108" s="144"/>
      <c r="DS108" s="144"/>
      <c r="DT108" s="144"/>
      <c r="DU108" s="144"/>
      <c r="DV108" s="144"/>
      <c r="DW108" s="144"/>
      <c r="DX108" s="144"/>
      <c r="DY108" s="144"/>
      <c r="DZ108" s="144"/>
      <c r="EA108" s="144"/>
      <c r="EB108" s="144"/>
      <c r="EC108" s="144"/>
      <c r="ED108" s="144"/>
      <c r="EE108" s="144"/>
      <c r="EF108" s="144"/>
      <c r="EG108" s="144"/>
      <c r="EH108" s="144"/>
      <c r="EI108" s="144"/>
      <c r="EJ108" s="144"/>
      <c r="EK108" s="144"/>
      <c r="EL108" s="144"/>
      <c r="EM108" s="144"/>
      <c r="EN108" s="144"/>
      <c r="EO108" s="144"/>
      <c r="EP108" s="144"/>
      <c r="EQ108" s="144"/>
      <c r="ER108" s="144"/>
      <c r="ES108" s="144"/>
      <c r="ET108" s="144"/>
      <c r="EU108" s="144"/>
      <c r="EV108" s="144"/>
      <c r="EW108" s="144"/>
      <c r="EX108" s="144"/>
      <c r="EY108" s="144"/>
      <c r="EZ108" s="144"/>
      <c r="FA108" s="144"/>
      <c r="FB108" s="144"/>
      <c r="FC108" s="144"/>
      <c r="FD108" s="144"/>
      <c r="FE108" s="144"/>
      <c r="FF108" s="144"/>
      <c r="FG108" s="144"/>
      <c r="FH108" s="144"/>
      <c r="FI108" s="144"/>
      <c r="FJ108" s="144"/>
      <c r="FK108" s="144"/>
      <c r="FL108" s="144"/>
      <c r="FM108" s="144"/>
      <c r="FN108" s="144"/>
      <c r="FO108" s="144"/>
      <c r="FP108" s="144"/>
      <c r="FQ108" s="144"/>
      <c r="FR108" s="144"/>
      <c r="FS108" s="144"/>
      <c r="FT108" s="144"/>
      <c r="FU108" s="144"/>
      <c r="FV108" s="144"/>
      <c r="FW108" s="144"/>
      <c r="FX108" s="144"/>
      <c r="FY108" s="144"/>
      <c r="FZ108" s="144"/>
      <c r="GA108" s="144"/>
      <c r="GB108" s="144"/>
      <c r="GC108" s="144"/>
      <c r="GD108" s="144"/>
      <c r="GE108" s="144"/>
      <c r="GF108" s="144"/>
      <c r="GG108" s="144"/>
      <c r="GH108" s="144"/>
      <c r="GI108" s="144"/>
      <c r="GJ108" s="144"/>
      <c r="GK108" s="144"/>
      <c r="GL108" s="144"/>
      <c r="GM108" s="144"/>
      <c r="GN108" s="144"/>
      <c r="GO108" s="144"/>
      <c r="GP108" s="144"/>
      <c r="GQ108" s="144"/>
      <c r="GR108" s="144"/>
      <c r="GS108" s="144"/>
      <c r="GT108" s="144"/>
      <c r="GU108" s="144"/>
      <c r="GV108" s="144"/>
      <c r="GW108" s="144"/>
      <c r="GX108" s="144"/>
      <c r="GY108" s="144"/>
      <c r="GZ108" s="144"/>
      <c r="HA108" s="144"/>
      <c r="HB108" s="144"/>
      <c r="HC108" s="144"/>
      <c r="HD108" s="144"/>
      <c r="HE108" s="144"/>
      <c r="HF108" s="144"/>
      <c r="HG108" s="144"/>
      <c r="HH108" s="144"/>
      <c r="HI108" s="144"/>
      <c r="HJ108" s="144"/>
      <c r="HK108" s="144"/>
      <c r="HL108" s="144"/>
      <c r="HM108" s="144"/>
      <c r="HN108" s="144"/>
      <c r="HO108" s="144"/>
      <c r="HP108" s="144"/>
      <c r="HQ108" s="144"/>
      <c r="HR108" s="144"/>
      <c r="HS108" s="144"/>
      <c r="HT108" s="144"/>
      <c r="HU108" s="144"/>
      <c r="HV108" s="144"/>
      <c r="HW108" s="144"/>
      <c r="HX108" s="144"/>
      <c r="HY108" s="144"/>
      <c r="HZ108" s="144"/>
      <c r="IA108" s="144"/>
      <c r="IB108" s="144"/>
      <c r="IC108" s="144"/>
      <c r="ID108" s="144"/>
      <c r="IE108" s="144"/>
      <c r="IF108" s="144"/>
      <c r="IG108" s="144"/>
      <c r="IH108" s="144"/>
      <c r="II108" s="144"/>
      <c r="IJ108" s="144"/>
      <c r="IK108" s="144"/>
      <c r="IL108" s="144"/>
      <c r="IM108" s="144"/>
      <c r="IN108" s="144"/>
      <c r="IO108" s="144"/>
      <c r="IP108" s="144"/>
      <c r="IQ108" s="144"/>
    </row>
    <row r="109" spans="1:251" s="145" customFormat="1" ht="12.75" customHeight="1">
      <c r="A109" s="73" t="s">
        <v>5</v>
      </c>
      <c r="B109" s="11">
        <v>7</v>
      </c>
      <c r="C109" s="62">
        <v>6</v>
      </c>
      <c r="D109" s="70">
        <f t="shared" si="13"/>
        <v>85.71428571428571</v>
      </c>
      <c r="E109" s="62">
        <v>163500</v>
      </c>
      <c r="F109" s="62">
        <v>224000</v>
      </c>
      <c r="G109" s="70">
        <f t="shared" si="14"/>
        <v>137.00305810397555</v>
      </c>
      <c r="H109" s="11">
        <v>38550</v>
      </c>
      <c r="I109" s="62">
        <v>58180</v>
      </c>
      <c r="J109" s="70">
        <f t="shared" si="15"/>
        <v>150.92088197146563</v>
      </c>
      <c r="K109" s="11">
        <v>1107.35</v>
      </c>
      <c r="L109" s="62">
        <v>1259.91</v>
      </c>
      <c r="M109" s="70">
        <f t="shared" si="16"/>
        <v>113.77703526436991</v>
      </c>
      <c r="N109" s="11">
        <v>843.91</v>
      </c>
      <c r="O109" s="62">
        <v>907.27</v>
      </c>
      <c r="P109" s="70">
        <f t="shared" si="17"/>
        <v>107.50790961121447</v>
      </c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144"/>
      <c r="DC109" s="144"/>
      <c r="DD109" s="144"/>
      <c r="DE109" s="144"/>
      <c r="DF109" s="144"/>
      <c r="DG109" s="144"/>
      <c r="DH109" s="144"/>
      <c r="DI109" s="144"/>
      <c r="DJ109" s="144"/>
      <c r="DK109" s="144"/>
      <c r="DL109" s="144"/>
      <c r="DM109" s="144"/>
      <c r="DN109" s="144"/>
      <c r="DO109" s="144"/>
      <c r="DP109" s="144"/>
      <c r="DQ109" s="144"/>
      <c r="DR109" s="144"/>
      <c r="DS109" s="144"/>
      <c r="DT109" s="144"/>
      <c r="DU109" s="144"/>
      <c r="DV109" s="144"/>
      <c r="DW109" s="144"/>
      <c r="DX109" s="144"/>
      <c r="DY109" s="144"/>
      <c r="DZ109" s="144"/>
      <c r="EA109" s="144"/>
      <c r="EB109" s="144"/>
      <c r="EC109" s="144"/>
      <c r="ED109" s="144"/>
      <c r="EE109" s="144"/>
      <c r="EF109" s="144"/>
      <c r="EG109" s="144"/>
      <c r="EH109" s="144"/>
      <c r="EI109" s="144"/>
      <c r="EJ109" s="144"/>
      <c r="EK109" s="144"/>
      <c r="EL109" s="144"/>
      <c r="EM109" s="144"/>
      <c r="EN109" s="144"/>
      <c r="EO109" s="144"/>
      <c r="EP109" s="144"/>
      <c r="EQ109" s="144"/>
      <c r="ER109" s="144"/>
      <c r="ES109" s="144"/>
      <c r="ET109" s="144"/>
      <c r="EU109" s="144"/>
      <c r="EV109" s="144"/>
      <c r="EW109" s="144"/>
      <c r="EX109" s="144"/>
      <c r="EY109" s="144"/>
      <c r="EZ109" s="144"/>
      <c r="FA109" s="144"/>
      <c r="FB109" s="144"/>
      <c r="FC109" s="144"/>
      <c r="FD109" s="144"/>
      <c r="FE109" s="144"/>
      <c r="FF109" s="144"/>
      <c r="FG109" s="144"/>
      <c r="FH109" s="144"/>
      <c r="FI109" s="144"/>
      <c r="FJ109" s="144"/>
      <c r="FK109" s="144"/>
      <c r="FL109" s="144"/>
      <c r="FM109" s="144"/>
      <c r="FN109" s="144"/>
      <c r="FO109" s="144"/>
      <c r="FP109" s="144"/>
      <c r="FQ109" s="144"/>
      <c r="FR109" s="144"/>
      <c r="FS109" s="144"/>
      <c r="FT109" s="144"/>
      <c r="FU109" s="144"/>
      <c r="FV109" s="144"/>
      <c r="FW109" s="144"/>
      <c r="FX109" s="144"/>
      <c r="FY109" s="144"/>
      <c r="FZ109" s="144"/>
      <c r="GA109" s="144"/>
      <c r="GB109" s="144"/>
      <c r="GC109" s="144"/>
      <c r="GD109" s="144"/>
      <c r="GE109" s="144"/>
      <c r="GF109" s="144"/>
      <c r="GG109" s="144"/>
      <c r="GH109" s="144"/>
      <c r="GI109" s="144"/>
      <c r="GJ109" s="144"/>
      <c r="GK109" s="144"/>
      <c r="GL109" s="144"/>
      <c r="GM109" s="144"/>
      <c r="GN109" s="144"/>
      <c r="GO109" s="144"/>
      <c r="GP109" s="144"/>
      <c r="GQ109" s="144"/>
      <c r="GR109" s="144"/>
      <c r="GS109" s="144"/>
      <c r="GT109" s="144"/>
      <c r="GU109" s="144"/>
      <c r="GV109" s="144"/>
      <c r="GW109" s="144"/>
      <c r="GX109" s="144"/>
      <c r="GY109" s="144"/>
      <c r="GZ109" s="144"/>
      <c r="HA109" s="144"/>
      <c r="HB109" s="144"/>
      <c r="HC109" s="144"/>
      <c r="HD109" s="144"/>
      <c r="HE109" s="144"/>
      <c r="HF109" s="144"/>
      <c r="HG109" s="144"/>
      <c r="HH109" s="144"/>
      <c r="HI109" s="144"/>
      <c r="HJ109" s="144"/>
      <c r="HK109" s="144"/>
      <c r="HL109" s="144"/>
      <c r="HM109" s="144"/>
      <c r="HN109" s="144"/>
      <c r="HO109" s="144"/>
      <c r="HP109" s="144"/>
      <c r="HQ109" s="144"/>
      <c r="HR109" s="144"/>
      <c r="HS109" s="144"/>
      <c r="HT109" s="144"/>
      <c r="HU109" s="144"/>
      <c r="HV109" s="144"/>
      <c r="HW109" s="144"/>
      <c r="HX109" s="144"/>
      <c r="HY109" s="144"/>
      <c r="HZ109" s="144"/>
      <c r="IA109" s="144"/>
      <c r="IB109" s="144"/>
      <c r="IC109" s="144"/>
      <c r="ID109" s="144"/>
      <c r="IE109" s="144"/>
      <c r="IF109" s="144"/>
      <c r="IG109" s="144"/>
      <c r="IH109" s="144"/>
      <c r="II109" s="144"/>
      <c r="IJ109" s="144"/>
      <c r="IK109" s="144"/>
      <c r="IL109" s="144"/>
      <c r="IM109" s="144"/>
      <c r="IN109" s="144"/>
      <c r="IO109" s="144"/>
      <c r="IP109" s="144"/>
      <c r="IQ109" s="144"/>
    </row>
    <row r="110" spans="1:251" s="145" customFormat="1" ht="12.75" customHeight="1">
      <c r="A110" s="194" t="s">
        <v>69</v>
      </c>
      <c r="B110" s="11">
        <v>175</v>
      </c>
      <c r="C110" s="62">
        <v>153</v>
      </c>
      <c r="D110" s="70">
        <f t="shared" si="13"/>
        <v>87.42857142857143</v>
      </c>
      <c r="E110" s="62">
        <v>5909002</v>
      </c>
      <c r="F110" s="62">
        <v>5086397</v>
      </c>
      <c r="G110" s="70">
        <f t="shared" si="14"/>
        <v>86.07878284691729</v>
      </c>
      <c r="H110" s="11">
        <v>10342329.76</v>
      </c>
      <c r="I110" s="62">
        <v>9745822.35</v>
      </c>
      <c r="J110" s="70">
        <f t="shared" si="15"/>
        <v>94.23236907116372</v>
      </c>
      <c r="K110" s="11">
        <v>525839.08</v>
      </c>
      <c r="L110" s="62">
        <v>553940.84</v>
      </c>
      <c r="M110" s="70">
        <f t="shared" si="16"/>
        <v>105.34417487570533</v>
      </c>
      <c r="N110" s="11">
        <v>407990.91</v>
      </c>
      <c r="O110" s="62">
        <v>508835.81</v>
      </c>
      <c r="P110" s="70">
        <f t="shared" si="17"/>
        <v>124.7174379448797</v>
      </c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4"/>
      <c r="CM110" s="144"/>
      <c r="CN110" s="144"/>
      <c r="CO110" s="144"/>
      <c r="CP110" s="144"/>
      <c r="CQ110" s="144"/>
      <c r="CR110" s="144"/>
      <c r="CS110" s="144"/>
      <c r="CT110" s="144"/>
      <c r="CU110" s="144"/>
      <c r="CV110" s="144"/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44"/>
      <c r="DH110" s="144"/>
      <c r="DI110" s="144"/>
      <c r="DJ110" s="144"/>
      <c r="DK110" s="144"/>
      <c r="DL110" s="144"/>
      <c r="DM110" s="144"/>
      <c r="DN110" s="144"/>
      <c r="DO110" s="144"/>
      <c r="DP110" s="144"/>
      <c r="DQ110" s="144"/>
      <c r="DR110" s="144"/>
      <c r="DS110" s="144"/>
      <c r="DT110" s="144"/>
      <c r="DU110" s="144"/>
      <c r="DV110" s="144"/>
      <c r="DW110" s="144"/>
      <c r="DX110" s="144"/>
      <c r="DY110" s="144"/>
      <c r="DZ110" s="144"/>
      <c r="EA110" s="144"/>
      <c r="EB110" s="144"/>
      <c r="EC110" s="144"/>
      <c r="ED110" s="144"/>
      <c r="EE110" s="144"/>
      <c r="EF110" s="144"/>
      <c r="EG110" s="144"/>
      <c r="EH110" s="144"/>
      <c r="EI110" s="144"/>
      <c r="EJ110" s="144"/>
      <c r="EK110" s="144"/>
      <c r="EL110" s="144"/>
      <c r="EM110" s="144"/>
      <c r="EN110" s="144"/>
      <c r="EO110" s="144"/>
      <c r="EP110" s="144"/>
      <c r="EQ110" s="144"/>
      <c r="ER110" s="144"/>
      <c r="ES110" s="144"/>
      <c r="ET110" s="144"/>
      <c r="EU110" s="144"/>
      <c r="EV110" s="144"/>
      <c r="EW110" s="144"/>
      <c r="EX110" s="144"/>
      <c r="EY110" s="144"/>
      <c r="EZ110" s="144"/>
      <c r="FA110" s="144"/>
      <c r="FB110" s="144"/>
      <c r="FC110" s="144"/>
      <c r="FD110" s="144"/>
      <c r="FE110" s="144"/>
      <c r="FF110" s="144"/>
      <c r="FG110" s="144"/>
      <c r="FH110" s="144"/>
      <c r="FI110" s="144"/>
      <c r="FJ110" s="144"/>
      <c r="FK110" s="144"/>
      <c r="FL110" s="144"/>
      <c r="FM110" s="144"/>
      <c r="FN110" s="144"/>
      <c r="FO110" s="144"/>
      <c r="FP110" s="144"/>
      <c r="FQ110" s="144"/>
      <c r="FR110" s="144"/>
      <c r="FS110" s="144"/>
      <c r="FT110" s="144"/>
      <c r="FU110" s="144"/>
      <c r="FV110" s="144"/>
      <c r="FW110" s="144"/>
      <c r="FX110" s="144"/>
      <c r="FY110" s="144"/>
      <c r="FZ110" s="144"/>
      <c r="GA110" s="144"/>
      <c r="GB110" s="144"/>
      <c r="GC110" s="144"/>
      <c r="GD110" s="144"/>
      <c r="GE110" s="144"/>
      <c r="GF110" s="144"/>
      <c r="GG110" s="144"/>
      <c r="GH110" s="144"/>
      <c r="GI110" s="144"/>
      <c r="GJ110" s="144"/>
      <c r="GK110" s="144"/>
      <c r="GL110" s="144"/>
      <c r="GM110" s="144"/>
      <c r="GN110" s="144"/>
      <c r="GO110" s="144"/>
      <c r="GP110" s="144"/>
      <c r="GQ110" s="144"/>
      <c r="GR110" s="144"/>
      <c r="GS110" s="144"/>
      <c r="GT110" s="144"/>
      <c r="GU110" s="144"/>
      <c r="GV110" s="144"/>
      <c r="GW110" s="144"/>
      <c r="GX110" s="144"/>
      <c r="GY110" s="144"/>
      <c r="GZ110" s="144"/>
      <c r="HA110" s="144"/>
      <c r="HB110" s="144"/>
      <c r="HC110" s="144"/>
      <c r="HD110" s="144"/>
      <c r="HE110" s="144"/>
      <c r="HF110" s="144"/>
      <c r="HG110" s="144"/>
      <c r="HH110" s="144"/>
      <c r="HI110" s="144"/>
      <c r="HJ110" s="144"/>
      <c r="HK110" s="144"/>
      <c r="HL110" s="144"/>
      <c r="HM110" s="144"/>
      <c r="HN110" s="144"/>
      <c r="HO110" s="144"/>
      <c r="HP110" s="144"/>
      <c r="HQ110" s="144"/>
      <c r="HR110" s="144"/>
      <c r="HS110" s="144"/>
      <c r="HT110" s="144"/>
      <c r="HU110" s="144"/>
      <c r="HV110" s="144"/>
      <c r="HW110" s="144"/>
      <c r="HX110" s="144"/>
      <c r="HY110" s="144"/>
      <c r="HZ110" s="144"/>
      <c r="IA110" s="144"/>
      <c r="IB110" s="144"/>
      <c r="IC110" s="144"/>
      <c r="ID110" s="144"/>
      <c r="IE110" s="144"/>
      <c r="IF110" s="144"/>
      <c r="IG110" s="144"/>
      <c r="IH110" s="144"/>
      <c r="II110" s="144"/>
      <c r="IJ110" s="144"/>
      <c r="IK110" s="144"/>
      <c r="IL110" s="144"/>
      <c r="IM110" s="144"/>
      <c r="IN110" s="144"/>
      <c r="IO110" s="144"/>
      <c r="IP110" s="144"/>
      <c r="IQ110" s="144"/>
    </row>
    <row r="111" spans="1:251" s="145" customFormat="1" ht="12.75" customHeight="1">
      <c r="A111" s="14" t="s">
        <v>70</v>
      </c>
      <c r="B111" s="11">
        <v>44</v>
      </c>
      <c r="C111" s="62">
        <v>32</v>
      </c>
      <c r="D111" s="70">
        <f t="shared" si="13"/>
        <v>72.72727272727273</v>
      </c>
      <c r="E111" s="62">
        <v>220210</v>
      </c>
      <c r="F111" s="62">
        <v>186032</v>
      </c>
      <c r="G111" s="70">
        <f t="shared" si="14"/>
        <v>84.47936061032651</v>
      </c>
      <c r="H111" s="11">
        <v>564034.5</v>
      </c>
      <c r="I111" s="62">
        <v>502491.4</v>
      </c>
      <c r="J111" s="70">
        <f t="shared" si="15"/>
        <v>89.088770279123</v>
      </c>
      <c r="K111" s="11">
        <v>3069.32</v>
      </c>
      <c r="L111" s="62">
        <v>2575.47</v>
      </c>
      <c r="M111" s="70">
        <f t="shared" si="16"/>
        <v>83.91011689885705</v>
      </c>
      <c r="N111" s="11">
        <v>3690.61</v>
      </c>
      <c r="O111" s="62">
        <v>4015.02</v>
      </c>
      <c r="P111" s="70">
        <f t="shared" si="17"/>
        <v>108.79014580245541</v>
      </c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4"/>
      <c r="CL111" s="144"/>
      <c r="CM111" s="144"/>
      <c r="CN111" s="144"/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4"/>
      <c r="EP111" s="144"/>
      <c r="EQ111" s="144"/>
      <c r="ER111" s="144"/>
      <c r="ES111" s="144"/>
      <c r="ET111" s="144"/>
      <c r="EU111" s="144"/>
      <c r="EV111" s="144"/>
      <c r="EW111" s="144"/>
      <c r="EX111" s="144"/>
      <c r="EY111" s="144"/>
      <c r="EZ111" s="144"/>
      <c r="FA111" s="144"/>
      <c r="FB111" s="144"/>
      <c r="FC111" s="144"/>
      <c r="FD111" s="144"/>
      <c r="FE111" s="144"/>
      <c r="FF111" s="144"/>
      <c r="FG111" s="144"/>
      <c r="FH111" s="144"/>
      <c r="FI111" s="144"/>
      <c r="FJ111" s="144"/>
      <c r="FK111" s="144"/>
      <c r="FL111" s="144"/>
      <c r="FM111" s="144"/>
      <c r="FN111" s="144"/>
      <c r="FO111" s="144"/>
      <c r="FP111" s="144"/>
      <c r="FQ111" s="144"/>
      <c r="FR111" s="144"/>
      <c r="FS111" s="144"/>
      <c r="FT111" s="144"/>
      <c r="FU111" s="144"/>
      <c r="FV111" s="144"/>
      <c r="FW111" s="144"/>
      <c r="FX111" s="144"/>
      <c r="FY111" s="144"/>
      <c r="FZ111" s="144"/>
      <c r="GA111" s="144"/>
      <c r="GB111" s="144"/>
      <c r="GC111" s="144"/>
      <c r="GD111" s="144"/>
      <c r="GE111" s="144"/>
      <c r="GF111" s="144"/>
      <c r="GG111" s="144"/>
      <c r="GH111" s="144"/>
      <c r="GI111" s="144"/>
      <c r="GJ111" s="144"/>
      <c r="GK111" s="144"/>
      <c r="GL111" s="144"/>
      <c r="GM111" s="144"/>
      <c r="GN111" s="144"/>
      <c r="GO111" s="144"/>
      <c r="GP111" s="144"/>
      <c r="GQ111" s="144"/>
      <c r="GR111" s="144"/>
      <c r="GS111" s="144"/>
      <c r="GT111" s="144"/>
      <c r="GU111" s="144"/>
      <c r="GV111" s="144"/>
      <c r="GW111" s="144"/>
      <c r="GX111" s="144"/>
      <c r="GY111" s="144"/>
      <c r="GZ111" s="144"/>
      <c r="HA111" s="144"/>
      <c r="HB111" s="144"/>
      <c r="HC111" s="144"/>
      <c r="HD111" s="144"/>
      <c r="HE111" s="144"/>
      <c r="HF111" s="144"/>
      <c r="HG111" s="144"/>
      <c r="HH111" s="144"/>
      <c r="HI111" s="144"/>
      <c r="HJ111" s="144"/>
      <c r="HK111" s="144"/>
      <c r="HL111" s="144"/>
      <c r="HM111" s="144"/>
      <c r="HN111" s="144"/>
      <c r="HO111" s="144"/>
      <c r="HP111" s="144"/>
      <c r="HQ111" s="144"/>
      <c r="HR111" s="144"/>
      <c r="HS111" s="144"/>
      <c r="HT111" s="144"/>
      <c r="HU111" s="144"/>
      <c r="HV111" s="144"/>
      <c r="HW111" s="144"/>
      <c r="HX111" s="144"/>
      <c r="HY111" s="144"/>
      <c r="HZ111" s="144"/>
      <c r="IA111" s="144"/>
      <c r="IB111" s="144"/>
      <c r="IC111" s="144"/>
      <c r="ID111" s="144"/>
      <c r="IE111" s="144"/>
      <c r="IF111" s="144"/>
      <c r="IG111" s="144"/>
      <c r="IH111" s="144"/>
      <c r="II111" s="144"/>
      <c r="IJ111" s="144"/>
      <c r="IK111" s="144"/>
      <c r="IL111" s="144"/>
      <c r="IM111" s="144"/>
      <c r="IN111" s="144"/>
      <c r="IO111" s="144"/>
      <c r="IP111" s="144"/>
      <c r="IQ111" s="144"/>
    </row>
    <row r="112" spans="1:251" s="145" customFormat="1" ht="12.75" customHeight="1">
      <c r="A112" s="194" t="s">
        <v>71</v>
      </c>
      <c r="B112" s="7">
        <v>291</v>
      </c>
      <c r="C112" s="56">
        <v>270</v>
      </c>
      <c r="D112" s="70">
        <f>C112*100/B112</f>
        <v>92.78350515463917</v>
      </c>
      <c r="E112" s="56">
        <v>4810145</v>
      </c>
      <c r="F112" s="56">
        <v>4256359</v>
      </c>
      <c r="G112" s="70">
        <f>F112*100/E112</f>
        <v>88.48712460850972</v>
      </c>
      <c r="H112" s="7">
        <v>7282774.32</v>
      </c>
      <c r="I112" s="56">
        <v>7576965.55</v>
      </c>
      <c r="J112" s="70">
        <f>I112*100/H112</f>
        <v>104.03954890091939</v>
      </c>
      <c r="K112" s="7">
        <v>48110.08</v>
      </c>
      <c r="L112" s="56">
        <v>68990.89</v>
      </c>
      <c r="M112" s="70">
        <f>L112*100/K112</f>
        <v>143.4021518983132</v>
      </c>
      <c r="N112" s="7">
        <v>44887.18</v>
      </c>
      <c r="O112" s="56">
        <v>64174.51</v>
      </c>
      <c r="P112" s="70">
        <f>O112*100/N112</f>
        <v>142.96846003691923</v>
      </c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4"/>
      <c r="BJ112" s="144"/>
      <c r="BK112" s="144"/>
      <c r="BL112" s="144"/>
      <c r="BM112" s="144"/>
      <c r="BN112" s="144"/>
      <c r="BO112" s="144"/>
      <c r="BP112" s="144"/>
      <c r="BQ112" s="144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4"/>
      <c r="CM112" s="144"/>
      <c r="CN112" s="144"/>
      <c r="CO112" s="144"/>
      <c r="CP112" s="144"/>
      <c r="CQ112" s="144"/>
      <c r="CR112" s="144"/>
      <c r="CS112" s="144"/>
      <c r="CT112" s="144"/>
      <c r="CU112" s="144"/>
      <c r="CV112" s="144"/>
      <c r="CW112" s="144"/>
      <c r="CX112" s="144"/>
      <c r="CY112" s="144"/>
      <c r="CZ112" s="144"/>
      <c r="DA112" s="144"/>
      <c r="DB112" s="144"/>
      <c r="DC112" s="144"/>
      <c r="DD112" s="144"/>
      <c r="DE112" s="144"/>
      <c r="DF112" s="144"/>
      <c r="DG112" s="144"/>
      <c r="DH112" s="144"/>
      <c r="DI112" s="144"/>
      <c r="DJ112" s="144"/>
      <c r="DK112" s="144"/>
      <c r="DL112" s="144"/>
      <c r="DM112" s="144"/>
      <c r="DN112" s="144"/>
      <c r="DO112" s="144"/>
      <c r="DP112" s="144"/>
      <c r="DQ112" s="144"/>
      <c r="DR112" s="144"/>
      <c r="DS112" s="144"/>
      <c r="DT112" s="144"/>
      <c r="DU112" s="144"/>
      <c r="DV112" s="144"/>
      <c r="DW112" s="144"/>
      <c r="DX112" s="144"/>
      <c r="DY112" s="144"/>
      <c r="DZ112" s="144"/>
      <c r="EA112" s="144"/>
      <c r="EB112" s="144"/>
      <c r="EC112" s="144"/>
      <c r="ED112" s="144"/>
      <c r="EE112" s="144"/>
      <c r="EF112" s="144"/>
      <c r="EG112" s="144"/>
      <c r="EH112" s="144"/>
      <c r="EI112" s="144"/>
      <c r="EJ112" s="144"/>
      <c r="EK112" s="144"/>
      <c r="EL112" s="144"/>
      <c r="EM112" s="144"/>
      <c r="EN112" s="144"/>
      <c r="EO112" s="144"/>
      <c r="EP112" s="144"/>
      <c r="EQ112" s="144"/>
      <c r="ER112" s="144"/>
      <c r="ES112" s="144"/>
      <c r="ET112" s="144"/>
      <c r="EU112" s="144"/>
      <c r="EV112" s="144"/>
      <c r="EW112" s="144"/>
      <c r="EX112" s="144"/>
      <c r="EY112" s="144"/>
      <c r="EZ112" s="144"/>
      <c r="FA112" s="144"/>
      <c r="FB112" s="144"/>
      <c r="FC112" s="144"/>
      <c r="FD112" s="144"/>
      <c r="FE112" s="144"/>
      <c r="FF112" s="144"/>
      <c r="FG112" s="144"/>
      <c r="FH112" s="144"/>
      <c r="FI112" s="144"/>
      <c r="FJ112" s="144"/>
      <c r="FK112" s="144"/>
      <c r="FL112" s="144"/>
      <c r="FM112" s="144"/>
      <c r="FN112" s="144"/>
      <c r="FO112" s="144"/>
      <c r="FP112" s="144"/>
      <c r="FQ112" s="144"/>
      <c r="FR112" s="144"/>
      <c r="FS112" s="144"/>
      <c r="FT112" s="144"/>
      <c r="FU112" s="144"/>
      <c r="FV112" s="144"/>
      <c r="FW112" s="144"/>
      <c r="FX112" s="144"/>
      <c r="FY112" s="144"/>
      <c r="FZ112" s="144"/>
      <c r="GA112" s="144"/>
      <c r="GB112" s="144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  <c r="GW112" s="144"/>
      <c r="GX112" s="144"/>
      <c r="GY112" s="144"/>
      <c r="GZ112" s="144"/>
      <c r="HA112" s="144"/>
      <c r="HB112" s="144"/>
      <c r="HC112" s="144"/>
      <c r="HD112" s="144"/>
      <c r="HE112" s="144"/>
      <c r="HF112" s="144"/>
      <c r="HG112" s="144"/>
      <c r="HH112" s="144"/>
      <c r="HI112" s="144"/>
      <c r="HJ112" s="144"/>
      <c r="HK112" s="144"/>
      <c r="HL112" s="144"/>
      <c r="HM112" s="144"/>
      <c r="HN112" s="144"/>
      <c r="HO112" s="144"/>
      <c r="HP112" s="144"/>
      <c r="HQ112" s="144"/>
      <c r="HR112" s="144"/>
      <c r="HS112" s="144"/>
      <c r="HT112" s="144"/>
      <c r="HU112" s="144"/>
      <c r="HV112" s="144"/>
      <c r="HW112" s="144"/>
      <c r="HX112" s="144"/>
      <c r="HY112" s="144"/>
      <c r="HZ112" s="144"/>
      <c r="IA112" s="144"/>
      <c r="IB112" s="144"/>
      <c r="IC112" s="144"/>
      <c r="ID112" s="144"/>
      <c r="IE112" s="144"/>
      <c r="IF112" s="144"/>
      <c r="IG112" s="144"/>
      <c r="IH112" s="144"/>
      <c r="II112" s="144"/>
      <c r="IJ112" s="144"/>
      <c r="IK112" s="144"/>
      <c r="IL112" s="144"/>
      <c r="IM112" s="144"/>
      <c r="IN112" s="144"/>
      <c r="IO112" s="144"/>
      <c r="IP112" s="144"/>
      <c r="IQ112" s="144"/>
    </row>
    <row r="113" spans="1:251" s="145" customFormat="1" ht="12.75" customHeight="1">
      <c r="A113" s="14" t="s">
        <v>72</v>
      </c>
      <c r="B113" s="7">
        <v>723</v>
      </c>
      <c r="C113" s="56">
        <v>709</v>
      </c>
      <c r="D113" s="70">
        <f>C113*100/B113</f>
        <v>98.06362378976488</v>
      </c>
      <c r="E113" s="56">
        <v>37057964</v>
      </c>
      <c r="F113" s="56">
        <v>37275404</v>
      </c>
      <c r="G113" s="70">
        <f>F113*100/E113</f>
        <v>100.58675646616743</v>
      </c>
      <c r="H113" s="7">
        <v>21439559.66</v>
      </c>
      <c r="I113" s="56">
        <v>21503958.35</v>
      </c>
      <c r="J113" s="70">
        <f>I113*100/H113</f>
        <v>100.30037319339235</v>
      </c>
      <c r="K113" s="7">
        <v>155121.34</v>
      </c>
      <c r="L113" s="56">
        <v>155249.57</v>
      </c>
      <c r="M113" s="70">
        <f>L113*100/K113</f>
        <v>100.08266431942891</v>
      </c>
      <c r="N113" s="7">
        <v>112611.1</v>
      </c>
      <c r="O113" s="56">
        <v>113687.61</v>
      </c>
      <c r="P113" s="70">
        <f>O113*100/N113</f>
        <v>100.95595372037036</v>
      </c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4"/>
      <c r="CE113" s="144"/>
      <c r="CF113" s="144"/>
      <c r="CG113" s="144"/>
      <c r="CH113" s="144"/>
      <c r="CI113" s="144"/>
      <c r="CJ113" s="144"/>
      <c r="CK113" s="144"/>
      <c r="CL113" s="144"/>
      <c r="CM113" s="144"/>
      <c r="CN113" s="144"/>
      <c r="CO113" s="144"/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144"/>
      <c r="DK113" s="144"/>
      <c r="DL113" s="144"/>
      <c r="DM113" s="144"/>
      <c r="DN113" s="144"/>
      <c r="DO113" s="144"/>
      <c r="DP113" s="144"/>
      <c r="DQ113" s="144"/>
      <c r="DR113" s="144"/>
      <c r="DS113" s="144"/>
      <c r="DT113" s="144"/>
      <c r="DU113" s="144"/>
      <c r="DV113" s="144"/>
      <c r="DW113" s="144"/>
      <c r="DX113" s="144"/>
      <c r="DY113" s="144"/>
      <c r="DZ113" s="144"/>
      <c r="EA113" s="144"/>
      <c r="EB113" s="144"/>
      <c r="EC113" s="144"/>
      <c r="ED113" s="144"/>
      <c r="EE113" s="144"/>
      <c r="EF113" s="144"/>
      <c r="EG113" s="144"/>
      <c r="EH113" s="144"/>
      <c r="EI113" s="144"/>
      <c r="EJ113" s="144"/>
      <c r="EK113" s="144"/>
      <c r="EL113" s="144"/>
      <c r="EM113" s="144"/>
      <c r="EN113" s="144"/>
      <c r="EO113" s="144"/>
      <c r="EP113" s="144"/>
      <c r="EQ113" s="144"/>
      <c r="ER113" s="144"/>
      <c r="ES113" s="144"/>
      <c r="ET113" s="144"/>
      <c r="EU113" s="144"/>
      <c r="EV113" s="144"/>
      <c r="EW113" s="144"/>
      <c r="EX113" s="144"/>
      <c r="EY113" s="144"/>
      <c r="EZ113" s="144"/>
      <c r="FA113" s="144"/>
      <c r="FB113" s="144"/>
      <c r="FC113" s="144"/>
      <c r="FD113" s="144"/>
      <c r="FE113" s="144"/>
      <c r="FF113" s="144"/>
      <c r="FG113" s="144"/>
      <c r="FH113" s="144"/>
      <c r="FI113" s="144"/>
      <c r="FJ113" s="144"/>
      <c r="FK113" s="144"/>
      <c r="FL113" s="144"/>
      <c r="FM113" s="144"/>
      <c r="FN113" s="144"/>
      <c r="FO113" s="144"/>
      <c r="FP113" s="144"/>
      <c r="FQ113" s="144"/>
      <c r="FR113" s="144"/>
      <c r="FS113" s="144"/>
      <c r="FT113" s="144"/>
      <c r="FU113" s="144"/>
      <c r="FV113" s="144"/>
      <c r="FW113" s="144"/>
      <c r="FX113" s="144"/>
      <c r="FY113" s="144"/>
      <c r="FZ113" s="144"/>
      <c r="GA113" s="144"/>
      <c r="GB113" s="144"/>
      <c r="GC113" s="144"/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  <c r="GW113" s="144"/>
      <c r="GX113" s="144"/>
      <c r="GY113" s="144"/>
      <c r="GZ113" s="144"/>
      <c r="HA113" s="144"/>
      <c r="HB113" s="144"/>
      <c r="HC113" s="144"/>
      <c r="HD113" s="144"/>
      <c r="HE113" s="144"/>
      <c r="HF113" s="144"/>
      <c r="HG113" s="144"/>
      <c r="HH113" s="144"/>
      <c r="HI113" s="144"/>
      <c r="HJ113" s="144"/>
      <c r="HK113" s="144"/>
      <c r="HL113" s="144"/>
      <c r="HM113" s="144"/>
      <c r="HN113" s="144"/>
      <c r="HO113" s="144"/>
      <c r="HP113" s="144"/>
      <c r="HQ113" s="144"/>
      <c r="HR113" s="144"/>
      <c r="HS113" s="144"/>
      <c r="HT113" s="144"/>
      <c r="HU113" s="144"/>
      <c r="HV113" s="144"/>
      <c r="HW113" s="144"/>
      <c r="HX113" s="144"/>
      <c r="HY113" s="144"/>
      <c r="HZ113" s="144"/>
      <c r="IA113" s="144"/>
      <c r="IB113" s="144"/>
      <c r="IC113" s="144"/>
      <c r="ID113" s="144"/>
      <c r="IE113" s="144"/>
      <c r="IF113" s="144"/>
      <c r="IG113" s="144"/>
      <c r="IH113" s="144"/>
      <c r="II113" s="144"/>
      <c r="IJ113" s="144"/>
      <c r="IK113" s="144"/>
      <c r="IL113" s="144"/>
      <c r="IM113" s="144"/>
      <c r="IN113" s="144"/>
      <c r="IO113" s="144"/>
      <c r="IP113" s="144"/>
      <c r="IQ113" s="144"/>
    </row>
    <row r="114" spans="1:251" s="145" customFormat="1" ht="12.75" customHeight="1">
      <c r="A114" s="193" t="s">
        <v>73</v>
      </c>
      <c r="B114" s="160">
        <f>+B115</f>
        <v>106</v>
      </c>
      <c r="C114" s="127">
        <f aca="true" t="shared" si="19" ref="C114:O114">+C115</f>
        <v>115</v>
      </c>
      <c r="D114" s="161">
        <f t="shared" si="13"/>
        <v>108.49056603773585</v>
      </c>
      <c r="E114" s="127">
        <f t="shared" si="19"/>
        <v>2582460</v>
      </c>
      <c r="F114" s="127">
        <f t="shared" si="19"/>
        <v>2347223</v>
      </c>
      <c r="G114" s="162">
        <f t="shared" si="14"/>
        <v>90.89097217381877</v>
      </c>
      <c r="H114" s="127">
        <f t="shared" si="19"/>
        <v>5519599.8</v>
      </c>
      <c r="I114" s="127">
        <f t="shared" si="19"/>
        <v>4889466.4</v>
      </c>
      <c r="J114" s="162">
        <f t="shared" si="15"/>
        <v>88.5837121742051</v>
      </c>
      <c r="K114" s="127">
        <f t="shared" si="19"/>
        <v>182047.77</v>
      </c>
      <c r="L114" s="127">
        <f t="shared" si="19"/>
        <v>306775.6</v>
      </c>
      <c r="M114" s="162">
        <f t="shared" si="16"/>
        <v>168.51379173719073</v>
      </c>
      <c r="N114" s="127">
        <f t="shared" si="19"/>
        <v>107328.54</v>
      </c>
      <c r="O114" s="127">
        <f t="shared" si="19"/>
        <v>164526.33</v>
      </c>
      <c r="P114" s="162">
        <f t="shared" si="17"/>
        <v>153.29224640528977</v>
      </c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4"/>
      <c r="CA114" s="144"/>
      <c r="CB114" s="144"/>
      <c r="CC114" s="144"/>
      <c r="CD114" s="144"/>
      <c r="CE114" s="144"/>
      <c r="CF114" s="144"/>
      <c r="CG114" s="144"/>
      <c r="CH114" s="144"/>
      <c r="CI114" s="144"/>
      <c r="CJ114" s="144"/>
      <c r="CK114" s="144"/>
      <c r="CL114" s="144"/>
      <c r="CM114" s="144"/>
      <c r="CN114" s="144"/>
      <c r="CO114" s="144"/>
      <c r="CP114" s="144"/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144"/>
      <c r="DK114" s="144"/>
      <c r="DL114" s="144"/>
      <c r="DM114" s="144"/>
      <c r="DN114" s="144"/>
      <c r="DO114" s="144"/>
      <c r="DP114" s="144"/>
      <c r="DQ114" s="144"/>
      <c r="DR114" s="144"/>
      <c r="DS114" s="144"/>
      <c r="DT114" s="144"/>
      <c r="DU114" s="144"/>
      <c r="DV114" s="144"/>
      <c r="DW114" s="144"/>
      <c r="DX114" s="144"/>
      <c r="DY114" s="144"/>
      <c r="DZ114" s="144"/>
      <c r="EA114" s="144"/>
      <c r="EB114" s="144"/>
      <c r="EC114" s="144"/>
      <c r="ED114" s="144"/>
      <c r="EE114" s="144"/>
      <c r="EF114" s="144"/>
      <c r="EG114" s="144"/>
      <c r="EH114" s="144"/>
      <c r="EI114" s="144"/>
      <c r="EJ114" s="144"/>
      <c r="EK114" s="144"/>
      <c r="EL114" s="144"/>
      <c r="EM114" s="144"/>
      <c r="EN114" s="144"/>
      <c r="EO114" s="144"/>
      <c r="EP114" s="144"/>
      <c r="EQ114" s="144"/>
      <c r="ER114" s="144"/>
      <c r="ES114" s="144"/>
      <c r="ET114" s="144"/>
      <c r="EU114" s="144"/>
      <c r="EV114" s="144"/>
      <c r="EW114" s="144"/>
      <c r="EX114" s="144"/>
      <c r="EY114" s="144"/>
      <c r="EZ114" s="144"/>
      <c r="FA114" s="144"/>
      <c r="FB114" s="144"/>
      <c r="FC114" s="144"/>
      <c r="FD114" s="144"/>
      <c r="FE114" s="144"/>
      <c r="FF114" s="144"/>
      <c r="FG114" s="144"/>
      <c r="FH114" s="144"/>
      <c r="FI114" s="144"/>
      <c r="FJ114" s="144"/>
      <c r="FK114" s="144"/>
      <c r="FL114" s="144"/>
      <c r="FM114" s="144"/>
      <c r="FN114" s="144"/>
      <c r="FO114" s="144"/>
      <c r="FP114" s="144"/>
      <c r="FQ114" s="144"/>
      <c r="FR114" s="144"/>
      <c r="FS114" s="144"/>
      <c r="FT114" s="144"/>
      <c r="FU114" s="144"/>
      <c r="FV114" s="144"/>
      <c r="FW114" s="144"/>
      <c r="FX114" s="144"/>
      <c r="FY114" s="144"/>
      <c r="FZ114" s="144"/>
      <c r="GA114" s="144"/>
      <c r="GB114" s="144"/>
      <c r="GC114" s="144"/>
      <c r="GD114" s="144"/>
      <c r="GE114" s="144"/>
      <c r="GF114" s="144"/>
      <c r="GG114" s="144"/>
      <c r="GH114" s="144"/>
      <c r="GI114" s="144"/>
      <c r="GJ114" s="144"/>
      <c r="GK114" s="144"/>
      <c r="GL114" s="144"/>
      <c r="GM114" s="144"/>
      <c r="GN114" s="144"/>
      <c r="GO114" s="144"/>
      <c r="GP114" s="144"/>
      <c r="GQ114" s="144"/>
      <c r="GR114" s="144"/>
      <c r="GS114" s="144"/>
      <c r="GT114" s="144"/>
      <c r="GU114" s="144"/>
      <c r="GV114" s="144"/>
      <c r="GW114" s="144"/>
      <c r="GX114" s="144"/>
      <c r="GY114" s="144"/>
      <c r="GZ114" s="144"/>
      <c r="HA114" s="144"/>
      <c r="HB114" s="144"/>
      <c r="HC114" s="144"/>
      <c r="HD114" s="144"/>
      <c r="HE114" s="144"/>
      <c r="HF114" s="144"/>
      <c r="HG114" s="144"/>
      <c r="HH114" s="144"/>
      <c r="HI114" s="144"/>
      <c r="HJ114" s="144"/>
      <c r="HK114" s="144"/>
      <c r="HL114" s="144"/>
      <c r="HM114" s="144"/>
      <c r="HN114" s="144"/>
      <c r="HO114" s="144"/>
      <c r="HP114" s="144"/>
      <c r="HQ114" s="144"/>
      <c r="HR114" s="144"/>
      <c r="HS114" s="144"/>
      <c r="HT114" s="144"/>
      <c r="HU114" s="144"/>
      <c r="HV114" s="144"/>
      <c r="HW114" s="144"/>
      <c r="HX114" s="144"/>
      <c r="HY114" s="144"/>
      <c r="HZ114" s="144"/>
      <c r="IA114" s="144"/>
      <c r="IB114" s="144"/>
      <c r="IC114" s="144"/>
      <c r="ID114" s="144"/>
      <c r="IE114" s="144"/>
      <c r="IF114" s="144"/>
      <c r="IG114" s="144"/>
      <c r="IH114" s="144"/>
      <c r="II114" s="144"/>
      <c r="IJ114" s="144"/>
      <c r="IK114" s="144"/>
      <c r="IL114" s="144"/>
      <c r="IM114" s="144"/>
      <c r="IN114" s="144"/>
      <c r="IO114" s="144"/>
      <c r="IP114" s="144"/>
      <c r="IQ114" s="144"/>
    </row>
    <row r="115" spans="1:16" ht="12.75" customHeight="1">
      <c r="A115" s="194" t="s">
        <v>74</v>
      </c>
      <c r="B115" s="11">
        <v>106</v>
      </c>
      <c r="C115" s="62">
        <v>115</v>
      </c>
      <c r="D115" s="70">
        <f t="shared" si="13"/>
        <v>108.49056603773585</v>
      </c>
      <c r="E115" s="62">
        <v>2582460</v>
      </c>
      <c r="F115" s="62">
        <v>2347223</v>
      </c>
      <c r="G115" s="71">
        <f t="shared" si="14"/>
        <v>90.89097217381877</v>
      </c>
      <c r="H115" s="11">
        <v>5519599.8</v>
      </c>
      <c r="I115" s="62">
        <v>4889466.4</v>
      </c>
      <c r="J115" s="71">
        <f t="shared" si="15"/>
        <v>88.5837121742051</v>
      </c>
      <c r="K115" s="11">
        <v>182047.77</v>
      </c>
      <c r="L115" s="62">
        <v>306775.6</v>
      </c>
      <c r="M115" s="71">
        <f t="shared" si="16"/>
        <v>168.51379173719073</v>
      </c>
      <c r="N115" s="11">
        <v>107328.54</v>
      </c>
      <c r="O115" s="62">
        <v>164526.33</v>
      </c>
      <c r="P115" s="71">
        <f t="shared" si="17"/>
        <v>153.29224640528977</v>
      </c>
    </row>
    <row r="116" spans="1:251" s="145" customFormat="1" ht="12.75" customHeight="1">
      <c r="A116" s="193" t="s">
        <v>76</v>
      </c>
      <c r="B116" s="160">
        <f>SUM(B117:B118)</f>
        <v>545</v>
      </c>
      <c r="C116" s="127">
        <f aca="true" t="shared" si="20" ref="C116:O116">SUM(C117:C118)</f>
        <v>520</v>
      </c>
      <c r="D116" s="162">
        <f t="shared" si="13"/>
        <v>95.41284403669725</v>
      </c>
      <c r="E116" s="127">
        <f t="shared" si="20"/>
        <v>78198359</v>
      </c>
      <c r="F116" s="127">
        <f t="shared" si="20"/>
        <v>78794665</v>
      </c>
      <c r="G116" s="162">
        <f t="shared" si="14"/>
        <v>100.76255564391063</v>
      </c>
      <c r="H116" s="127">
        <f t="shared" si="20"/>
        <v>76067654.17</v>
      </c>
      <c r="I116" s="127">
        <f t="shared" si="20"/>
        <v>92181064.2</v>
      </c>
      <c r="J116" s="162">
        <f t="shared" si="15"/>
        <v>121.18299848446608</v>
      </c>
      <c r="K116" s="127">
        <f t="shared" si="20"/>
        <v>1358571.9600000002</v>
      </c>
      <c r="L116" s="127">
        <f t="shared" si="20"/>
        <v>1491927.1099999999</v>
      </c>
      <c r="M116" s="162">
        <f t="shared" si="16"/>
        <v>109.81583264827574</v>
      </c>
      <c r="N116" s="127">
        <f t="shared" si="20"/>
        <v>967819</v>
      </c>
      <c r="O116" s="127">
        <f t="shared" si="20"/>
        <v>1172795.75</v>
      </c>
      <c r="P116" s="162">
        <f t="shared" si="17"/>
        <v>121.17924425951547</v>
      </c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4"/>
      <c r="BR116" s="144"/>
      <c r="BS116" s="144"/>
      <c r="BT116" s="144"/>
      <c r="BU116" s="144"/>
      <c r="BV116" s="144"/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144"/>
      <c r="CG116" s="144"/>
      <c r="CH116" s="144"/>
      <c r="CI116" s="144"/>
      <c r="CJ116" s="144"/>
      <c r="CK116" s="144"/>
      <c r="CL116" s="144"/>
      <c r="CM116" s="144"/>
      <c r="CN116" s="144"/>
      <c r="CO116" s="144"/>
      <c r="CP116" s="144"/>
      <c r="CQ116" s="144"/>
      <c r="CR116" s="144"/>
      <c r="CS116" s="144"/>
      <c r="CT116" s="144"/>
      <c r="CU116" s="144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144"/>
      <c r="DK116" s="144"/>
      <c r="DL116" s="144"/>
      <c r="DM116" s="144"/>
      <c r="DN116" s="144"/>
      <c r="DO116" s="144"/>
      <c r="DP116" s="144"/>
      <c r="DQ116" s="144"/>
      <c r="DR116" s="144"/>
      <c r="DS116" s="144"/>
      <c r="DT116" s="144"/>
      <c r="DU116" s="144"/>
      <c r="DV116" s="144"/>
      <c r="DW116" s="144"/>
      <c r="DX116" s="144"/>
      <c r="DY116" s="144"/>
      <c r="DZ116" s="144"/>
      <c r="EA116" s="144"/>
      <c r="EB116" s="144"/>
      <c r="EC116" s="144"/>
      <c r="ED116" s="144"/>
      <c r="EE116" s="144"/>
      <c r="EF116" s="144"/>
      <c r="EG116" s="144"/>
      <c r="EH116" s="144"/>
      <c r="EI116" s="144"/>
      <c r="EJ116" s="144"/>
      <c r="EK116" s="144"/>
      <c r="EL116" s="144"/>
      <c r="EM116" s="144"/>
      <c r="EN116" s="144"/>
      <c r="EO116" s="144"/>
      <c r="EP116" s="144"/>
      <c r="EQ116" s="144"/>
      <c r="ER116" s="144"/>
      <c r="ES116" s="144"/>
      <c r="ET116" s="144"/>
      <c r="EU116" s="144"/>
      <c r="EV116" s="144"/>
      <c r="EW116" s="144"/>
      <c r="EX116" s="144"/>
      <c r="EY116" s="144"/>
      <c r="EZ116" s="144"/>
      <c r="FA116" s="144"/>
      <c r="FB116" s="144"/>
      <c r="FC116" s="144"/>
      <c r="FD116" s="144"/>
      <c r="FE116" s="144"/>
      <c r="FF116" s="144"/>
      <c r="FG116" s="144"/>
      <c r="FH116" s="144"/>
      <c r="FI116" s="144"/>
      <c r="FJ116" s="144"/>
      <c r="FK116" s="144"/>
      <c r="FL116" s="144"/>
      <c r="FM116" s="144"/>
      <c r="FN116" s="144"/>
      <c r="FO116" s="144"/>
      <c r="FP116" s="144"/>
      <c r="FQ116" s="144"/>
      <c r="FR116" s="144"/>
      <c r="FS116" s="144"/>
      <c r="FT116" s="144"/>
      <c r="FU116" s="144"/>
      <c r="FV116" s="144"/>
      <c r="FW116" s="144"/>
      <c r="FX116" s="144"/>
      <c r="FY116" s="144"/>
      <c r="FZ116" s="144"/>
      <c r="GA116" s="144"/>
      <c r="GB116" s="144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  <c r="GW116" s="144"/>
      <c r="GX116" s="144"/>
      <c r="GY116" s="144"/>
      <c r="GZ116" s="144"/>
      <c r="HA116" s="144"/>
      <c r="HB116" s="144"/>
      <c r="HC116" s="144"/>
      <c r="HD116" s="144"/>
      <c r="HE116" s="144"/>
      <c r="HF116" s="144"/>
      <c r="HG116" s="144"/>
      <c r="HH116" s="144"/>
      <c r="HI116" s="144"/>
      <c r="HJ116" s="144"/>
      <c r="HK116" s="144"/>
      <c r="HL116" s="144"/>
      <c r="HM116" s="144"/>
      <c r="HN116" s="144"/>
      <c r="HO116" s="144"/>
      <c r="HP116" s="144"/>
      <c r="HQ116" s="144"/>
      <c r="HR116" s="144"/>
      <c r="HS116" s="144"/>
      <c r="HT116" s="144"/>
      <c r="HU116" s="144"/>
      <c r="HV116" s="144"/>
      <c r="HW116" s="144"/>
      <c r="HX116" s="144"/>
      <c r="HY116" s="144"/>
      <c r="HZ116" s="144"/>
      <c r="IA116" s="144"/>
      <c r="IB116" s="144"/>
      <c r="IC116" s="144"/>
      <c r="ID116" s="144"/>
      <c r="IE116" s="144"/>
      <c r="IF116" s="144"/>
      <c r="IG116" s="144"/>
      <c r="IH116" s="144"/>
      <c r="II116" s="144"/>
      <c r="IJ116" s="144"/>
      <c r="IK116" s="144"/>
      <c r="IL116" s="144"/>
      <c r="IM116" s="144"/>
      <c r="IN116" s="144"/>
      <c r="IO116" s="144"/>
      <c r="IP116" s="144"/>
      <c r="IQ116" s="144"/>
    </row>
    <row r="117" spans="1:251" s="145" customFormat="1" ht="12.75" customHeight="1">
      <c r="A117" s="194" t="s">
        <v>77</v>
      </c>
      <c r="B117" s="11">
        <v>151</v>
      </c>
      <c r="C117" s="62">
        <v>126</v>
      </c>
      <c r="D117" s="70">
        <f t="shared" si="13"/>
        <v>83.44370860927152</v>
      </c>
      <c r="E117" s="62">
        <v>13064979</v>
      </c>
      <c r="F117" s="62">
        <v>11646108</v>
      </c>
      <c r="G117" s="70">
        <f t="shared" si="14"/>
        <v>89.13989069557631</v>
      </c>
      <c r="H117" s="11">
        <v>3966971.22</v>
      </c>
      <c r="I117" s="62">
        <v>3616401.7</v>
      </c>
      <c r="J117" s="70">
        <f t="shared" si="15"/>
        <v>91.16279144571156</v>
      </c>
      <c r="K117" s="11">
        <v>72134.34</v>
      </c>
      <c r="L117" s="62">
        <v>84866.48</v>
      </c>
      <c r="M117" s="70">
        <f t="shared" si="16"/>
        <v>117.65059470981505</v>
      </c>
      <c r="N117" s="11">
        <v>66685.65</v>
      </c>
      <c r="O117" s="62">
        <v>67630.46</v>
      </c>
      <c r="P117" s="70">
        <f t="shared" si="17"/>
        <v>101.41681156290748</v>
      </c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4"/>
      <c r="BT117" s="144"/>
      <c r="BU117" s="144"/>
      <c r="BV117" s="144"/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144"/>
      <c r="CJ117" s="144"/>
      <c r="CK117" s="144"/>
      <c r="CL117" s="144"/>
      <c r="CM117" s="144"/>
      <c r="CN117" s="144"/>
      <c r="CO117" s="144"/>
      <c r="CP117" s="144"/>
      <c r="CQ117" s="144"/>
      <c r="CR117" s="144"/>
      <c r="CS117" s="144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144"/>
      <c r="DK117" s="144"/>
      <c r="DL117" s="144"/>
      <c r="DM117" s="144"/>
      <c r="DN117" s="144"/>
      <c r="DO117" s="144"/>
      <c r="DP117" s="144"/>
      <c r="DQ117" s="144"/>
      <c r="DR117" s="144"/>
      <c r="DS117" s="144"/>
      <c r="DT117" s="144"/>
      <c r="DU117" s="144"/>
      <c r="DV117" s="144"/>
      <c r="DW117" s="144"/>
      <c r="DX117" s="144"/>
      <c r="DY117" s="144"/>
      <c r="DZ117" s="144"/>
      <c r="EA117" s="144"/>
      <c r="EB117" s="144"/>
      <c r="EC117" s="144"/>
      <c r="ED117" s="144"/>
      <c r="EE117" s="144"/>
      <c r="EF117" s="144"/>
      <c r="EG117" s="144"/>
      <c r="EH117" s="144"/>
      <c r="EI117" s="144"/>
      <c r="EJ117" s="144"/>
      <c r="EK117" s="144"/>
      <c r="EL117" s="144"/>
      <c r="EM117" s="144"/>
      <c r="EN117" s="144"/>
      <c r="EO117" s="144"/>
      <c r="EP117" s="144"/>
      <c r="EQ117" s="144"/>
      <c r="ER117" s="144"/>
      <c r="ES117" s="144"/>
      <c r="ET117" s="144"/>
      <c r="EU117" s="144"/>
      <c r="EV117" s="144"/>
      <c r="EW117" s="144"/>
      <c r="EX117" s="144"/>
      <c r="EY117" s="144"/>
      <c r="EZ117" s="144"/>
      <c r="FA117" s="144"/>
      <c r="FB117" s="144"/>
      <c r="FC117" s="144"/>
      <c r="FD117" s="144"/>
      <c r="FE117" s="144"/>
      <c r="FF117" s="144"/>
      <c r="FG117" s="144"/>
      <c r="FH117" s="144"/>
      <c r="FI117" s="144"/>
      <c r="FJ117" s="144"/>
      <c r="FK117" s="144"/>
      <c r="FL117" s="144"/>
      <c r="FM117" s="144"/>
      <c r="FN117" s="144"/>
      <c r="FO117" s="144"/>
      <c r="FP117" s="144"/>
      <c r="FQ117" s="144"/>
      <c r="FR117" s="144"/>
      <c r="FS117" s="144"/>
      <c r="FT117" s="144"/>
      <c r="FU117" s="144"/>
      <c r="FV117" s="144"/>
      <c r="FW117" s="144"/>
      <c r="FX117" s="144"/>
      <c r="FY117" s="144"/>
      <c r="FZ117" s="144"/>
      <c r="GA117" s="144"/>
      <c r="GB117" s="144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  <c r="GW117" s="144"/>
      <c r="GX117" s="144"/>
      <c r="GY117" s="144"/>
      <c r="GZ117" s="144"/>
      <c r="HA117" s="144"/>
      <c r="HB117" s="144"/>
      <c r="HC117" s="144"/>
      <c r="HD117" s="144"/>
      <c r="HE117" s="144"/>
      <c r="HF117" s="144"/>
      <c r="HG117" s="144"/>
      <c r="HH117" s="144"/>
      <c r="HI117" s="144"/>
      <c r="HJ117" s="144"/>
      <c r="HK117" s="144"/>
      <c r="HL117" s="144"/>
      <c r="HM117" s="144"/>
      <c r="HN117" s="144"/>
      <c r="HO117" s="144"/>
      <c r="HP117" s="144"/>
      <c r="HQ117" s="144"/>
      <c r="HR117" s="144"/>
      <c r="HS117" s="144"/>
      <c r="HT117" s="144"/>
      <c r="HU117" s="144"/>
      <c r="HV117" s="144"/>
      <c r="HW117" s="144"/>
      <c r="HX117" s="144"/>
      <c r="HY117" s="144"/>
      <c r="HZ117" s="144"/>
      <c r="IA117" s="144"/>
      <c r="IB117" s="144"/>
      <c r="IC117" s="144"/>
      <c r="ID117" s="144"/>
      <c r="IE117" s="144"/>
      <c r="IF117" s="144"/>
      <c r="IG117" s="144"/>
      <c r="IH117" s="144"/>
      <c r="II117" s="144"/>
      <c r="IJ117" s="144"/>
      <c r="IK117" s="144"/>
      <c r="IL117" s="144"/>
      <c r="IM117" s="144"/>
      <c r="IN117" s="144"/>
      <c r="IO117" s="144"/>
      <c r="IP117" s="144"/>
      <c r="IQ117" s="144"/>
    </row>
    <row r="118" spans="1:16" ht="12.75" customHeight="1">
      <c r="A118" s="194" t="s">
        <v>78</v>
      </c>
      <c r="B118" s="11">
        <v>394</v>
      </c>
      <c r="C118" s="62">
        <v>394</v>
      </c>
      <c r="D118" s="70">
        <f t="shared" si="13"/>
        <v>100</v>
      </c>
      <c r="E118" s="62">
        <v>65133380</v>
      </c>
      <c r="F118" s="62">
        <v>67148557</v>
      </c>
      <c r="G118" s="71">
        <f t="shared" si="14"/>
        <v>103.0939235765133</v>
      </c>
      <c r="H118" s="11">
        <v>72100682.95</v>
      </c>
      <c r="I118" s="62">
        <v>88564662.5</v>
      </c>
      <c r="J118" s="71">
        <f t="shared" si="15"/>
        <v>122.83470679662958</v>
      </c>
      <c r="K118" s="11">
        <v>1286437.62</v>
      </c>
      <c r="L118" s="62">
        <v>1407060.63</v>
      </c>
      <c r="M118" s="71">
        <f t="shared" si="16"/>
        <v>109.37651450211786</v>
      </c>
      <c r="N118" s="11">
        <v>901133.35</v>
      </c>
      <c r="O118" s="62">
        <v>1105165.29</v>
      </c>
      <c r="P118" s="71">
        <f t="shared" si="17"/>
        <v>122.64170336166119</v>
      </c>
    </row>
    <row r="119" spans="1:251" s="145" customFormat="1" ht="12.75" customHeight="1">
      <c r="A119" s="74" t="s">
        <v>6</v>
      </c>
      <c r="B119" s="160">
        <f>+B120</f>
        <v>241</v>
      </c>
      <c r="C119" s="127">
        <f aca="true" t="shared" si="21" ref="C119:O119">+C120</f>
        <v>220</v>
      </c>
      <c r="D119" s="162">
        <f t="shared" si="13"/>
        <v>91.28630705394191</v>
      </c>
      <c r="E119" s="127">
        <f t="shared" si="21"/>
        <v>7513318</v>
      </c>
      <c r="F119" s="127">
        <f t="shared" si="21"/>
        <v>8011613</v>
      </c>
      <c r="G119" s="163">
        <f t="shared" si="14"/>
        <v>106.6321563921559</v>
      </c>
      <c r="H119" s="127">
        <f t="shared" si="21"/>
        <v>3435057.78</v>
      </c>
      <c r="I119" s="127">
        <f t="shared" si="21"/>
        <v>3617334.25</v>
      </c>
      <c r="J119" s="163">
        <f t="shared" si="15"/>
        <v>105.30635819465023</v>
      </c>
      <c r="K119" s="127">
        <f t="shared" si="21"/>
        <v>15325.23</v>
      </c>
      <c r="L119" s="127">
        <f t="shared" si="21"/>
        <v>16829.43</v>
      </c>
      <c r="M119" s="163">
        <f t="shared" si="16"/>
        <v>109.8151871130156</v>
      </c>
      <c r="N119" s="127">
        <f t="shared" si="21"/>
        <v>18635.28</v>
      </c>
      <c r="O119" s="127">
        <f t="shared" si="21"/>
        <v>23420.25</v>
      </c>
      <c r="P119" s="163">
        <f t="shared" si="17"/>
        <v>125.6769418007135</v>
      </c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144"/>
      <c r="DK119" s="144"/>
      <c r="DL119" s="144"/>
      <c r="DM119" s="144"/>
      <c r="DN119" s="144"/>
      <c r="DO119" s="144"/>
      <c r="DP119" s="144"/>
      <c r="DQ119" s="144"/>
      <c r="DR119" s="144"/>
      <c r="DS119" s="144"/>
      <c r="DT119" s="144"/>
      <c r="DU119" s="144"/>
      <c r="DV119" s="144"/>
      <c r="DW119" s="144"/>
      <c r="DX119" s="144"/>
      <c r="DY119" s="144"/>
      <c r="DZ119" s="144"/>
      <c r="EA119" s="144"/>
      <c r="EB119" s="144"/>
      <c r="EC119" s="144"/>
      <c r="ED119" s="144"/>
      <c r="EE119" s="144"/>
      <c r="EF119" s="144"/>
      <c r="EG119" s="144"/>
      <c r="EH119" s="144"/>
      <c r="EI119" s="144"/>
      <c r="EJ119" s="144"/>
      <c r="EK119" s="144"/>
      <c r="EL119" s="144"/>
      <c r="EM119" s="144"/>
      <c r="EN119" s="144"/>
      <c r="EO119" s="144"/>
      <c r="EP119" s="144"/>
      <c r="EQ119" s="144"/>
      <c r="ER119" s="144"/>
      <c r="ES119" s="144"/>
      <c r="ET119" s="144"/>
      <c r="EU119" s="144"/>
      <c r="EV119" s="144"/>
      <c r="EW119" s="144"/>
      <c r="EX119" s="144"/>
      <c r="EY119" s="144"/>
      <c r="EZ119" s="144"/>
      <c r="FA119" s="144"/>
      <c r="FB119" s="144"/>
      <c r="FC119" s="144"/>
      <c r="FD119" s="144"/>
      <c r="FE119" s="144"/>
      <c r="FF119" s="144"/>
      <c r="FG119" s="144"/>
      <c r="FH119" s="144"/>
      <c r="FI119" s="144"/>
      <c r="FJ119" s="144"/>
      <c r="FK119" s="144"/>
      <c r="FL119" s="144"/>
      <c r="FM119" s="144"/>
      <c r="FN119" s="144"/>
      <c r="FO119" s="144"/>
      <c r="FP119" s="144"/>
      <c r="FQ119" s="144"/>
      <c r="FR119" s="144"/>
      <c r="FS119" s="144"/>
      <c r="FT119" s="144"/>
      <c r="FU119" s="144"/>
      <c r="FV119" s="144"/>
      <c r="FW119" s="144"/>
      <c r="FX119" s="144"/>
      <c r="FY119" s="144"/>
      <c r="FZ119" s="144"/>
      <c r="GA119" s="144"/>
      <c r="GB119" s="144"/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  <c r="GW119" s="144"/>
      <c r="GX119" s="144"/>
      <c r="GY119" s="144"/>
      <c r="GZ119" s="144"/>
      <c r="HA119" s="144"/>
      <c r="HB119" s="144"/>
      <c r="HC119" s="144"/>
      <c r="HD119" s="144"/>
      <c r="HE119" s="144"/>
      <c r="HF119" s="144"/>
      <c r="HG119" s="144"/>
      <c r="HH119" s="144"/>
      <c r="HI119" s="144"/>
      <c r="HJ119" s="144"/>
      <c r="HK119" s="144"/>
      <c r="HL119" s="144"/>
      <c r="HM119" s="144"/>
      <c r="HN119" s="144"/>
      <c r="HO119" s="144"/>
      <c r="HP119" s="144"/>
      <c r="HQ119" s="144"/>
      <c r="HR119" s="144"/>
      <c r="HS119" s="144"/>
      <c r="HT119" s="144"/>
      <c r="HU119" s="144"/>
      <c r="HV119" s="144"/>
      <c r="HW119" s="144"/>
      <c r="HX119" s="144"/>
      <c r="HY119" s="144"/>
      <c r="HZ119" s="144"/>
      <c r="IA119" s="144"/>
      <c r="IB119" s="144"/>
      <c r="IC119" s="144"/>
      <c r="ID119" s="144"/>
      <c r="IE119" s="144"/>
      <c r="IF119" s="144"/>
      <c r="IG119" s="144"/>
      <c r="IH119" s="144"/>
      <c r="II119" s="144"/>
      <c r="IJ119" s="144"/>
      <c r="IK119" s="144"/>
      <c r="IL119" s="144"/>
      <c r="IM119" s="144"/>
      <c r="IN119" s="144"/>
      <c r="IO119" s="144"/>
      <c r="IP119" s="144"/>
      <c r="IQ119" s="144"/>
    </row>
    <row r="120" spans="1:251" s="145" customFormat="1" ht="12.75" customHeight="1">
      <c r="A120" s="194" t="s">
        <v>79</v>
      </c>
      <c r="B120" s="11">
        <v>241</v>
      </c>
      <c r="C120" s="62">
        <v>220</v>
      </c>
      <c r="D120" s="70">
        <f t="shared" si="13"/>
        <v>91.28630705394191</v>
      </c>
      <c r="E120" s="62">
        <v>7513318</v>
      </c>
      <c r="F120" s="62">
        <v>8011613</v>
      </c>
      <c r="G120" s="70">
        <f t="shared" si="14"/>
        <v>106.6321563921559</v>
      </c>
      <c r="H120" s="11">
        <v>3435057.78</v>
      </c>
      <c r="I120" s="62">
        <v>3617334.25</v>
      </c>
      <c r="J120" s="70">
        <f t="shared" si="15"/>
        <v>105.30635819465023</v>
      </c>
      <c r="K120" s="11">
        <v>15325.23</v>
      </c>
      <c r="L120" s="62">
        <v>16829.43</v>
      </c>
      <c r="M120" s="70">
        <f t="shared" si="16"/>
        <v>109.8151871130156</v>
      </c>
      <c r="N120" s="11">
        <v>18635.28</v>
      </c>
      <c r="O120" s="62">
        <v>23420.25</v>
      </c>
      <c r="P120" s="70">
        <f t="shared" si="17"/>
        <v>125.6769418007135</v>
      </c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4"/>
      <c r="DO120" s="144"/>
      <c r="DP120" s="144"/>
      <c r="DQ120" s="144"/>
      <c r="DR120" s="144"/>
      <c r="DS120" s="144"/>
      <c r="DT120" s="144"/>
      <c r="DU120" s="144"/>
      <c r="DV120" s="144"/>
      <c r="DW120" s="144"/>
      <c r="DX120" s="144"/>
      <c r="DY120" s="144"/>
      <c r="DZ120" s="144"/>
      <c r="EA120" s="144"/>
      <c r="EB120" s="144"/>
      <c r="EC120" s="144"/>
      <c r="ED120" s="144"/>
      <c r="EE120" s="144"/>
      <c r="EF120" s="144"/>
      <c r="EG120" s="144"/>
      <c r="EH120" s="144"/>
      <c r="EI120" s="144"/>
      <c r="EJ120" s="144"/>
      <c r="EK120" s="144"/>
      <c r="EL120" s="144"/>
      <c r="EM120" s="144"/>
      <c r="EN120" s="144"/>
      <c r="EO120" s="144"/>
      <c r="EP120" s="144"/>
      <c r="EQ120" s="144"/>
      <c r="ER120" s="144"/>
      <c r="ES120" s="144"/>
      <c r="ET120" s="144"/>
      <c r="EU120" s="144"/>
      <c r="EV120" s="144"/>
      <c r="EW120" s="144"/>
      <c r="EX120" s="144"/>
      <c r="EY120" s="144"/>
      <c r="EZ120" s="144"/>
      <c r="FA120" s="144"/>
      <c r="FB120" s="144"/>
      <c r="FC120" s="144"/>
      <c r="FD120" s="144"/>
      <c r="FE120" s="144"/>
      <c r="FF120" s="144"/>
      <c r="FG120" s="144"/>
      <c r="FH120" s="144"/>
      <c r="FI120" s="144"/>
      <c r="FJ120" s="144"/>
      <c r="FK120" s="144"/>
      <c r="FL120" s="144"/>
      <c r="FM120" s="144"/>
      <c r="FN120" s="144"/>
      <c r="FO120" s="144"/>
      <c r="FP120" s="144"/>
      <c r="FQ120" s="144"/>
      <c r="FR120" s="144"/>
      <c r="FS120" s="144"/>
      <c r="FT120" s="144"/>
      <c r="FU120" s="144"/>
      <c r="FV120" s="144"/>
      <c r="FW120" s="144"/>
      <c r="FX120" s="144"/>
      <c r="FY120" s="144"/>
      <c r="FZ120" s="144"/>
      <c r="GA120" s="144"/>
      <c r="GB120" s="144"/>
      <c r="GC120" s="144"/>
      <c r="GD120" s="144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  <c r="GW120" s="144"/>
      <c r="GX120" s="144"/>
      <c r="GY120" s="144"/>
      <c r="GZ120" s="144"/>
      <c r="HA120" s="144"/>
      <c r="HB120" s="144"/>
      <c r="HC120" s="144"/>
      <c r="HD120" s="144"/>
      <c r="HE120" s="144"/>
      <c r="HF120" s="144"/>
      <c r="HG120" s="144"/>
      <c r="HH120" s="144"/>
      <c r="HI120" s="144"/>
      <c r="HJ120" s="144"/>
      <c r="HK120" s="144"/>
      <c r="HL120" s="144"/>
      <c r="HM120" s="144"/>
      <c r="HN120" s="144"/>
      <c r="HO120" s="144"/>
      <c r="HP120" s="144"/>
      <c r="HQ120" s="144"/>
      <c r="HR120" s="144"/>
      <c r="HS120" s="144"/>
      <c r="HT120" s="144"/>
      <c r="HU120" s="144"/>
      <c r="HV120" s="144"/>
      <c r="HW120" s="144"/>
      <c r="HX120" s="144"/>
      <c r="HY120" s="144"/>
      <c r="HZ120" s="144"/>
      <c r="IA120" s="144"/>
      <c r="IB120" s="144"/>
      <c r="IC120" s="144"/>
      <c r="ID120" s="144"/>
      <c r="IE120" s="144"/>
      <c r="IF120" s="144"/>
      <c r="IG120" s="144"/>
      <c r="IH120" s="144"/>
      <c r="II120" s="144"/>
      <c r="IJ120" s="144"/>
      <c r="IK120" s="144"/>
      <c r="IL120" s="144"/>
      <c r="IM120" s="144"/>
      <c r="IN120" s="144"/>
      <c r="IO120" s="144"/>
      <c r="IP120" s="144"/>
      <c r="IQ120" s="144"/>
    </row>
    <row r="121" spans="1:251" s="145" customFormat="1" ht="12.75" customHeight="1">
      <c r="A121" s="74" t="s">
        <v>85</v>
      </c>
      <c r="B121" s="160">
        <f>SUM(B122:B125)</f>
        <v>16</v>
      </c>
      <c r="C121" s="127">
        <f aca="true" t="shared" si="22" ref="C121:O121">SUM(C122:C125)</f>
        <v>16</v>
      </c>
      <c r="D121" s="162">
        <f t="shared" si="13"/>
        <v>100</v>
      </c>
      <c r="E121" s="127">
        <f t="shared" si="22"/>
        <v>0</v>
      </c>
      <c r="F121" s="127">
        <f t="shared" si="22"/>
        <v>0</v>
      </c>
      <c r="G121" s="163">
        <v>0</v>
      </c>
      <c r="H121" s="127">
        <f t="shared" si="22"/>
        <v>9613740.6</v>
      </c>
      <c r="I121" s="127">
        <f t="shared" si="22"/>
        <v>11229445.9</v>
      </c>
      <c r="J121" s="162">
        <f t="shared" si="15"/>
        <v>116.80620860521242</v>
      </c>
      <c r="K121" s="127">
        <f t="shared" si="22"/>
        <v>40049.23</v>
      </c>
      <c r="L121" s="127">
        <f t="shared" si="22"/>
        <v>39053.18</v>
      </c>
      <c r="M121" s="162">
        <f t="shared" si="16"/>
        <v>97.51293595407452</v>
      </c>
      <c r="N121" s="127">
        <f t="shared" si="22"/>
        <v>34083.93</v>
      </c>
      <c r="O121" s="127">
        <f t="shared" si="22"/>
        <v>53986.18</v>
      </c>
      <c r="P121" s="162">
        <f t="shared" si="17"/>
        <v>158.3918873205056</v>
      </c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4"/>
      <c r="FK121" s="144"/>
      <c r="FL121" s="144"/>
      <c r="FM121" s="144"/>
      <c r="FN121" s="144"/>
      <c r="FO121" s="144"/>
      <c r="FP121" s="144"/>
      <c r="FQ121" s="144"/>
      <c r="FR121" s="144"/>
      <c r="FS121" s="144"/>
      <c r="FT121" s="144"/>
      <c r="FU121" s="144"/>
      <c r="FV121" s="144"/>
      <c r="FW121" s="144"/>
      <c r="FX121" s="144"/>
      <c r="FY121" s="144"/>
      <c r="FZ121" s="144"/>
      <c r="GA121" s="144"/>
      <c r="GB121" s="144"/>
      <c r="GC121" s="144"/>
      <c r="GD121" s="144"/>
      <c r="GE121" s="144"/>
      <c r="GF121" s="144"/>
      <c r="GG121" s="144"/>
      <c r="GH121" s="144"/>
      <c r="GI121" s="144"/>
      <c r="GJ121" s="144"/>
      <c r="GK121" s="144"/>
      <c r="GL121" s="144"/>
      <c r="GM121" s="144"/>
      <c r="GN121" s="144"/>
      <c r="GO121" s="144"/>
      <c r="GP121" s="144"/>
      <c r="GQ121" s="144"/>
      <c r="GR121" s="144"/>
      <c r="GS121" s="144"/>
      <c r="GT121" s="144"/>
      <c r="GU121" s="144"/>
      <c r="GV121" s="144"/>
      <c r="GW121" s="144"/>
      <c r="GX121" s="144"/>
      <c r="GY121" s="144"/>
      <c r="GZ121" s="144"/>
      <c r="HA121" s="144"/>
      <c r="HB121" s="144"/>
      <c r="HC121" s="144"/>
      <c r="HD121" s="144"/>
      <c r="HE121" s="144"/>
      <c r="HF121" s="144"/>
      <c r="HG121" s="144"/>
      <c r="HH121" s="144"/>
      <c r="HI121" s="144"/>
      <c r="HJ121" s="144"/>
      <c r="HK121" s="144"/>
      <c r="HL121" s="144"/>
      <c r="HM121" s="144"/>
      <c r="HN121" s="144"/>
      <c r="HO121" s="144"/>
      <c r="HP121" s="144"/>
      <c r="HQ121" s="144"/>
      <c r="HR121" s="144"/>
      <c r="HS121" s="144"/>
      <c r="HT121" s="144"/>
      <c r="HU121" s="144"/>
      <c r="HV121" s="144"/>
      <c r="HW121" s="144"/>
      <c r="HX121" s="144"/>
      <c r="HY121" s="144"/>
      <c r="HZ121" s="144"/>
      <c r="IA121" s="144"/>
      <c r="IB121" s="144"/>
      <c r="IC121" s="144"/>
      <c r="ID121" s="144"/>
      <c r="IE121" s="144"/>
      <c r="IF121" s="144"/>
      <c r="IG121" s="144"/>
      <c r="IH121" s="144"/>
      <c r="II121" s="144"/>
      <c r="IJ121" s="144"/>
      <c r="IK121" s="144"/>
      <c r="IL121" s="144"/>
      <c r="IM121" s="144"/>
      <c r="IN121" s="144"/>
      <c r="IO121" s="144"/>
      <c r="IP121" s="144"/>
      <c r="IQ121" s="144"/>
    </row>
    <row r="122" spans="1:251" s="145" customFormat="1" ht="12.75" customHeight="1">
      <c r="A122" s="73" t="s">
        <v>82</v>
      </c>
      <c r="B122" s="11">
        <v>1</v>
      </c>
      <c r="C122" s="62">
        <v>1</v>
      </c>
      <c r="D122" s="70">
        <f>C122*100/B122</f>
        <v>100</v>
      </c>
      <c r="E122" s="7">
        <v>0</v>
      </c>
      <c r="F122" s="7">
        <v>0</v>
      </c>
      <c r="G122" s="70">
        <v>0</v>
      </c>
      <c r="H122" s="11">
        <v>1225615</v>
      </c>
      <c r="I122" s="62">
        <v>1189565</v>
      </c>
      <c r="J122" s="71">
        <f>I122*100/H122</f>
        <v>97.05861955018501</v>
      </c>
      <c r="K122" s="11">
        <v>2678.61</v>
      </c>
      <c r="L122" s="62">
        <v>2748.5</v>
      </c>
      <c r="M122" s="71">
        <f>L122*100/K122</f>
        <v>102.6091890943437</v>
      </c>
      <c r="N122" s="11">
        <v>1536.3</v>
      </c>
      <c r="O122" s="62">
        <v>2019.11</v>
      </c>
      <c r="P122" s="71">
        <f>O122*100/N122</f>
        <v>131.42680466054807</v>
      </c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  <c r="GW122" s="144"/>
      <c r="GX122" s="144"/>
      <c r="GY122" s="144"/>
      <c r="GZ122" s="144"/>
      <c r="HA122" s="144"/>
      <c r="HB122" s="144"/>
      <c r="HC122" s="144"/>
      <c r="HD122" s="144"/>
      <c r="HE122" s="144"/>
      <c r="HF122" s="144"/>
      <c r="HG122" s="144"/>
      <c r="HH122" s="144"/>
      <c r="HI122" s="144"/>
      <c r="HJ122" s="144"/>
      <c r="HK122" s="144"/>
      <c r="HL122" s="144"/>
      <c r="HM122" s="144"/>
      <c r="HN122" s="144"/>
      <c r="HO122" s="144"/>
      <c r="HP122" s="144"/>
      <c r="HQ122" s="144"/>
      <c r="HR122" s="144"/>
      <c r="HS122" s="144"/>
      <c r="HT122" s="144"/>
      <c r="HU122" s="144"/>
      <c r="HV122" s="144"/>
      <c r="HW122" s="144"/>
      <c r="HX122" s="144"/>
      <c r="HY122" s="144"/>
      <c r="HZ122" s="144"/>
      <c r="IA122" s="144"/>
      <c r="IB122" s="144"/>
      <c r="IC122" s="144"/>
      <c r="ID122" s="144"/>
      <c r="IE122" s="144"/>
      <c r="IF122" s="144"/>
      <c r="IG122" s="144"/>
      <c r="IH122" s="144"/>
      <c r="II122" s="144"/>
      <c r="IJ122" s="144"/>
      <c r="IK122" s="144"/>
      <c r="IL122" s="144"/>
      <c r="IM122" s="144"/>
      <c r="IN122" s="144"/>
      <c r="IO122" s="144"/>
      <c r="IP122" s="144"/>
      <c r="IQ122" s="144"/>
    </row>
    <row r="123" spans="1:251" s="153" customFormat="1" ht="14.25" customHeight="1">
      <c r="A123" s="73" t="s">
        <v>7</v>
      </c>
      <c r="B123" s="11">
        <v>4</v>
      </c>
      <c r="C123" s="62">
        <v>3</v>
      </c>
      <c r="D123" s="70">
        <f>C123*100/B123</f>
        <v>75</v>
      </c>
      <c r="E123" s="7">
        <v>0</v>
      </c>
      <c r="F123" s="7">
        <v>0</v>
      </c>
      <c r="G123" s="70">
        <v>0</v>
      </c>
      <c r="H123" s="11">
        <v>3186594</v>
      </c>
      <c r="I123" s="62">
        <v>4400175</v>
      </c>
      <c r="J123" s="71">
        <f>I123*100/H123</f>
        <v>138.08395421569236</v>
      </c>
      <c r="K123" s="11">
        <v>8700.13</v>
      </c>
      <c r="L123" s="62">
        <v>13938.86</v>
      </c>
      <c r="M123" s="71">
        <f>L123*100/K123</f>
        <v>160.21438760110482</v>
      </c>
      <c r="N123" s="11">
        <v>8590.26</v>
      </c>
      <c r="O123" s="62">
        <v>22531.45</v>
      </c>
      <c r="P123" s="71">
        <f>O123*100/N123</f>
        <v>262.290664077688</v>
      </c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  <c r="BI123" s="152"/>
      <c r="BJ123" s="152"/>
      <c r="BK123" s="152"/>
      <c r="BL123" s="152"/>
      <c r="BM123" s="152"/>
      <c r="BN123" s="152"/>
      <c r="BO123" s="152"/>
      <c r="BP123" s="152"/>
      <c r="BQ123" s="152"/>
      <c r="BR123" s="152"/>
      <c r="BS123" s="152"/>
      <c r="BT123" s="152"/>
      <c r="BU123" s="152"/>
      <c r="BV123" s="152"/>
      <c r="BW123" s="152"/>
      <c r="BX123" s="152"/>
      <c r="BY123" s="152"/>
      <c r="BZ123" s="152"/>
      <c r="CA123" s="152"/>
      <c r="CB123" s="152"/>
      <c r="CC123" s="152"/>
      <c r="CD123" s="152"/>
      <c r="CE123" s="152"/>
      <c r="CF123" s="152"/>
      <c r="CG123" s="152"/>
      <c r="CH123" s="152"/>
      <c r="CI123" s="152"/>
      <c r="CJ123" s="152"/>
      <c r="CK123" s="152"/>
      <c r="CL123" s="152"/>
      <c r="CM123" s="152"/>
      <c r="CN123" s="152"/>
      <c r="CO123" s="152"/>
      <c r="CP123" s="152"/>
      <c r="CQ123" s="152"/>
      <c r="CR123" s="152"/>
      <c r="CS123" s="152"/>
      <c r="CT123" s="152"/>
      <c r="CU123" s="152"/>
      <c r="CV123" s="152"/>
      <c r="CW123" s="152"/>
      <c r="CX123" s="152"/>
      <c r="CY123" s="152"/>
      <c r="CZ123" s="152"/>
      <c r="DA123" s="152"/>
      <c r="DB123" s="152"/>
      <c r="DC123" s="152"/>
      <c r="DD123" s="152"/>
      <c r="DE123" s="152"/>
      <c r="DF123" s="152"/>
      <c r="DG123" s="152"/>
      <c r="DH123" s="152"/>
      <c r="DI123" s="152"/>
      <c r="DJ123" s="152"/>
      <c r="DK123" s="152"/>
      <c r="DL123" s="152"/>
      <c r="DM123" s="152"/>
      <c r="DN123" s="152"/>
      <c r="DO123" s="152"/>
      <c r="DP123" s="152"/>
      <c r="DQ123" s="152"/>
      <c r="DR123" s="152"/>
      <c r="DS123" s="152"/>
      <c r="DT123" s="152"/>
      <c r="DU123" s="152"/>
      <c r="DV123" s="152"/>
      <c r="DW123" s="152"/>
      <c r="DX123" s="152"/>
      <c r="DY123" s="152"/>
      <c r="DZ123" s="152"/>
      <c r="EA123" s="152"/>
      <c r="EB123" s="152"/>
      <c r="EC123" s="152"/>
      <c r="ED123" s="152"/>
      <c r="EE123" s="152"/>
      <c r="EF123" s="152"/>
      <c r="EG123" s="152"/>
      <c r="EH123" s="152"/>
      <c r="EI123" s="152"/>
      <c r="EJ123" s="152"/>
      <c r="EK123" s="152"/>
      <c r="EL123" s="152"/>
      <c r="EM123" s="152"/>
      <c r="EN123" s="152"/>
      <c r="EO123" s="152"/>
      <c r="EP123" s="152"/>
      <c r="EQ123" s="152"/>
      <c r="ER123" s="152"/>
      <c r="ES123" s="152"/>
      <c r="ET123" s="152"/>
      <c r="EU123" s="152"/>
      <c r="EV123" s="152"/>
      <c r="EW123" s="152"/>
      <c r="EX123" s="152"/>
      <c r="EY123" s="152"/>
      <c r="EZ123" s="152"/>
      <c r="FA123" s="152"/>
      <c r="FB123" s="152"/>
      <c r="FC123" s="152"/>
      <c r="FD123" s="152"/>
      <c r="FE123" s="152"/>
      <c r="FF123" s="152"/>
      <c r="FG123" s="152"/>
      <c r="FH123" s="152"/>
      <c r="FI123" s="152"/>
      <c r="FJ123" s="152"/>
      <c r="FK123" s="152"/>
      <c r="FL123" s="152"/>
      <c r="FM123" s="152"/>
      <c r="FN123" s="152"/>
      <c r="FO123" s="152"/>
      <c r="FP123" s="152"/>
      <c r="FQ123" s="152"/>
      <c r="FR123" s="152"/>
      <c r="FS123" s="152"/>
      <c r="FT123" s="152"/>
      <c r="FU123" s="152"/>
      <c r="FV123" s="152"/>
      <c r="FW123" s="152"/>
      <c r="FX123" s="152"/>
      <c r="FY123" s="152"/>
      <c r="FZ123" s="152"/>
      <c r="GA123" s="152"/>
      <c r="GB123" s="152"/>
      <c r="GC123" s="152"/>
      <c r="GD123" s="152"/>
      <c r="GE123" s="152"/>
      <c r="GF123" s="152"/>
      <c r="GG123" s="152"/>
      <c r="GH123" s="152"/>
      <c r="GI123" s="152"/>
      <c r="GJ123" s="152"/>
      <c r="GK123" s="152"/>
      <c r="GL123" s="152"/>
      <c r="GM123" s="152"/>
      <c r="GN123" s="152"/>
      <c r="GO123" s="152"/>
      <c r="GP123" s="152"/>
      <c r="GQ123" s="152"/>
      <c r="GR123" s="152"/>
      <c r="GS123" s="152"/>
      <c r="GT123" s="152"/>
      <c r="GU123" s="152"/>
      <c r="GV123" s="152"/>
      <c r="GW123" s="152"/>
      <c r="GX123" s="152"/>
      <c r="GY123" s="152"/>
      <c r="GZ123" s="152"/>
      <c r="HA123" s="152"/>
      <c r="HB123" s="152"/>
      <c r="HC123" s="152"/>
      <c r="HD123" s="152"/>
      <c r="HE123" s="152"/>
      <c r="HF123" s="152"/>
      <c r="HG123" s="152"/>
      <c r="HH123" s="152"/>
      <c r="HI123" s="152"/>
      <c r="HJ123" s="152"/>
      <c r="HK123" s="152"/>
      <c r="HL123" s="152"/>
      <c r="HM123" s="152"/>
      <c r="HN123" s="152"/>
      <c r="HO123" s="152"/>
      <c r="HP123" s="152"/>
      <c r="HQ123" s="152"/>
      <c r="HR123" s="152"/>
      <c r="HS123" s="152"/>
      <c r="HT123" s="152"/>
      <c r="HU123" s="152"/>
      <c r="HV123" s="152"/>
      <c r="HW123" s="152"/>
      <c r="HX123" s="152"/>
      <c r="HY123" s="152"/>
      <c r="HZ123" s="152"/>
      <c r="IA123" s="152"/>
      <c r="IB123" s="152"/>
      <c r="IC123" s="152"/>
      <c r="ID123" s="152"/>
      <c r="IE123" s="152"/>
      <c r="IF123" s="152"/>
      <c r="IG123" s="152"/>
      <c r="IH123" s="152"/>
      <c r="II123" s="152"/>
      <c r="IJ123" s="152"/>
      <c r="IK123" s="152"/>
      <c r="IL123" s="152"/>
      <c r="IM123" s="152"/>
      <c r="IN123" s="152"/>
      <c r="IO123" s="152"/>
      <c r="IP123" s="152"/>
      <c r="IQ123" s="152"/>
    </row>
    <row r="124" spans="1:251" s="145" customFormat="1" ht="12.75" customHeight="1">
      <c r="A124" s="73" t="s">
        <v>83</v>
      </c>
      <c r="B124" s="11">
        <v>0</v>
      </c>
      <c r="C124" s="62">
        <v>1</v>
      </c>
      <c r="D124" s="70">
        <v>0</v>
      </c>
      <c r="E124" s="7">
        <v>0</v>
      </c>
      <c r="F124" s="7">
        <v>0</v>
      </c>
      <c r="G124" s="70">
        <v>0</v>
      </c>
      <c r="H124" s="11">
        <v>0</v>
      </c>
      <c r="I124" s="62">
        <v>100000</v>
      </c>
      <c r="J124" s="71">
        <v>0</v>
      </c>
      <c r="K124" s="11">
        <v>0</v>
      </c>
      <c r="L124" s="62">
        <v>403.5</v>
      </c>
      <c r="M124" s="71">
        <v>0</v>
      </c>
      <c r="N124" s="11">
        <v>0</v>
      </c>
      <c r="O124" s="62">
        <v>43.01</v>
      </c>
      <c r="P124" s="71">
        <v>0</v>
      </c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4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  <c r="GW124" s="144"/>
      <c r="GX124" s="144"/>
      <c r="GY124" s="144"/>
      <c r="GZ124" s="144"/>
      <c r="HA124" s="144"/>
      <c r="HB124" s="144"/>
      <c r="HC124" s="144"/>
      <c r="HD124" s="144"/>
      <c r="HE124" s="144"/>
      <c r="HF124" s="144"/>
      <c r="HG124" s="144"/>
      <c r="HH124" s="144"/>
      <c r="HI124" s="144"/>
      <c r="HJ124" s="144"/>
      <c r="HK124" s="144"/>
      <c r="HL124" s="144"/>
      <c r="HM124" s="144"/>
      <c r="HN124" s="144"/>
      <c r="HO124" s="144"/>
      <c r="HP124" s="144"/>
      <c r="HQ124" s="144"/>
      <c r="HR124" s="144"/>
      <c r="HS124" s="144"/>
      <c r="HT124" s="144"/>
      <c r="HU124" s="144"/>
      <c r="HV124" s="144"/>
      <c r="HW124" s="144"/>
      <c r="HX124" s="144"/>
      <c r="HY124" s="144"/>
      <c r="HZ124" s="144"/>
      <c r="IA124" s="144"/>
      <c r="IB124" s="144"/>
      <c r="IC124" s="144"/>
      <c r="ID124" s="144"/>
      <c r="IE124" s="144"/>
      <c r="IF124" s="144"/>
      <c r="IG124" s="144"/>
      <c r="IH124" s="144"/>
      <c r="II124" s="144"/>
      <c r="IJ124" s="144"/>
      <c r="IK124" s="144"/>
      <c r="IL124" s="144"/>
      <c r="IM124" s="144"/>
      <c r="IN124" s="144"/>
      <c r="IO124" s="144"/>
      <c r="IP124" s="144"/>
      <c r="IQ124" s="144"/>
    </row>
    <row r="125" spans="1:251" s="145" customFormat="1" ht="12.75" customHeight="1">
      <c r="A125" s="73" t="s">
        <v>84</v>
      </c>
      <c r="B125" s="11">
        <v>11</v>
      </c>
      <c r="C125" s="62">
        <v>11</v>
      </c>
      <c r="D125" s="70">
        <f>C125*100/B125</f>
        <v>100</v>
      </c>
      <c r="E125" s="7">
        <v>0</v>
      </c>
      <c r="F125" s="7">
        <v>0</v>
      </c>
      <c r="G125" s="70">
        <v>0</v>
      </c>
      <c r="H125" s="11">
        <v>5201531.6</v>
      </c>
      <c r="I125" s="62">
        <v>5539705.9</v>
      </c>
      <c r="J125" s="71">
        <f>I125*100/H125</f>
        <v>106.50143699982522</v>
      </c>
      <c r="K125" s="11">
        <v>28670.49</v>
      </c>
      <c r="L125" s="62">
        <v>21962.32</v>
      </c>
      <c r="M125" s="71">
        <f>L125*100/K125</f>
        <v>76.60252754661674</v>
      </c>
      <c r="N125" s="11">
        <v>23957.37</v>
      </c>
      <c r="O125" s="62">
        <v>29392.61</v>
      </c>
      <c r="P125" s="71">
        <f>O125*100/N125</f>
        <v>122.68713135039448</v>
      </c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4"/>
      <c r="CO125" s="144"/>
      <c r="CP125" s="144"/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  <c r="GW125" s="144"/>
      <c r="GX125" s="144"/>
      <c r="GY125" s="144"/>
      <c r="GZ125" s="144"/>
      <c r="HA125" s="144"/>
      <c r="HB125" s="144"/>
      <c r="HC125" s="144"/>
      <c r="HD125" s="144"/>
      <c r="HE125" s="144"/>
      <c r="HF125" s="144"/>
      <c r="HG125" s="144"/>
      <c r="HH125" s="144"/>
      <c r="HI125" s="144"/>
      <c r="HJ125" s="144"/>
      <c r="HK125" s="144"/>
      <c r="HL125" s="144"/>
      <c r="HM125" s="144"/>
      <c r="HN125" s="144"/>
      <c r="HO125" s="144"/>
      <c r="HP125" s="144"/>
      <c r="HQ125" s="144"/>
      <c r="HR125" s="144"/>
      <c r="HS125" s="144"/>
      <c r="HT125" s="144"/>
      <c r="HU125" s="144"/>
      <c r="HV125" s="144"/>
      <c r="HW125" s="144"/>
      <c r="HX125" s="144"/>
      <c r="HY125" s="144"/>
      <c r="HZ125" s="144"/>
      <c r="IA125" s="144"/>
      <c r="IB125" s="144"/>
      <c r="IC125" s="144"/>
      <c r="ID125" s="144"/>
      <c r="IE125" s="144"/>
      <c r="IF125" s="144"/>
      <c r="IG125" s="144"/>
      <c r="IH125" s="144"/>
      <c r="II125" s="144"/>
      <c r="IJ125" s="144"/>
      <c r="IK125" s="144"/>
      <c r="IL125" s="144"/>
      <c r="IM125" s="144"/>
      <c r="IN125" s="144"/>
      <c r="IO125" s="144"/>
      <c r="IP125" s="144"/>
      <c r="IQ125" s="144"/>
    </row>
    <row r="126" spans="1:251" s="145" customFormat="1" ht="12.75" customHeight="1">
      <c r="A126" s="197" t="s">
        <v>86</v>
      </c>
      <c r="B126" s="127">
        <f>SUM(B127:B130)</f>
        <v>15</v>
      </c>
      <c r="C126" s="127">
        <f aca="true" t="shared" si="23" ref="C126:O126">SUM(C127:C130)</f>
        <v>12</v>
      </c>
      <c r="D126" s="128">
        <f t="shared" si="13"/>
        <v>80</v>
      </c>
      <c r="E126" s="57">
        <f t="shared" si="23"/>
        <v>505594</v>
      </c>
      <c r="F126" s="63">
        <f t="shared" si="23"/>
        <v>1316109</v>
      </c>
      <c r="G126" s="163">
        <f t="shared" si="14"/>
        <v>260.309457786287</v>
      </c>
      <c r="H126" s="63">
        <f t="shared" si="23"/>
        <v>126780.04000000001</v>
      </c>
      <c r="I126" s="63">
        <f t="shared" si="23"/>
        <v>341225.05999999994</v>
      </c>
      <c r="J126" s="163">
        <f t="shared" si="15"/>
        <v>269.14730426019736</v>
      </c>
      <c r="K126" s="63">
        <f t="shared" si="23"/>
        <v>569.54</v>
      </c>
      <c r="L126" s="63">
        <f t="shared" si="23"/>
        <v>2585.48</v>
      </c>
      <c r="M126" s="162">
        <f t="shared" si="16"/>
        <v>453.9593356041718</v>
      </c>
      <c r="N126" s="63">
        <f t="shared" si="23"/>
        <v>564.66</v>
      </c>
      <c r="O126" s="63">
        <f t="shared" si="23"/>
        <v>1510.3700000000001</v>
      </c>
      <c r="P126" s="162">
        <f t="shared" si="17"/>
        <v>267.48308716749904</v>
      </c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4"/>
      <c r="CO126" s="144"/>
      <c r="CP126" s="144"/>
      <c r="CQ126" s="144"/>
      <c r="CR126" s="144"/>
      <c r="CS126" s="144"/>
      <c r="CT126" s="144"/>
      <c r="CU126" s="144"/>
      <c r="CV126" s="144"/>
      <c r="CW126" s="144"/>
      <c r="CX126" s="144"/>
      <c r="CY126" s="144"/>
      <c r="CZ126" s="144"/>
      <c r="DA126" s="144"/>
      <c r="DB126" s="144"/>
      <c r="DC126" s="144"/>
      <c r="DD126" s="144"/>
      <c r="DE126" s="144"/>
      <c r="DF126" s="144"/>
      <c r="DG126" s="144"/>
      <c r="DH126" s="144"/>
      <c r="DI126" s="144"/>
      <c r="DJ126" s="144"/>
      <c r="DK126" s="144"/>
      <c r="DL126" s="144"/>
      <c r="DM126" s="144"/>
      <c r="DN126" s="144"/>
      <c r="DO126" s="144"/>
      <c r="DP126" s="144"/>
      <c r="DQ126" s="144"/>
      <c r="DR126" s="144"/>
      <c r="DS126" s="144"/>
      <c r="DT126" s="144"/>
      <c r="DU126" s="144"/>
      <c r="DV126" s="144"/>
      <c r="DW126" s="144"/>
      <c r="DX126" s="144"/>
      <c r="DY126" s="144"/>
      <c r="DZ126" s="144"/>
      <c r="EA126" s="144"/>
      <c r="EB126" s="144"/>
      <c r="EC126" s="144"/>
      <c r="ED126" s="144"/>
      <c r="EE126" s="144"/>
      <c r="EF126" s="144"/>
      <c r="EG126" s="144"/>
      <c r="EH126" s="144"/>
      <c r="EI126" s="144"/>
      <c r="EJ126" s="144"/>
      <c r="EK126" s="144"/>
      <c r="EL126" s="144"/>
      <c r="EM126" s="144"/>
      <c r="EN126" s="144"/>
      <c r="EO126" s="144"/>
      <c r="EP126" s="144"/>
      <c r="EQ126" s="144"/>
      <c r="ER126" s="144"/>
      <c r="ES126" s="144"/>
      <c r="ET126" s="144"/>
      <c r="EU126" s="144"/>
      <c r="EV126" s="144"/>
      <c r="EW126" s="144"/>
      <c r="EX126" s="144"/>
      <c r="EY126" s="144"/>
      <c r="EZ126" s="144"/>
      <c r="FA126" s="144"/>
      <c r="FB126" s="144"/>
      <c r="FC126" s="144"/>
      <c r="FD126" s="144"/>
      <c r="FE126" s="144"/>
      <c r="FF126" s="144"/>
      <c r="FG126" s="144"/>
      <c r="FH126" s="144"/>
      <c r="FI126" s="144"/>
      <c r="FJ126" s="144"/>
      <c r="FK126" s="144"/>
      <c r="FL126" s="144"/>
      <c r="FM126" s="144"/>
      <c r="FN126" s="144"/>
      <c r="FO126" s="144"/>
      <c r="FP126" s="144"/>
      <c r="FQ126" s="144"/>
      <c r="FR126" s="144"/>
      <c r="FS126" s="144"/>
      <c r="FT126" s="144"/>
      <c r="FU126" s="144"/>
      <c r="FV126" s="144"/>
      <c r="FW126" s="144"/>
      <c r="FX126" s="144"/>
      <c r="FY126" s="144"/>
      <c r="FZ126" s="144"/>
      <c r="GA126" s="144"/>
      <c r="GB126" s="144"/>
      <c r="GC126" s="144"/>
      <c r="GD126" s="144"/>
      <c r="GE126" s="144"/>
      <c r="GF126" s="144"/>
      <c r="GG126" s="144"/>
      <c r="GH126" s="144"/>
      <c r="GI126" s="144"/>
      <c r="GJ126" s="144"/>
      <c r="GK126" s="144"/>
      <c r="GL126" s="144"/>
      <c r="GM126" s="144"/>
      <c r="GN126" s="144"/>
      <c r="GO126" s="144"/>
      <c r="GP126" s="144"/>
      <c r="GQ126" s="144"/>
      <c r="GR126" s="144"/>
      <c r="GS126" s="144"/>
      <c r="GT126" s="144"/>
      <c r="GU126" s="144"/>
      <c r="GV126" s="144"/>
      <c r="GW126" s="144"/>
      <c r="GX126" s="144"/>
      <c r="GY126" s="144"/>
      <c r="GZ126" s="144"/>
      <c r="HA126" s="144"/>
      <c r="HB126" s="144"/>
      <c r="HC126" s="144"/>
      <c r="HD126" s="144"/>
      <c r="HE126" s="144"/>
      <c r="HF126" s="144"/>
      <c r="HG126" s="144"/>
      <c r="HH126" s="144"/>
      <c r="HI126" s="144"/>
      <c r="HJ126" s="144"/>
      <c r="HK126" s="144"/>
      <c r="HL126" s="144"/>
      <c r="HM126" s="144"/>
      <c r="HN126" s="144"/>
      <c r="HO126" s="144"/>
      <c r="HP126" s="144"/>
      <c r="HQ126" s="144"/>
      <c r="HR126" s="144"/>
      <c r="HS126" s="144"/>
      <c r="HT126" s="144"/>
      <c r="HU126" s="144"/>
      <c r="HV126" s="144"/>
      <c r="HW126" s="144"/>
      <c r="HX126" s="144"/>
      <c r="HY126" s="144"/>
      <c r="HZ126" s="144"/>
      <c r="IA126" s="144"/>
      <c r="IB126" s="144"/>
      <c r="IC126" s="144"/>
      <c r="ID126" s="144"/>
      <c r="IE126" s="144"/>
      <c r="IF126" s="144"/>
      <c r="IG126" s="144"/>
      <c r="IH126" s="144"/>
      <c r="II126" s="144"/>
      <c r="IJ126" s="144"/>
      <c r="IK126" s="144"/>
      <c r="IL126" s="144"/>
      <c r="IM126" s="144"/>
      <c r="IN126" s="144"/>
      <c r="IO126" s="144"/>
      <c r="IP126" s="144"/>
      <c r="IQ126" s="144"/>
    </row>
    <row r="127" spans="1:28" s="144" customFormat="1" ht="12.75" customHeight="1">
      <c r="A127" s="198" t="s">
        <v>87</v>
      </c>
      <c r="B127" s="11">
        <v>5</v>
      </c>
      <c r="C127" s="62">
        <v>5</v>
      </c>
      <c r="D127" s="70">
        <f>C127*100/B127</f>
        <v>100</v>
      </c>
      <c r="E127" s="64">
        <v>97450</v>
      </c>
      <c r="F127" s="64">
        <v>996929</v>
      </c>
      <c r="G127" s="70">
        <f>F127*100/E127</f>
        <v>1023.0159055926116</v>
      </c>
      <c r="H127" s="64">
        <v>28581.98</v>
      </c>
      <c r="I127" s="64">
        <v>241986.96</v>
      </c>
      <c r="J127" s="70">
        <f>I127*100/H127</f>
        <v>846.6416952219546</v>
      </c>
      <c r="K127" s="64">
        <v>92.64</v>
      </c>
      <c r="L127" s="64">
        <v>1661.33</v>
      </c>
      <c r="M127" s="71">
        <f>L127*100/K127</f>
        <v>1793.3182210708117</v>
      </c>
      <c r="N127" s="64">
        <v>124.37</v>
      </c>
      <c r="O127" s="64">
        <v>791.47</v>
      </c>
      <c r="P127" s="71">
        <f>O127*100/N127</f>
        <v>636.3833721958672</v>
      </c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</row>
    <row r="128" spans="1:251" s="145" customFormat="1" ht="12.75" customHeight="1">
      <c r="A128" s="198" t="s">
        <v>88</v>
      </c>
      <c r="B128" s="58">
        <v>5</v>
      </c>
      <c r="C128" s="123">
        <v>4</v>
      </c>
      <c r="D128" s="70">
        <f>C128*100/B128</f>
        <v>80</v>
      </c>
      <c r="E128" s="123">
        <v>204604</v>
      </c>
      <c r="F128" s="124">
        <v>167090</v>
      </c>
      <c r="G128" s="70">
        <f>F128*100/E128</f>
        <v>81.66507008660632</v>
      </c>
      <c r="H128" s="124">
        <v>71986.86</v>
      </c>
      <c r="I128" s="124">
        <v>71814</v>
      </c>
      <c r="J128" s="70">
        <f>I128*100/H128</f>
        <v>99.7598728434606</v>
      </c>
      <c r="K128" s="124">
        <v>466.22</v>
      </c>
      <c r="L128" s="124">
        <v>662.5</v>
      </c>
      <c r="M128" s="71">
        <f>L128*100/K128</f>
        <v>142.1002959975977</v>
      </c>
      <c r="N128" s="124">
        <v>345.61</v>
      </c>
      <c r="O128" s="124">
        <v>362.19</v>
      </c>
      <c r="P128" s="71">
        <f>O128*100/N128</f>
        <v>104.7973148925089</v>
      </c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  <c r="DJ128" s="144"/>
      <c r="DK128" s="144"/>
      <c r="DL128" s="144"/>
      <c r="DM128" s="144"/>
      <c r="DN128" s="144"/>
      <c r="DO128" s="144"/>
      <c r="DP128" s="144"/>
      <c r="DQ128" s="144"/>
      <c r="DR128" s="144"/>
      <c r="DS128" s="144"/>
      <c r="DT128" s="144"/>
      <c r="DU128" s="144"/>
      <c r="DV128" s="144"/>
      <c r="DW128" s="144"/>
      <c r="DX128" s="144"/>
      <c r="DY128" s="144"/>
      <c r="DZ128" s="144"/>
      <c r="EA128" s="144"/>
      <c r="EB128" s="144"/>
      <c r="EC128" s="144"/>
      <c r="ED128" s="144"/>
      <c r="EE128" s="144"/>
      <c r="EF128" s="144"/>
      <c r="EG128" s="144"/>
      <c r="EH128" s="144"/>
      <c r="EI128" s="144"/>
      <c r="EJ128" s="144"/>
      <c r="EK128" s="144"/>
      <c r="EL128" s="144"/>
      <c r="EM128" s="144"/>
      <c r="EN128" s="144"/>
      <c r="EO128" s="144"/>
      <c r="EP128" s="144"/>
      <c r="EQ128" s="144"/>
      <c r="ER128" s="144"/>
      <c r="ES128" s="144"/>
      <c r="ET128" s="144"/>
      <c r="EU128" s="144"/>
      <c r="EV128" s="144"/>
      <c r="EW128" s="144"/>
      <c r="EX128" s="144"/>
      <c r="EY128" s="144"/>
      <c r="EZ128" s="144"/>
      <c r="FA128" s="144"/>
      <c r="FB128" s="144"/>
      <c r="FC128" s="144"/>
      <c r="FD128" s="144"/>
      <c r="FE128" s="144"/>
      <c r="FF128" s="144"/>
      <c r="FG128" s="144"/>
      <c r="FH128" s="144"/>
      <c r="FI128" s="144"/>
      <c r="FJ128" s="144"/>
      <c r="FK128" s="144"/>
      <c r="FL128" s="144"/>
      <c r="FM128" s="144"/>
      <c r="FN128" s="144"/>
      <c r="FO128" s="144"/>
      <c r="FP128" s="144"/>
      <c r="FQ128" s="144"/>
      <c r="FR128" s="144"/>
      <c r="FS128" s="144"/>
      <c r="FT128" s="144"/>
      <c r="FU128" s="144"/>
      <c r="FV128" s="144"/>
      <c r="FW128" s="144"/>
      <c r="FX128" s="144"/>
      <c r="FY128" s="144"/>
      <c r="FZ128" s="144"/>
      <c r="GA128" s="144"/>
      <c r="GB128" s="144"/>
      <c r="GC128" s="144"/>
      <c r="GD128" s="144"/>
      <c r="GE128" s="144"/>
      <c r="GF128" s="144"/>
      <c r="GG128" s="144"/>
      <c r="GH128" s="144"/>
      <c r="GI128" s="144"/>
      <c r="GJ128" s="144"/>
      <c r="GK128" s="144"/>
      <c r="GL128" s="144"/>
      <c r="GM128" s="144"/>
      <c r="GN128" s="144"/>
      <c r="GO128" s="144"/>
      <c r="GP128" s="144"/>
      <c r="GQ128" s="144"/>
      <c r="GR128" s="144"/>
      <c r="GS128" s="144"/>
      <c r="GT128" s="144"/>
      <c r="GU128" s="144"/>
      <c r="GV128" s="144"/>
      <c r="GW128" s="144"/>
      <c r="GX128" s="144"/>
      <c r="GY128" s="144"/>
      <c r="GZ128" s="144"/>
      <c r="HA128" s="144"/>
      <c r="HB128" s="144"/>
      <c r="HC128" s="144"/>
      <c r="HD128" s="144"/>
      <c r="HE128" s="144"/>
      <c r="HF128" s="144"/>
      <c r="HG128" s="144"/>
      <c r="HH128" s="144"/>
      <c r="HI128" s="144"/>
      <c r="HJ128" s="144"/>
      <c r="HK128" s="144"/>
      <c r="HL128" s="144"/>
      <c r="HM128" s="144"/>
      <c r="HN128" s="144"/>
      <c r="HO128" s="144"/>
      <c r="HP128" s="144"/>
      <c r="HQ128" s="144"/>
      <c r="HR128" s="144"/>
      <c r="HS128" s="144"/>
      <c r="HT128" s="144"/>
      <c r="HU128" s="144"/>
      <c r="HV128" s="144"/>
      <c r="HW128" s="144"/>
      <c r="HX128" s="144"/>
      <c r="HY128" s="144"/>
      <c r="HZ128" s="144"/>
      <c r="IA128" s="144"/>
      <c r="IB128" s="144"/>
      <c r="IC128" s="144"/>
      <c r="ID128" s="144"/>
      <c r="IE128" s="144"/>
      <c r="IF128" s="144"/>
      <c r="IG128" s="144"/>
      <c r="IH128" s="144"/>
      <c r="II128" s="144"/>
      <c r="IJ128" s="144"/>
      <c r="IK128" s="144"/>
      <c r="IL128" s="144"/>
      <c r="IM128" s="144"/>
      <c r="IN128" s="144"/>
      <c r="IO128" s="144"/>
      <c r="IP128" s="144"/>
      <c r="IQ128" s="144"/>
    </row>
    <row r="129" spans="1:251" s="146" customFormat="1" ht="17.25" customHeight="1">
      <c r="A129" s="198" t="s">
        <v>90</v>
      </c>
      <c r="B129" s="58">
        <v>1</v>
      </c>
      <c r="C129" s="58">
        <v>1</v>
      </c>
      <c r="D129" s="70">
        <f>C129*100/B129</f>
        <v>100</v>
      </c>
      <c r="E129" s="64">
        <v>83560</v>
      </c>
      <c r="F129" s="64">
        <v>44160</v>
      </c>
      <c r="G129" s="70">
        <f>F129*100/E129</f>
        <v>52.84825275251316</v>
      </c>
      <c r="H129" s="64">
        <v>5013.6</v>
      </c>
      <c r="I129" s="64">
        <v>441.6</v>
      </c>
      <c r="J129" s="70">
        <f>I129*100/H129</f>
        <v>8.80804212541886</v>
      </c>
      <c r="K129" s="64">
        <v>0</v>
      </c>
      <c r="L129" s="64">
        <v>2.94</v>
      </c>
      <c r="M129" s="71">
        <v>0</v>
      </c>
      <c r="N129" s="64">
        <v>13.02</v>
      </c>
      <c r="O129" s="64">
        <v>2.02</v>
      </c>
      <c r="P129" s="71">
        <f>O129*100/N129</f>
        <v>15.514592933947773</v>
      </c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  <c r="BY129" s="112"/>
      <c r="BZ129" s="112"/>
      <c r="CA129" s="112"/>
      <c r="CB129" s="112"/>
      <c r="CC129" s="112"/>
      <c r="CD129" s="112"/>
      <c r="CE129" s="112"/>
      <c r="CF129" s="112"/>
      <c r="CG129" s="112"/>
      <c r="CH129" s="112"/>
      <c r="CI129" s="112"/>
      <c r="CJ129" s="112"/>
      <c r="CK129" s="112"/>
      <c r="CL129" s="112"/>
      <c r="CM129" s="112"/>
      <c r="CN129" s="112"/>
      <c r="CO129" s="112"/>
      <c r="CP129" s="112"/>
      <c r="CQ129" s="112"/>
      <c r="CR129" s="112"/>
      <c r="CS129" s="112"/>
      <c r="CT129" s="112"/>
      <c r="CU129" s="112"/>
      <c r="CV129" s="112"/>
      <c r="CW129" s="112"/>
      <c r="CX129" s="112"/>
      <c r="CY129" s="112"/>
      <c r="CZ129" s="112"/>
      <c r="DA129" s="112"/>
      <c r="DB129" s="112"/>
      <c r="DC129" s="112"/>
      <c r="DD129" s="112"/>
      <c r="DE129" s="112"/>
      <c r="DF129" s="112"/>
      <c r="DG129" s="112"/>
      <c r="DH129" s="112"/>
      <c r="DI129" s="112"/>
      <c r="DJ129" s="112"/>
      <c r="DK129" s="112"/>
      <c r="DL129" s="112"/>
      <c r="DM129" s="112"/>
      <c r="DN129" s="112"/>
      <c r="DO129" s="112"/>
      <c r="DP129" s="112"/>
      <c r="DQ129" s="112"/>
      <c r="DR129" s="112"/>
      <c r="DS129" s="112"/>
      <c r="DT129" s="112"/>
      <c r="DU129" s="112"/>
      <c r="DV129" s="112"/>
      <c r="DW129" s="112"/>
      <c r="DX129" s="112"/>
      <c r="DY129" s="112"/>
      <c r="DZ129" s="112"/>
      <c r="EA129" s="112"/>
      <c r="EB129" s="112"/>
      <c r="EC129" s="112"/>
      <c r="ED129" s="112"/>
      <c r="EE129" s="112"/>
      <c r="EF129" s="112"/>
      <c r="EG129" s="112"/>
      <c r="EH129" s="112"/>
      <c r="EI129" s="112"/>
      <c r="EJ129" s="112"/>
      <c r="EK129" s="112"/>
      <c r="EL129" s="112"/>
      <c r="EM129" s="112"/>
      <c r="EN129" s="112"/>
      <c r="EO129" s="112"/>
      <c r="EP129" s="112"/>
      <c r="EQ129" s="112"/>
      <c r="ER129" s="112"/>
      <c r="ES129" s="112"/>
      <c r="ET129" s="112"/>
      <c r="EU129" s="112"/>
      <c r="EV129" s="112"/>
      <c r="EW129" s="112"/>
      <c r="EX129" s="112"/>
      <c r="EY129" s="112"/>
      <c r="EZ129" s="112"/>
      <c r="FA129" s="112"/>
      <c r="FB129" s="112"/>
      <c r="FC129" s="112"/>
      <c r="FD129" s="112"/>
      <c r="FE129" s="112"/>
      <c r="FF129" s="112"/>
      <c r="FG129" s="112"/>
      <c r="FH129" s="112"/>
      <c r="FI129" s="112"/>
      <c r="FJ129" s="112"/>
      <c r="FK129" s="112"/>
      <c r="FL129" s="112"/>
      <c r="FM129" s="112"/>
      <c r="FN129" s="112"/>
      <c r="FO129" s="112"/>
      <c r="FP129" s="112"/>
      <c r="FQ129" s="112"/>
      <c r="FR129" s="112"/>
      <c r="FS129" s="112"/>
      <c r="FT129" s="112"/>
      <c r="FU129" s="112"/>
      <c r="FV129" s="112"/>
      <c r="FW129" s="112"/>
      <c r="FX129" s="112"/>
      <c r="FY129" s="112"/>
      <c r="FZ129" s="112"/>
      <c r="GA129" s="112"/>
      <c r="GB129" s="112"/>
      <c r="GC129" s="112"/>
      <c r="GD129" s="112"/>
      <c r="GE129" s="112"/>
      <c r="GF129" s="112"/>
      <c r="GG129" s="112"/>
      <c r="GH129" s="112"/>
      <c r="GI129" s="112"/>
      <c r="GJ129" s="112"/>
      <c r="GK129" s="112"/>
      <c r="GL129" s="112"/>
      <c r="GM129" s="112"/>
      <c r="GN129" s="112"/>
      <c r="GO129" s="112"/>
      <c r="GP129" s="112"/>
      <c r="GQ129" s="112"/>
      <c r="GR129" s="112"/>
      <c r="GS129" s="112"/>
      <c r="GT129" s="112"/>
      <c r="GU129" s="112"/>
      <c r="GV129" s="112"/>
      <c r="GW129" s="112"/>
      <c r="GX129" s="112"/>
      <c r="GY129" s="112"/>
      <c r="GZ129" s="112"/>
      <c r="HA129" s="112"/>
      <c r="HB129" s="112"/>
      <c r="HC129" s="112"/>
      <c r="HD129" s="112"/>
      <c r="HE129" s="112"/>
      <c r="HF129" s="112"/>
      <c r="HG129" s="112"/>
      <c r="HH129" s="112"/>
      <c r="HI129" s="112"/>
      <c r="HJ129" s="112"/>
      <c r="HK129" s="112"/>
      <c r="HL129" s="112"/>
      <c r="HM129" s="112"/>
      <c r="HN129" s="112"/>
      <c r="HO129" s="112"/>
      <c r="HP129" s="112"/>
      <c r="HQ129" s="112"/>
      <c r="HR129" s="112"/>
      <c r="HS129" s="112"/>
      <c r="HT129" s="112"/>
      <c r="HU129" s="112"/>
      <c r="HV129" s="112"/>
      <c r="HW129" s="112"/>
      <c r="HX129" s="112"/>
      <c r="HY129" s="112"/>
      <c r="HZ129" s="112"/>
      <c r="IA129" s="112"/>
      <c r="IB129" s="112"/>
      <c r="IC129" s="112"/>
      <c r="ID129" s="112"/>
      <c r="IE129" s="112"/>
      <c r="IF129" s="112"/>
      <c r="IG129" s="112"/>
      <c r="IH129" s="112"/>
      <c r="II129" s="112"/>
      <c r="IJ129" s="112"/>
      <c r="IK129" s="112"/>
      <c r="IL129" s="112"/>
      <c r="IM129" s="112"/>
      <c r="IN129" s="112"/>
      <c r="IO129" s="112"/>
      <c r="IP129" s="112"/>
      <c r="IQ129" s="112"/>
    </row>
    <row r="130" spans="1:16" ht="15" customHeight="1">
      <c r="A130" s="198" t="s">
        <v>89</v>
      </c>
      <c r="B130" s="58">
        <v>4</v>
      </c>
      <c r="C130" s="58">
        <v>2</v>
      </c>
      <c r="D130" s="70">
        <f>C130*100/B130</f>
        <v>50</v>
      </c>
      <c r="E130" s="64">
        <v>119980</v>
      </c>
      <c r="F130" s="64">
        <v>107930</v>
      </c>
      <c r="G130" s="70">
        <f>F130*100/E130</f>
        <v>89.95665944324054</v>
      </c>
      <c r="H130" s="64">
        <v>21197.6</v>
      </c>
      <c r="I130" s="64">
        <v>26982.5</v>
      </c>
      <c r="J130" s="70">
        <f>I130*100/H130</f>
        <v>127.29035362493867</v>
      </c>
      <c r="K130" s="64">
        <v>10.68</v>
      </c>
      <c r="L130" s="64">
        <v>258.71</v>
      </c>
      <c r="M130" s="71">
        <f>L130*100/K130</f>
        <v>2422.378277153558</v>
      </c>
      <c r="N130" s="64">
        <v>81.66</v>
      </c>
      <c r="O130" s="64">
        <v>354.69</v>
      </c>
      <c r="P130" s="71">
        <f>O130*100/N130</f>
        <v>434.3497428361499</v>
      </c>
    </row>
    <row r="131" spans="1:16" ht="18" customHeight="1">
      <c r="A131" s="75" t="s">
        <v>8</v>
      </c>
      <c r="B131" s="166">
        <f>B126+B121+B119+B116+B114+B103+B101+B83+B79</f>
        <v>4857</v>
      </c>
      <c r="C131" s="166">
        <f>C126+C121+C119+C116+C114+C103+C101+C83+C79</f>
        <v>4576</v>
      </c>
      <c r="D131" s="167">
        <f>C131*100/B131</f>
        <v>94.21453572163887</v>
      </c>
      <c r="E131" s="168">
        <f>E126+E119+E116+E114+E103+E101+E83+E79</f>
        <v>648673949</v>
      </c>
      <c r="F131" s="168">
        <f>F126+F121+F119+F116+F114+F103+F101+F83+F79</f>
        <v>585014149</v>
      </c>
      <c r="G131" s="169">
        <f>F131*100/E131</f>
        <v>90.186163619159</v>
      </c>
      <c r="H131" s="168">
        <f>H126+H121+H119+H116+H114+H103+H101+H83+H79</f>
        <v>375724934</v>
      </c>
      <c r="I131" s="168">
        <f>I126+I121+I119+I116+I114+I103+I101+I83+I79</f>
        <v>377072085.64000005</v>
      </c>
      <c r="J131" s="169">
        <f>I131*100/H131</f>
        <v>100.35854730897367</v>
      </c>
      <c r="K131" s="168">
        <f>K126+K121+K119+K116+K114+K103+K101+K83+K79</f>
        <v>5469663.1</v>
      </c>
      <c r="L131" s="168">
        <f>L126+L121+L119+L116+L114+L103+L101+L83+L79</f>
        <v>5408058.47</v>
      </c>
      <c r="M131" s="169">
        <f>L131*100/K131</f>
        <v>98.87370339134782</v>
      </c>
      <c r="N131" s="168">
        <f>N126+N121+N119+N116+N114+N103+N101+N83+N79</f>
        <v>4210440.35</v>
      </c>
      <c r="O131" s="168">
        <f>O126+O121+O119+O116+O114+O103+O101+O83+O79</f>
        <v>4877240.119999999</v>
      </c>
      <c r="P131" s="170">
        <f>O131*100/N131</f>
        <v>115.83681787583096</v>
      </c>
    </row>
    <row r="132" spans="1:16" ht="24.75" customHeight="1">
      <c r="A132" s="189" t="s">
        <v>24</v>
      </c>
      <c r="B132" s="135"/>
      <c r="C132" s="135"/>
      <c r="D132" s="136"/>
      <c r="E132" s="135"/>
      <c r="F132" s="135"/>
      <c r="G132" s="137"/>
      <c r="H132" s="135"/>
      <c r="I132" s="135"/>
      <c r="J132" s="135"/>
      <c r="K132" s="135"/>
      <c r="L132" s="135"/>
      <c r="M132" s="135"/>
      <c r="N132" s="135"/>
      <c r="O132" s="135"/>
      <c r="P132" s="148"/>
    </row>
    <row r="133" spans="1:16" ht="15.75" customHeight="1">
      <c r="A133" s="190" t="s">
        <v>25</v>
      </c>
      <c r="B133" s="134"/>
      <c r="C133" s="134"/>
      <c r="D133" s="138"/>
      <c r="E133" s="135"/>
      <c r="F133" s="135"/>
      <c r="G133" s="137"/>
      <c r="H133" s="134"/>
      <c r="I133" s="134"/>
      <c r="J133" s="134"/>
      <c r="K133" s="134"/>
      <c r="L133" s="134"/>
      <c r="M133" s="134"/>
      <c r="N133" s="134"/>
      <c r="O133" s="134"/>
      <c r="P133" s="138"/>
    </row>
    <row r="134" spans="1:16" ht="15.75" customHeight="1">
      <c r="A134" s="189" t="s">
        <v>92</v>
      </c>
      <c r="B134" s="32"/>
      <c r="C134" s="32"/>
      <c r="D134" s="33"/>
      <c r="E134" s="32"/>
      <c r="F134" s="32"/>
      <c r="G134" s="33"/>
      <c r="H134" s="33"/>
      <c r="I134" s="33"/>
      <c r="J134" s="33"/>
      <c r="K134" s="32"/>
      <c r="L134" s="32"/>
      <c r="M134" s="32"/>
      <c r="N134" s="32"/>
      <c r="O134" s="32"/>
      <c r="P134" s="113"/>
    </row>
    <row r="135" spans="1:16" ht="15.75" customHeight="1">
      <c r="A135" s="189" t="s">
        <v>93</v>
      </c>
      <c r="B135" s="32"/>
      <c r="C135" s="32"/>
      <c r="D135" s="33"/>
      <c r="E135" s="32"/>
      <c r="F135" s="32"/>
      <c r="G135" s="33"/>
      <c r="H135" s="33"/>
      <c r="I135" s="33"/>
      <c r="J135" s="33"/>
      <c r="K135" s="32"/>
      <c r="L135" s="32"/>
      <c r="M135" s="33"/>
      <c r="N135" s="112"/>
      <c r="O135" s="112"/>
      <c r="P135" s="113"/>
    </row>
    <row r="136" spans="1:16" ht="14.25" customHeight="1">
      <c r="A136" s="191" t="s">
        <v>26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2"/>
      <c r="O136" s="112"/>
      <c r="P136" s="112"/>
    </row>
    <row r="137" spans="1:16" ht="15.75" customHeight="1">
      <c r="A137" s="192" t="s">
        <v>27</v>
      </c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</row>
    <row r="138" spans="1:16" ht="15.75" customHeight="1">
      <c r="A138" s="204" t="s">
        <v>28</v>
      </c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</row>
    <row r="139" spans="1:16" ht="18" customHeight="1">
      <c r="A139" s="207" t="s">
        <v>29</v>
      </c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</row>
    <row r="140" spans="1:16" ht="21.75" customHeight="1">
      <c r="A140" s="151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12"/>
      <c r="O140" s="112"/>
      <c r="P140" s="112"/>
    </row>
    <row r="141" spans="1:16" ht="18" customHeight="1">
      <c r="A141" s="205" t="s">
        <v>30</v>
      </c>
      <c r="B141" s="205" t="s">
        <v>37</v>
      </c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</row>
    <row r="142" spans="1:16" ht="18" customHeight="1">
      <c r="A142" s="205"/>
      <c r="B142" s="206" t="s">
        <v>31</v>
      </c>
      <c r="C142" s="206"/>
      <c r="D142" s="206"/>
      <c r="E142" s="206" t="s">
        <v>32</v>
      </c>
      <c r="F142" s="206"/>
      <c r="G142" s="206"/>
      <c r="H142" s="205" t="s">
        <v>33</v>
      </c>
      <c r="I142" s="205"/>
      <c r="J142" s="205"/>
      <c r="K142" s="205" t="s">
        <v>34</v>
      </c>
      <c r="L142" s="205"/>
      <c r="M142" s="205"/>
      <c r="N142" s="206" t="s">
        <v>35</v>
      </c>
      <c r="O142" s="206"/>
      <c r="P142" s="206"/>
    </row>
    <row r="143" spans="1:16" ht="18" customHeight="1">
      <c r="A143" s="205"/>
      <c r="B143" s="5" t="s">
        <v>12</v>
      </c>
      <c r="C143" s="49" t="s">
        <v>11</v>
      </c>
      <c r="D143" s="6" t="s">
        <v>10</v>
      </c>
      <c r="E143" s="5" t="s">
        <v>12</v>
      </c>
      <c r="F143" s="49" t="s">
        <v>11</v>
      </c>
      <c r="G143" s="6" t="s">
        <v>10</v>
      </c>
      <c r="H143" s="5" t="s">
        <v>12</v>
      </c>
      <c r="I143" s="49" t="s">
        <v>11</v>
      </c>
      <c r="J143" s="6" t="s">
        <v>10</v>
      </c>
      <c r="K143" s="5" t="s">
        <v>12</v>
      </c>
      <c r="L143" s="49" t="s">
        <v>11</v>
      </c>
      <c r="M143" s="6" t="s">
        <v>10</v>
      </c>
      <c r="N143" s="5" t="s">
        <v>12</v>
      </c>
      <c r="O143" s="49" t="s">
        <v>11</v>
      </c>
      <c r="P143" s="130" t="s">
        <v>10</v>
      </c>
    </row>
    <row r="144" spans="1:16" ht="15" customHeight="1">
      <c r="A144" s="193" t="s">
        <v>39</v>
      </c>
      <c r="B144" s="52">
        <f>SUM(B145:B146)</f>
        <v>121</v>
      </c>
      <c r="C144" s="52">
        <f>SUM(C145:C146)</f>
        <v>100</v>
      </c>
      <c r="D144" s="69">
        <f aca="true" t="shared" si="24" ref="D144:D180">C144*100/B144</f>
        <v>82.64462809917356</v>
      </c>
      <c r="E144" s="52">
        <f>SUM(E145:E146)</f>
        <v>7445278</v>
      </c>
      <c r="F144" s="52">
        <f>SUM(F145:F146)</f>
        <v>6681691</v>
      </c>
      <c r="G144" s="69">
        <f>F144*100/E144</f>
        <v>89.74400955881029</v>
      </c>
      <c r="H144" s="52">
        <f>SUM(H145:H146)</f>
        <v>1439380.21</v>
      </c>
      <c r="I144" s="52">
        <f>SUM(I145:I146)</f>
        <v>1451575.29</v>
      </c>
      <c r="J144" s="69">
        <f>I144*100/H144</f>
        <v>100.84724521813455</v>
      </c>
      <c r="K144" s="52">
        <f>SUM(K145:K146)</f>
        <v>8073.96</v>
      </c>
      <c r="L144" s="52">
        <f>SUM(L145:L146)</f>
        <v>10842.34</v>
      </c>
      <c r="M144" s="69">
        <f>L144*100/K144</f>
        <v>134.2877596619255</v>
      </c>
      <c r="N144" s="52">
        <f>SUM(N145:N146)</f>
        <v>10907.7</v>
      </c>
      <c r="O144" s="52">
        <f>SUM(O145:O146)</f>
        <v>12781.630000000001</v>
      </c>
      <c r="P144" s="76">
        <f>O144*100/N144</f>
        <v>117.17988210163462</v>
      </c>
    </row>
    <row r="145" spans="1:16" ht="12.75" customHeight="1">
      <c r="A145" s="194" t="s">
        <v>40</v>
      </c>
      <c r="B145" s="7">
        <v>4</v>
      </c>
      <c r="C145" s="7">
        <v>4</v>
      </c>
      <c r="D145" s="82">
        <f>C145*100/B145</f>
        <v>100</v>
      </c>
      <c r="E145" s="7">
        <v>1110017</v>
      </c>
      <c r="F145" s="7">
        <v>1115201</v>
      </c>
      <c r="G145" s="82">
        <f>F145*100/E145</f>
        <v>100.4670198744704</v>
      </c>
      <c r="H145" s="7">
        <v>399144.2</v>
      </c>
      <c r="I145" s="7">
        <v>426169.31</v>
      </c>
      <c r="J145" s="82">
        <f>I145*100/H145</f>
        <v>106.77076354861225</v>
      </c>
      <c r="K145" s="7">
        <v>1506.49</v>
      </c>
      <c r="L145" s="7">
        <v>1637.04</v>
      </c>
      <c r="M145" s="82">
        <f>L145*100/K145</f>
        <v>108.66583913600489</v>
      </c>
      <c r="N145" s="7">
        <v>1289.61</v>
      </c>
      <c r="O145" s="7">
        <v>1436.51</v>
      </c>
      <c r="P145" s="82">
        <f>O145*100/N145</f>
        <v>111.39104070222781</v>
      </c>
    </row>
    <row r="146" spans="1:251" s="145" customFormat="1" ht="12.75" customHeight="1">
      <c r="A146" s="95" t="s">
        <v>41</v>
      </c>
      <c r="B146" s="51">
        <v>117</v>
      </c>
      <c r="C146" s="51">
        <v>96</v>
      </c>
      <c r="D146" s="96">
        <f>C146*100/B146</f>
        <v>82.05128205128206</v>
      </c>
      <c r="E146" s="51">
        <v>6335261</v>
      </c>
      <c r="F146" s="51">
        <v>5566490</v>
      </c>
      <c r="G146" s="96">
        <f>F146*100/E146</f>
        <v>87.86520397502171</v>
      </c>
      <c r="H146" s="51">
        <v>1040236.01</v>
      </c>
      <c r="I146" s="51">
        <v>1025405.98</v>
      </c>
      <c r="J146" s="96">
        <f>I146*100/H146</f>
        <v>98.57435910145045</v>
      </c>
      <c r="K146" s="51">
        <v>6567.47</v>
      </c>
      <c r="L146" s="51">
        <v>9205.3</v>
      </c>
      <c r="M146" s="96">
        <f>L146*100/K146</f>
        <v>140.16508640313543</v>
      </c>
      <c r="N146" s="51">
        <v>9618.09</v>
      </c>
      <c r="O146" s="51">
        <v>11345.12</v>
      </c>
      <c r="P146" s="96">
        <f>O146*100/N146</f>
        <v>117.95605988299133</v>
      </c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44"/>
      <c r="BZ146" s="144"/>
      <c r="CA146" s="144"/>
      <c r="CB146" s="144"/>
      <c r="CC146" s="144"/>
      <c r="CD146" s="144"/>
      <c r="CE146" s="144"/>
      <c r="CF146" s="144"/>
      <c r="CG146" s="144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  <c r="DE146" s="144"/>
      <c r="DF146" s="144"/>
      <c r="DG146" s="144"/>
      <c r="DH146" s="144"/>
      <c r="DI146" s="144"/>
      <c r="DJ146" s="144"/>
      <c r="DK146" s="144"/>
      <c r="DL146" s="144"/>
      <c r="DM146" s="144"/>
      <c r="DN146" s="144"/>
      <c r="DO146" s="144"/>
      <c r="DP146" s="144"/>
      <c r="DQ146" s="144"/>
      <c r="DR146" s="144"/>
      <c r="DS146" s="144"/>
      <c r="DT146" s="144"/>
      <c r="DU146" s="144"/>
      <c r="DV146" s="144"/>
      <c r="DW146" s="144"/>
      <c r="DX146" s="144"/>
      <c r="DY146" s="144"/>
      <c r="DZ146" s="144"/>
      <c r="EA146" s="144"/>
      <c r="EB146" s="144"/>
      <c r="EC146" s="144"/>
      <c r="ED146" s="144"/>
      <c r="EE146" s="144"/>
      <c r="EF146" s="144"/>
      <c r="EG146" s="144"/>
      <c r="EH146" s="144"/>
      <c r="EI146" s="144"/>
      <c r="EJ146" s="144"/>
      <c r="EK146" s="144"/>
      <c r="EL146" s="144"/>
      <c r="EM146" s="144"/>
      <c r="EN146" s="144"/>
      <c r="EO146" s="144"/>
      <c r="EP146" s="144"/>
      <c r="EQ146" s="144"/>
      <c r="ER146" s="144"/>
      <c r="ES146" s="144"/>
      <c r="ET146" s="144"/>
      <c r="EU146" s="144"/>
      <c r="EV146" s="144"/>
      <c r="EW146" s="144"/>
      <c r="EX146" s="144"/>
      <c r="EY146" s="144"/>
      <c r="EZ146" s="144"/>
      <c r="FA146" s="144"/>
      <c r="FB146" s="144"/>
      <c r="FC146" s="144"/>
      <c r="FD146" s="144"/>
      <c r="FE146" s="144"/>
      <c r="FF146" s="144"/>
      <c r="FG146" s="144"/>
      <c r="FH146" s="144"/>
      <c r="FI146" s="144"/>
      <c r="FJ146" s="144"/>
      <c r="FK146" s="144"/>
      <c r="FL146" s="144"/>
      <c r="FM146" s="144"/>
      <c r="FN146" s="144"/>
      <c r="FO146" s="144"/>
      <c r="FP146" s="144"/>
      <c r="FQ146" s="144"/>
      <c r="FR146" s="144"/>
      <c r="FS146" s="144"/>
      <c r="FT146" s="144"/>
      <c r="FU146" s="144"/>
      <c r="FV146" s="144"/>
      <c r="FW146" s="144"/>
      <c r="FX146" s="144"/>
      <c r="FY146" s="144"/>
      <c r="FZ146" s="144"/>
      <c r="GA146" s="144"/>
      <c r="GB146" s="144"/>
      <c r="GC146" s="144"/>
      <c r="GD146" s="144"/>
      <c r="GE146" s="144"/>
      <c r="GF146" s="144"/>
      <c r="GG146" s="144"/>
      <c r="GH146" s="144"/>
      <c r="GI146" s="144"/>
      <c r="GJ146" s="144"/>
      <c r="GK146" s="144"/>
      <c r="GL146" s="144"/>
      <c r="GM146" s="144"/>
      <c r="GN146" s="144"/>
      <c r="GO146" s="144"/>
      <c r="GP146" s="144"/>
      <c r="GQ146" s="144"/>
      <c r="GR146" s="144"/>
      <c r="GS146" s="144"/>
      <c r="GT146" s="144"/>
      <c r="GU146" s="144"/>
      <c r="GV146" s="144"/>
      <c r="GW146" s="144"/>
      <c r="GX146" s="144"/>
      <c r="GY146" s="144"/>
      <c r="GZ146" s="144"/>
      <c r="HA146" s="144"/>
      <c r="HB146" s="144"/>
      <c r="HC146" s="144"/>
      <c r="HD146" s="144"/>
      <c r="HE146" s="144"/>
      <c r="HF146" s="144"/>
      <c r="HG146" s="144"/>
      <c r="HH146" s="144"/>
      <c r="HI146" s="144"/>
      <c r="HJ146" s="144"/>
      <c r="HK146" s="144"/>
      <c r="HL146" s="144"/>
      <c r="HM146" s="144"/>
      <c r="HN146" s="144"/>
      <c r="HO146" s="144"/>
      <c r="HP146" s="144"/>
      <c r="HQ146" s="144"/>
      <c r="HR146" s="144"/>
      <c r="HS146" s="144"/>
      <c r="HT146" s="144"/>
      <c r="HU146" s="144"/>
      <c r="HV146" s="144"/>
      <c r="HW146" s="144"/>
      <c r="HX146" s="144"/>
      <c r="HY146" s="144"/>
      <c r="HZ146" s="144"/>
      <c r="IA146" s="144"/>
      <c r="IB146" s="144"/>
      <c r="IC146" s="144"/>
      <c r="ID146" s="144"/>
      <c r="IE146" s="144"/>
      <c r="IF146" s="144"/>
      <c r="IG146" s="144"/>
      <c r="IH146" s="144"/>
      <c r="II146" s="144"/>
      <c r="IJ146" s="144"/>
      <c r="IK146" s="144"/>
      <c r="IL146" s="144"/>
      <c r="IM146" s="144"/>
      <c r="IN146" s="144"/>
      <c r="IO146" s="144"/>
      <c r="IP146" s="144"/>
      <c r="IQ146" s="144"/>
    </row>
    <row r="147" spans="1:251" s="145" customFormat="1" ht="12.75" customHeight="1">
      <c r="A147" s="196" t="s">
        <v>43</v>
      </c>
      <c r="B147" s="50">
        <f>SUM(B148:B155)</f>
        <v>47</v>
      </c>
      <c r="C147" s="50">
        <f>SUM(C148:C155)</f>
        <v>55</v>
      </c>
      <c r="D147" s="81">
        <f t="shared" si="24"/>
        <v>117.02127659574468</v>
      </c>
      <c r="E147" s="50">
        <f>SUM(E148:E155)</f>
        <v>5813374</v>
      </c>
      <c r="F147" s="50">
        <f>SUM(F148:F155)</f>
        <v>11232008</v>
      </c>
      <c r="G147" s="81">
        <f aca="true" t="shared" si="25" ref="G147:G180">F147*100/E147</f>
        <v>193.20979520670784</v>
      </c>
      <c r="H147" s="50">
        <f>SUM(H148:H155)</f>
        <v>1944341.1199999999</v>
      </c>
      <c r="I147" s="50">
        <f>SUM(I148:I155)</f>
        <v>2989280.18</v>
      </c>
      <c r="J147" s="80">
        <f aca="true" t="shared" si="26" ref="J147:J180">I147*100/H147</f>
        <v>153.74257887422553</v>
      </c>
      <c r="K147" s="50">
        <f>SUM(K148:K155)</f>
        <v>17027.74</v>
      </c>
      <c r="L147" s="50">
        <f>SUM(L148:L155)</f>
        <v>26126.7</v>
      </c>
      <c r="M147" s="50">
        <f aca="true" t="shared" si="27" ref="M147:M180">L147*100/K147</f>
        <v>153.43609897731582</v>
      </c>
      <c r="N147" s="50">
        <f>SUM(N148:N155)</f>
        <v>17865.39</v>
      </c>
      <c r="O147" s="50">
        <f>SUM(O148:O155)</f>
        <v>38247.13</v>
      </c>
      <c r="P147" s="80">
        <f aca="true" t="shared" si="28" ref="P147:P180">O147*100/N147</f>
        <v>214.08505495821808</v>
      </c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4"/>
      <c r="BZ147" s="144"/>
      <c r="CA147" s="144"/>
      <c r="CB147" s="144"/>
      <c r="CC147" s="144"/>
      <c r="CD147" s="144"/>
      <c r="CE147" s="144"/>
      <c r="CF147" s="144"/>
      <c r="CG147" s="144"/>
      <c r="CH147" s="144"/>
      <c r="CI147" s="144"/>
      <c r="CJ147" s="144"/>
      <c r="CK147" s="144"/>
      <c r="CL147" s="144"/>
      <c r="CM147" s="144"/>
      <c r="CN147" s="144"/>
      <c r="CO147" s="144"/>
      <c r="CP147" s="144"/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4"/>
      <c r="DF147" s="144"/>
      <c r="DG147" s="144"/>
      <c r="DH147" s="144"/>
      <c r="DI147" s="144"/>
      <c r="DJ147" s="144"/>
      <c r="DK147" s="144"/>
      <c r="DL147" s="144"/>
      <c r="DM147" s="144"/>
      <c r="DN147" s="144"/>
      <c r="DO147" s="144"/>
      <c r="DP147" s="144"/>
      <c r="DQ147" s="144"/>
      <c r="DR147" s="144"/>
      <c r="DS147" s="144"/>
      <c r="DT147" s="144"/>
      <c r="DU147" s="144"/>
      <c r="DV147" s="144"/>
      <c r="DW147" s="144"/>
      <c r="DX147" s="144"/>
      <c r="DY147" s="144"/>
      <c r="DZ147" s="144"/>
      <c r="EA147" s="144"/>
      <c r="EB147" s="144"/>
      <c r="EC147" s="144"/>
      <c r="ED147" s="144"/>
      <c r="EE147" s="144"/>
      <c r="EF147" s="144"/>
      <c r="EG147" s="144"/>
      <c r="EH147" s="144"/>
      <c r="EI147" s="144"/>
      <c r="EJ147" s="144"/>
      <c r="EK147" s="144"/>
      <c r="EL147" s="144"/>
      <c r="EM147" s="144"/>
      <c r="EN147" s="144"/>
      <c r="EO147" s="144"/>
      <c r="EP147" s="144"/>
      <c r="EQ147" s="144"/>
      <c r="ER147" s="144"/>
      <c r="ES147" s="144"/>
      <c r="ET147" s="144"/>
      <c r="EU147" s="144"/>
      <c r="EV147" s="144"/>
      <c r="EW147" s="144"/>
      <c r="EX147" s="144"/>
      <c r="EY147" s="144"/>
      <c r="EZ147" s="144"/>
      <c r="FA147" s="144"/>
      <c r="FB147" s="144"/>
      <c r="FC147" s="144"/>
      <c r="FD147" s="144"/>
      <c r="FE147" s="144"/>
      <c r="FF147" s="144"/>
      <c r="FG147" s="144"/>
      <c r="FH147" s="144"/>
      <c r="FI147" s="144"/>
      <c r="FJ147" s="144"/>
      <c r="FK147" s="144"/>
      <c r="FL147" s="144"/>
      <c r="FM147" s="144"/>
      <c r="FN147" s="144"/>
      <c r="FO147" s="144"/>
      <c r="FP147" s="144"/>
      <c r="FQ147" s="144"/>
      <c r="FR147" s="144"/>
      <c r="FS147" s="144"/>
      <c r="FT147" s="144"/>
      <c r="FU147" s="144"/>
      <c r="FV147" s="144"/>
      <c r="FW147" s="144"/>
      <c r="FX147" s="144"/>
      <c r="FY147" s="144"/>
      <c r="FZ147" s="144"/>
      <c r="GA147" s="144"/>
      <c r="GB147" s="144"/>
      <c r="GC147" s="144"/>
      <c r="GD147" s="144"/>
      <c r="GE147" s="144"/>
      <c r="GF147" s="144"/>
      <c r="GG147" s="144"/>
      <c r="GH147" s="144"/>
      <c r="GI147" s="144"/>
      <c r="GJ147" s="144"/>
      <c r="GK147" s="144"/>
      <c r="GL147" s="144"/>
      <c r="GM147" s="144"/>
      <c r="GN147" s="144"/>
      <c r="GO147" s="144"/>
      <c r="GP147" s="144"/>
      <c r="GQ147" s="144"/>
      <c r="GR147" s="144"/>
      <c r="GS147" s="144"/>
      <c r="GT147" s="144"/>
      <c r="GU147" s="144"/>
      <c r="GV147" s="144"/>
      <c r="GW147" s="144"/>
      <c r="GX147" s="144"/>
      <c r="GY147" s="144"/>
      <c r="GZ147" s="144"/>
      <c r="HA147" s="144"/>
      <c r="HB147" s="144"/>
      <c r="HC147" s="144"/>
      <c r="HD147" s="144"/>
      <c r="HE147" s="144"/>
      <c r="HF147" s="144"/>
      <c r="HG147" s="144"/>
      <c r="HH147" s="144"/>
      <c r="HI147" s="144"/>
      <c r="HJ147" s="144"/>
      <c r="HK147" s="144"/>
      <c r="HL147" s="144"/>
      <c r="HM147" s="144"/>
      <c r="HN147" s="144"/>
      <c r="HO147" s="144"/>
      <c r="HP147" s="144"/>
      <c r="HQ147" s="144"/>
      <c r="HR147" s="144"/>
      <c r="HS147" s="144"/>
      <c r="HT147" s="144"/>
      <c r="HU147" s="144"/>
      <c r="HV147" s="144"/>
      <c r="HW147" s="144"/>
      <c r="HX147" s="144"/>
      <c r="HY147" s="144"/>
      <c r="HZ147" s="144"/>
      <c r="IA147" s="144"/>
      <c r="IB147" s="144"/>
      <c r="IC147" s="144"/>
      <c r="ID147" s="144"/>
      <c r="IE147" s="144"/>
      <c r="IF147" s="144"/>
      <c r="IG147" s="144"/>
      <c r="IH147" s="144"/>
      <c r="II147" s="144"/>
      <c r="IJ147" s="144"/>
      <c r="IK147" s="144"/>
      <c r="IL147" s="144"/>
      <c r="IM147" s="144"/>
      <c r="IN147" s="144"/>
      <c r="IO147" s="144"/>
      <c r="IP147" s="144"/>
      <c r="IQ147" s="144"/>
    </row>
    <row r="148" spans="1:251" s="145" customFormat="1" ht="12.75" customHeight="1">
      <c r="A148" s="194" t="s">
        <v>45</v>
      </c>
      <c r="B148" s="7">
        <v>1</v>
      </c>
      <c r="C148" s="7">
        <v>1</v>
      </c>
      <c r="D148" s="70">
        <f t="shared" si="24"/>
        <v>100</v>
      </c>
      <c r="E148" s="7">
        <v>175000</v>
      </c>
      <c r="F148" s="7">
        <v>205000</v>
      </c>
      <c r="G148" s="8">
        <f t="shared" si="25"/>
        <v>117.14285714285714</v>
      </c>
      <c r="H148" s="7">
        <v>96250</v>
      </c>
      <c r="I148" s="7">
        <v>112750</v>
      </c>
      <c r="J148" s="8">
        <f t="shared" si="26"/>
        <v>117.14285714285714</v>
      </c>
      <c r="K148" s="7">
        <v>928.69</v>
      </c>
      <c r="L148" s="7">
        <v>1132.33</v>
      </c>
      <c r="M148" s="7">
        <f t="shared" si="27"/>
        <v>121.92766154475659</v>
      </c>
      <c r="N148" s="7">
        <v>1132.87</v>
      </c>
      <c r="O148" s="7">
        <v>1836.19</v>
      </c>
      <c r="P148" s="8">
        <f t="shared" si="28"/>
        <v>162.08302806147222</v>
      </c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  <c r="BO148" s="144"/>
      <c r="BP148" s="144"/>
      <c r="BQ148" s="144"/>
      <c r="BR148" s="144"/>
      <c r="BS148" s="144"/>
      <c r="BT148" s="144"/>
      <c r="BU148" s="144"/>
      <c r="BV148" s="144"/>
      <c r="BW148" s="144"/>
      <c r="BX148" s="144"/>
      <c r="BY148" s="144"/>
      <c r="BZ148" s="144"/>
      <c r="CA148" s="144"/>
      <c r="CB148" s="144"/>
      <c r="CC148" s="144"/>
      <c r="CD148" s="144"/>
      <c r="CE148" s="144"/>
      <c r="CF148" s="144"/>
      <c r="CG148" s="144"/>
      <c r="CH148" s="144"/>
      <c r="CI148" s="144"/>
      <c r="CJ148" s="144"/>
      <c r="CK148" s="144"/>
      <c r="CL148" s="144"/>
      <c r="CM148" s="144"/>
      <c r="CN148" s="144"/>
      <c r="CO148" s="144"/>
      <c r="CP148" s="144"/>
      <c r="CQ148" s="144"/>
      <c r="CR148" s="144"/>
      <c r="CS148" s="144"/>
      <c r="CT148" s="144"/>
      <c r="CU148" s="144"/>
      <c r="CV148" s="144"/>
      <c r="CW148" s="144"/>
      <c r="CX148" s="144"/>
      <c r="CY148" s="144"/>
      <c r="CZ148" s="144"/>
      <c r="DA148" s="144"/>
      <c r="DB148" s="144"/>
      <c r="DC148" s="144"/>
      <c r="DD148" s="144"/>
      <c r="DE148" s="144"/>
      <c r="DF148" s="144"/>
      <c r="DG148" s="144"/>
      <c r="DH148" s="144"/>
      <c r="DI148" s="144"/>
      <c r="DJ148" s="144"/>
      <c r="DK148" s="144"/>
      <c r="DL148" s="144"/>
      <c r="DM148" s="144"/>
      <c r="DN148" s="144"/>
      <c r="DO148" s="144"/>
      <c r="DP148" s="144"/>
      <c r="DQ148" s="144"/>
      <c r="DR148" s="144"/>
      <c r="DS148" s="144"/>
      <c r="DT148" s="144"/>
      <c r="DU148" s="144"/>
      <c r="DV148" s="144"/>
      <c r="DW148" s="144"/>
      <c r="DX148" s="144"/>
      <c r="DY148" s="144"/>
      <c r="DZ148" s="144"/>
      <c r="EA148" s="144"/>
      <c r="EB148" s="144"/>
      <c r="EC148" s="144"/>
      <c r="ED148" s="144"/>
      <c r="EE148" s="144"/>
      <c r="EF148" s="144"/>
      <c r="EG148" s="144"/>
      <c r="EH148" s="144"/>
      <c r="EI148" s="144"/>
      <c r="EJ148" s="144"/>
      <c r="EK148" s="144"/>
      <c r="EL148" s="144"/>
      <c r="EM148" s="144"/>
      <c r="EN148" s="144"/>
      <c r="EO148" s="144"/>
      <c r="EP148" s="144"/>
      <c r="EQ148" s="144"/>
      <c r="ER148" s="144"/>
      <c r="ES148" s="144"/>
      <c r="ET148" s="144"/>
      <c r="EU148" s="144"/>
      <c r="EV148" s="144"/>
      <c r="EW148" s="144"/>
      <c r="EX148" s="144"/>
      <c r="EY148" s="144"/>
      <c r="EZ148" s="144"/>
      <c r="FA148" s="144"/>
      <c r="FB148" s="144"/>
      <c r="FC148" s="144"/>
      <c r="FD148" s="144"/>
      <c r="FE148" s="144"/>
      <c r="FF148" s="144"/>
      <c r="FG148" s="144"/>
      <c r="FH148" s="144"/>
      <c r="FI148" s="144"/>
      <c r="FJ148" s="144"/>
      <c r="FK148" s="144"/>
      <c r="FL148" s="144"/>
      <c r="FM148" s="144"/>
      <c r="FN148" s="144"/>
      <c r="FO148" s="144"/>
      <c r="FP148" s="144"/>
      <c r="FQ148" s="144"/>
      <c r="FR148" s="144"/>
      <c r="FS148" s="144"/>
      <c r="FT148" s="144"/>
      <c r="FU148" s="144"/>
      <c r="FV148" s="144"/>
      <c r="FW148" s="144"/>
      <c r="FX148" s="144"/>
      <c r="FY148" s="144"/>
      <c r="FZ148" s="144"/>
      <c r="GA148" s="144"/>
      <c r="GB148" s="144"/>
      <c r="GC148" s="144"/>
      <c r="GD148" s="144"/>
      <c r="GE148" s="144"/>
      <c r="GF148" s="144"/>
      <c r="GG148" s="144"/>
      <c r="GH148" s="144"/>
      <c r="GI148" s="144"/>
      <c r="GJ148" s="144"/>
      <c r="GK148" s="144"/>
      <c r="GL148" s="144"/>
      <c r="GM148" s="144"/>
      <c r="GN148" s="144"/>
      <c r="GO148" s="144"/>
      <c r="GP148" s="144"/>
      <c r="GQ148" s="144"/>
      <c r="GR148" s="144"/>
      <c r="GS148" s="144"/>
      <c r="GT148" s="144"/>
      <c r="GU148" s="144"/>
      <c r="GV148" s="144"/>
      <c r="GW148" s="144"/>
      <c r="GX148" s="144"/>
      <c r="GY148" s="144"/>
      <c r="GZ148" s="144"/>
      <c r="HA148" s="144"/>
      <c r="HB148" s="144"/>
      <c r="HC148" s="144"/>
      <c r="HD148" s="144"/>
      <c r="HE148" s="144"/>
      <c r="HF148" s="144"/>
      <c r="HG148" s="144"/>
      <c r="HH148" s="144"/>
      <c r="HI148" s="144"/>
      <c r="HJ148" s="144"/>
      <c r="HK148" s="144"/>
      <c r="HL148" s="144"/>
      <c r="HM148" s="144"/>
      <c r="HN148" s="144"/>
      <c r="HO148" s="144"/>
      <c r="HP148" s="144"/>
      <c r="HQ148" s="144"/>
      <c r="HR148" s="144"/>
      <c r="HS148" s="144"/>
      <c r="HT148" s="144"/>
      <c r="HU148" s="144"/>
      <c r="HV148" s="144"/>
      <c r="HW148" s="144"/>
      <c r="HX148" s="144"/>
      <c r="HY148" s="144"/>
      <c r="HZ148" s="144"/>
      <c r="IA148" s="144"/>
      <c r="IB148" s="144"/>
      <c r="IC148" s="144"/>
      <c r="ID148" s="144"/>
      <c r="IE148" s="144"/>
      <c r="IF148" s="144"/>
      <c r="IG148" s="144"/>
      <c r="IH148" s="144"/>
      <c r="II148" s="144"/>
      <c r="IJ148" s="144"/>
      <c r="IK148" s="144"/>
      <c r="IL148" s="144"/>
      <c r="IM148" s="144"/>
      <c r="IN148" s="144"/>
      <c r="IO148" s="144"/>
      <c r="IP148" s="144"/>
      <c r="IQ148" s="144"/>
    </row>
    <row r="149" spans="1:251" s="145" customFormat="1" ht="12.75" customHeight="1">
      <c r="A149" s="194" t="s">
        <v>46</v>
      </c>
      <c r="B149" s="7">
        <v>1</v>
      </c>
      <c r="C149" s="7">
        <v>1</v>
      </c>
      <c r="D149" s="70">
        <f t="shared" si="24"/>
        <v>100</v>
      </c>
      <c r="E149" s="7">
        <v>298540</v>
      </c>
      <c r="F149" s="7">
        <v>627192</v>
      </c>
      <c r="G149" s="8">
        <f t="shared" si="25"/>
        <v>210.08642058015676</v>
      </c>
      <c r="H149" s="7">
        <v>164197</v>
      </c>
      <c r="I149" s="7">
        <v>344955.6</v>
      </c>
      <c r="J149" s="8">
        <f t="shared" si="26"/>
        <v>210.08642058015676</v>
      </c>
      <c r="K149" s="7">
        <v>1294.25</v>
      </c>
      <c r="L149" s="7">
        <v>2350.24</v>
      </c>
      <c r="M149" s="7">
        <f t="shared" si="27"/>
        <v>181.59088275062774</v>
      </c>
      <c r="N149" s="7">
        <v>1521.74</v>
      </c>
      <c r="O149" s="7">
        <v>3692.06</v>
      </c>
      <c r="P149" s="8">
        <f t="shared" si="28"/>
        <v>242.62094707374453</v>
      </c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  <c r="BO149" s="144"/>
      <c r="BP149" s="144"/>
      <c r="BQ149" s="144"/>
      <c r="BR149" s="144"/>
      <c r="BS149" s="144"/>
      <c r="BT149" s="144"/>
      <c r="BU149" s="144"/>
      <c r="BV149" s="144"/>
      <c r="BW149" s="144"/>
      <c r="BX149" s="144"/>
      <c r="BY149" s="144"/>
      <c r="BZ149" s="144"/>
      <c r="CA149" s="144"/>
      <c r="CB149" s="144"/>
      <c r="CC149" s="144"/>
      <c r="CD149" s="144"/>
      <c r="CE149" s="144"/>
      <c r="CF149" s="144"/>
      <c r="CG149" s="144"/>
      <c r="CH149" s="144"/>
      <c r="CI149" s="144"/>
      <c r="CJ149" s="144"/>
      <c r="CK149" s="144"/>
      <c r="CL149" s="144"/>
      <c r="CM149" s="144"/>
      <c r="CN149" s="144"/>
      <c r="CO149" s="144"/>
      <c r="CP149" s="144"/>
      <c r="CQ149" s="144"/>
      <c r="CR149" s="144"/>
      <c r="CS149" s="144"/>
      <c r="CT149" s="144"/>
      <c r="CU149" s="144"/>
      <c r="CV149" s="144"/>
      <c r="CW149" s="144"/>
      <c r="CX149" s="144"/>
      <c r="CY149" s="144"/>
      <c r="CZ149" s="144"/>
      <c r="DA149" s="144"/>
      <c r="DB149" s="144"/>
      <c r="DC149" s="144"/>
      <c r="DD149" s="144"/>
      <c r="DE149" s="144"/>
      <c r="DF149" s="144"/>
      <c r="DG149" s="144"/>
      <c r="DH149" s="144"/>
      <c r="DI149" s="144"/>
      <c r="DJ149" s="144"/>
      <c r="DK149" s="144"/>
      <c r="DL149" s="144"/>
      <c r="DM149" s="144"/>
      <c r="DN149" s="144"/>
      <c r="DO149" s="144"/>
      <c r="DP149" s="144"/>
      <c r="DQ149" s="144"/>
      <c r="DR149" s="144"/>
      <c r="DS149" s="144"/>
      <c r="DT149" s="144"/>
      <c r="DU149" s="144"/>
      <c r="DV149" s="144"/>
      <c r="DW149" s="144"/>
      <c r="DX149" s="144"/>
      <c r="DY149" s="144"/>
      <c r="DZ149" s="144"/>
      <c r="EA149" s="144"/>
      <c r="EB149" s="144"/>
      <c r="EC149" s="144"/>
      <c r="ED149" s="144"/>
      <c r="EE149" s="144"/>
      <c r="EF149" s="144"/>
      <c r="EG149" s="144"/>
      <c r="EH149" s="144"/>
      <c r="EI149" s="144"/>
      <c r="EJ149" s="144"/>
      <c r="EK149" s="144"/>
      <c r="EL149" s="144"/>
      <c r="EM149" s="144"/>
      <c r="EN149" s="144"/>
      <c r="EO149" s="144"/>
      <c r="EP149" s="144"/>
      <c r="EQ149" s="144"/>
      <c r="ER149" s="144"/>
      <c r="ES149" s="144"/>
      <c r="ET149" s="144"/>
      <c r="EU149" s="144"/>
      <c r="EV149" s="144"/>
      <c r="EW149" s="144"/>
      <c r="EX149" s="144"/>
      <c r="EY149" s="144"/>
      <c r="EZ149" s="144"/>
      <c r="FA149" s="144"/>
      <c r="FB149" s="144"/>
      <c r="FC149" s="144"/>
      <c r="FD149" s="144"/>
      <c r="FE149" s="144"/>
      <c r="FF149" s="144"/>
      <c r="FG149" s="144"/>
      <c r="FH149" s="144"/>
      <c r="FI149" s="144"/>
      <c r="FJ149" s="144"/>
      <c r="FK149" s="144"/>
      <c r="FL149" s="144"/>
      <c r="FM149" s="144"/>
      <c r="FN149" s="144"/>
      <c r="FO149" s="144"/>
      <c r="FP149" s="144"/>
      <c r="FQ149" s="144"/>
      <c r="FR149" s="144"/>
      <c r="FS149" s="144"/>
      <c r="FT149" s="144"/>
      <c r="FU149" s="144"/>
      <c r="FV149" s="144"/>
      <c r="FW149" s="144"/>
      <c r="FX149" s="144"/>
      <c r="FY149" s="144"/>
      <c r="FZ149" s="144"/>
      <c r="GA149" s="144"/>
      <c r="GB149" s="144"/>
      <c r="GC149" s="144"/>
      <c r="GD149" s="144"/>
      <c r="GE149" s="144"/>
      <c r="GF149" s="144"/>
      <c r="GG149" s="144"/>
      <c r="GH149" s="144"/>
      <c r="GI149" s="144"/>
      <c r="GJ149" s="144"/>
      <c r="GK149" s="144"/>
      <c r="GL149" s="144"/>
      <c r="GM149" s="144"/>
      <c r="GN149" s="144"/>
      <c r="GO149" s="144"/>
      <c r="GP149" s="144"/>
      <c r="GQ149" s="144"/>
      <c r="GR149" s="144"/>
      <c r="GS149" s="144"/>
      <c r="GT149" s="144"/>
      <c r="GU149" s="144"/>
      <c r="GV149" s="144"/>
      <c r="GW149" s="144"/>
      <c r="GX149" s="144"/>
      <c r="GY149" s="144"/>
      <c r="GZ149" s="144"/>
      <c r="HA149" s="144"/>
      <c r="HB149" s="144"/>
      <c r="HC149" s="144"/>
      <c r="HD149" s="144"/>
      <c r="HE149" s="144"/>
      <c r="HF149" s="144"/>
      <c r="HG149" s="144"/>
      <c r="HH149" s="144"/>
      <c r="HI149" s="144"/>
      <c r="HJ149" s="144"/>
      <c r="HK149" s="144"/>
      <c r="HL149" s="144"/>
      <c r="HM149" s="144"/>
      <c r="HN149" s="144"/>
      <c r="HO149" s="144"/>
      <c r="HP149" s="144"/>
      <c r="HQ149" s="144"/>
      <c r="HR149" s="144"/>
      <c r="HS149" s="144"/>
      <c r="HT149" s="144"/>
      <c r="HU149" s="144"/>
      <c r="HV149" s="144"/>
      <c r="HW149" s="144"/>
      <c r="HX149" s="144"/>
      <c r="HY149" s="144"/>
      <c r="HZ149" s="144"/>
      <c r="IA149" s="144"/>
      <c r="IB149" s="144"/>
      <c r="IC149" s="144"/>
      <c r="ID149" s="144"/>
      <c r="IE149" s="144"/>
      <c r="IF149" s="144"/>
      <c r="IG149" s="144"/>
      <c r="IH149" s="144"/>
      <c r="II149" s="144"/>
      <c r="IJ149" s="144"/>
      <c r="IK149" s="144"/>
      <c r="IL149" s="144"/>
      <c r="IM149" s="144"/>
      <c r="IN149" s="144"/>
      <c r="IO149" s="144"/>
      <c r="IP149" s="144"/>
      <c r="IQ149" s="144"/>
    </row>
    <row r="150" spans="1:251" s="145" customFormat="1" ht="12.75" customHeight="1">
      <c r="A150" s="194" t="s">
        <v>49</v>
      </c>
      <c r="B150" s="7">
        <v>1</v>
      </c>
      <c r="C150" s="7">
        <v>2</v>
      </c>
      <c r="D150" s="70">
        <f t="shared" si="24"/>
        <v>200</v>
      </c>
      <c r="E150" s="7">
        <v>4200</v>
      </c>
      <c r="F150" s="7">
        <v>458246</v>
      </c>
      <c r="G150" s="8">
        <f t="shared" si="25"/>
        <v>10910.619047619048</v>
      </c>
      <c r="H150" s="7">
        <v>1050</v>
      </c>
      <c r="I150" s="7">
        <v>114561.5</v>
      </c>
      <c r="J150" s="8">
        <f t="shared" si="26"/>
        <v>10910.619047619048</v>
      </c>
      <c r="K150" s="7">
        <v>10.18</v>
      </c>
      <c r="L150" s="7">
        <v>736.64</v>
      </c>
      <c r="M150" s="7">
        <f t="shared" si="27"/>
        <v>7236.149312377211</v>
      </c>
      <c r="N150" s="7">
        <v>7.27</v>
      </c>
      <c r="O150" s="7">
        <v>1064.52</v>
      </c>
      <c r="P150" s="8">
        <f t="shared" si="28"/>
        <v>14642.64099037139</v>
      </c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  <c r="BJ150" s="144"/>
      <c r="BK150" s="144"/>
      <c r="BL150" s="144"/>
      <c r="BM150" s="144"/>
      <c r="BN150" s="144"/>
      <c r="BO150" s="144"/>
      <c r="BP150" s="144"/>
      <c r="BQ150" s="144"/>
      <c r="BR150" s="144"/>
      <c r="BS150" s="144"/>
      <c r="BT150" s="144"/>
      <c r="BU150" s="144"/>
      <c r="BV150" s="144"/>
      <c r="BW150" s="144"/>
      <c r="BX150" s="144"/>
      <c r="BY150" s="144"/>
      <c r="BZ150" s="144"/>
      <c r="CA150" s="144"/>
      <c r="CB150" s="144"/>
      <c r="CC150" s="144"/>
      <c r="CD150" s="144"/>
      <c r="CE150" s="144"/>
      <c r="CF150" s="144"/>
      <c r="CG150" s="144"/>
      <c r="CH150" s="144"/>
      <c r="CI150" s="144"/>
      <c r="CJ150" s="144"/>
      <c r="CK150" s="144"/>
      <c r="CL150" s="144"/>
      <c r="CM150" s="144"/>
      <c r="CN150" s="144"/>
      <c r="CO150" s="144"/>
      <c r="CP150" s="144"/>
      <c r="CQ150" s="144"/>
      <c r="CR150" s="144"/>
      <c r="CS150" s="144"/>
      <c r="CT150" s="144"/>
      <c r="CU150" s="144"/>
      <c r="CV150" s="144"/>
      <c r="CW150" s="144"/>
      <c r="CX150" s="144"/>
      <c r="CY150" s="144"/>
      <c r="CZ150" s="144"/>
      <c r="DA150" s="144"/>
      <c r="DB150" s="144"/>
      <c r="DC150" s="144"/>
      <c r="DD150" s="144"/>
      <c r="DE150" s="144"/>
      <c r="DF150" s="144"/>
      <c r="DG150" s="144"/>
      <c r="DH150" s="144"/>
      <c r="DI150" s="144"/>
      <c r="DJ150" s="144"/>
      <c r="DK150" s="144"/>
      <c r="DL150" s="144"/>
      <c r="DM150" s="144"/>
      <c r="DN150" s="144"/>
      <c r="DO150" s="144"/>
      <c r="DP150" s="144"/>
      <c r="DQ150" s="144"/>
      <c r="DR150" s="144"/>
      <c r="DS150" s="144"/>
      <c r="DT150" s="144"/>
      <c r="DU150" s="144"/>
      <c r="DV150" s="144"/>
      <c r="DW150" s="144"/>
      <c r="DX150" s="144"/>
      <c r="DY150" s="144"/>
      <c r="DZ150" s="144"/>
      <c r="EA150" s="144"/>
      <c r="EB150" s="144"/>
      <c r="EC150" s="144"/>
      <c r="ED150" s="144"/>
      <c r="EE150" s="144"/>
      <c r="EF150" s="144"/>
      <c r="EG150" s="144"/>
      <c r="EH150" s="144"/>
      <c r="EI150" s="144"/>
      <c r="EJ150" s="144"/>
      <c r="EK150" s="144"/>
      <c r="EL150" s="144"/>
      <c r="EM150" s="144"/>
      <c r="EN150" s="144"/>
      <c r="EO150" s="144"/>
      <c r="EP150" s="144"/>
      <c r="EQ150" s="144"/>
      <c r="ER150" s="144"/>
      <c r="ES150" s="144"/>
      <c r="ET150" s="144"/>
      <c r="EU150" s="144"/>
      <c r="EV150" s="144"/>
      <c r="EW150" s="144"/>
      <c r="EX150" s="144"/>
      <c r="EY150" s="144"/>
      <c r="EZ150" s="144"/>
      <c r="FA150" s="144"/>
      <c r="FB150" s="144"/>
      <c r="FC150" s="144"/>
      <c r="FD150" s="144"/>
      <c r="FE150" s="144"/>
      <c r="FF150" s="144"/>
      <c r="FG150" s="144"/>
      <c r="FH150" s="144"/>
      <c r="FI150" s="144"/>
      <c r="FJ150" s="144"/>
      <c r="FK150" s="144"/>
      <c r="FL150" s="144"/>
      <c r="FM150" s="144"/>
      <c r="FN150" s="144"/>
      <c r="FO150" s="144"/>
      <c r="FP150" s="144"/>
      <c r="FQ150" s="144"/>
      <c r="FR150" s="144"/>
      <c r="FS150" s="144"/>
      <c r="FT150" s="144"/>
      <c r="FU150" s="144"/>
      <c r="FV150" s="144"/>
      <c r="FW150" s="144"/>
      <c r="FX150" s="144"/>
      <c r="FY150" s="144"/>
      <c r="FZ150" s="144"/>
      <c r="GA150" s="144"/>
      <c r="GB150" s="144"/>
      <c r="GC150" s="144"/>
      <c r="GD150" s="144"/>
      <c r="GE150" s="144"/>
      <c r="GF150" s="144"/>
      <c r="GG150" s="144"/>
      <c r="GH150" s="144"/>
      <c r="GI150" s="144"/>
      <c r="GJ150" s="144"/>
      <c r="GK150" s="144"/>
      <c r="GL150" s="144"/>
      <c r="GM150" s="144"/>
      <c r="GN150" s="144"/>
      <c r="GO150" s="144"/>
      <c r="GP150" s="144"/>
      <c r="GQ150" s="144"/>
      <c r="GR150" s="144"/>
      <c r="GS150" s="144"/>
      <c r="GT150" s="144"/>
      <c r="GU150" s="144"/>
      <c r="GV150" s="144"/>
      <c r="GW150" s="144"/>
      <c r="GX150" s="144"/>
      <c r="GY150" s="144"/>
      <c r="GZ150" s="144"/>
      <c r="HA150" s="144"/>
      <c r="HB150" s="144"/>
      <c r="HC150" s="144"/>
      <c r="HD150" s="144"/>
      <c r="HE150" s="144"/>
      <c r="HF150" s="144"/>
      <c r="HG150" s="144"/>
      <c r="HH150" s="144"/>
      <c r="HI150" s="144"/>
      <c r="HJ150" s="144"/>
      <c r="HK150" s="144"/>
      <c r="HL150" s="144"/>
      <c r="HM150" s="144"/>
      <c r="HN150" s="144"/>
      <c r="HO150" s="144"/>
      <c r="HP150" s="144"/>
      <c r="HQ150" s="144"/>
      <c r="HR150" s="144"/>
      <c r="HS150" s="144"/>
      <c r="HT150" s="144"/>
      <c r="HU150" s="144"/>
      <c r="HV150" s="144"/>
      <c r="HW150" s="144"/>
      <c r="HX150" s="144"/>
      <c r="HY150" s="144"/>
      <c r="HZ150" s="144"/>
      <c r="IA150" s="144"/>
      <c r="IB150" s="144"/>
      <c r="IC150" s="144"/>
      <c r="ID150" s="144"/>
      <c r="IE150" s="144"/>
      <c r="IF150" s="144"/>
      <c r="IG150" s="144"/>
      <c r="IH150" s="144"/>
      <c r="II150" s="144"/>
      <c r="IJ150" s="144"/>
      <c r="IK150" s="144"/>
      <c r="IL150" s="144"/>
      <c r="IM150" s="144"/>
      <c r="IN150" s="144"/>
      <c r="IO150" s="144"/>
      <c r="IP150" s="144"/>
      <c r="IQ150" s="144"/>
    </row>
    <row r="151" spans="1:251" s="145" customFormat="1" ht="12.75" customHeight="1">
      <c r="A151" s="194" t="s">
        <v>51</v>
      </c>
      <c r="B151" s="7">
        <v>0</v>
      </c>
      <c r="C151" s="7">
        <v>1</v>
      </c>
      <c r="D151" s="70">
        <v>0</v>
      </c>
      <c r="E151" s="7">
        <v>0</v>
      </c>
      <c r="F151" s="7">
        <v>15000</v>
      </c>
      <c r="G151" s="8">
        <v>0</v>
      </c>
      <c r="H151" s="7">
        <v>0</v>
      </c>
      <c r="I151" s="7">
        <v>14700</v>
      </c>
      <c r="J151" s="8">
        <v>0</v>
      </c>
      <c r="K151" s="7">
        <v>0</v>
      </c>
      <c r="L151" s="7">
        <v>42.81</v>
      </c>
      <c r="M151" s="7">
        <v>0</v>
      </c>
      <c r="N151" s="7">
        <v>0</v>
      </c>
      <c r="O151" s="7">
        <v>159.16</v>
      </c>
      <c r="P151" s="8">
        <v>0</v>
      </c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U151" s="144"/>
      <c r="CV151" s="144"/>
      <c r="CW151" s="144"/>
      <c r="CX151" s="144"/>
      <c r="CY151" s="144"/>
      <c r="CZ151" s="144"/>
      <c r="DA151" s="144"/>
      <c r="DB151" s="144"/>
      <c r="DC151" s="144"/>
      <c r="DD151" s="144"/>
      <c r="DE151" s="144"/>
      <c r="DF151" s="144"/>
      <c r="DG151" s="144"/>
      <c r="DH151" s="144"/>
      <c r="DI151" s="144"/>
      <c r="DJ151" s="144"/>
      <c r="DK151" s="144"/>
      <c r="DL151" s="144"/>
      <c r="DM151" s="144"/>
      <c r="DN151" s="144"/>
      <c r="DO151" s="144"/>
      <c r="DP151" s="144"/>
      <c r="DQ151" s="144"/>
      <c r="DR151" s="144"/>
      <c r="DS151" s="144"/>
      <c r="DT151" s="144"/>
      <c r="DU151" s="144"/>
      <c r="DV151" s="144"/>
      <c r="DW151" s="144"/>
      <c r="DX151" s="144"/>
      <c r="DY151" s="144"/>
      <c r="DZ151" s="144"/>
      <c r="EA151" s="144"/>
      <c r="EB151" s="144"/>
      <c r="EC151" s="144"/>
      <c r="ED151" s="144"/>
      <c r="EE151" s="144"/>
      <c r="EF151" s="144"/>
      <c r="EG151" s="144"/>
      <c r="EH151" s="144"/>
      <c r="EI151" s="144"/>
      <c r="EJ151" s="144"/>
      <c r="EK151" s="144"/>
      <c r="EL151" s="144"/>
      <c r="EM151" s="144"/>
      <c r="EN151" s="144"/>
      <c r="EO151" s="144"/>
      <c r="EP151" s="144"/>
      <c r="EQ151" s="144"/>
      <c r="ER151" s="144"/>
      <c r="ES151" s="144"/>
      <c r="ET151" s="144"/>
      <c r="EU151" s="144"/>
      <c r="EV151" s="144"/>
      <c r="EW151" s="144"/>
      <c r="EX151" s="144"/>
      <c r="EY151" s="144"/>
      <c r="EZ151" s="144"/>
      <c r="FA151" s="144"/>
      <c r="FB151" s="144"/>
      <c r="FC151" s="144"/>
      <c r="FD151" s="144"/>
      <c r="FE151" s="144"/>
      <c r="FF151" s="144"/>
      <c r="FG151" s="144"/>
      <c r="FH151" s="144"/>
      <c r="FI151" s="144"/>
      <c r="FJ151" s="144"/>
      <c r="FK151" s="144"/>
      <c r="FL151" s="144"/>
      <c r="FM151" s="144"/>
      <c r="FN151" s="144"/>
      <c r="FO151" s="144"/>
      <c r="FP151" s="144"/>
      <c r="FQ151" s="144"/>
      <c r="FR151" s="144"/>
      <c r="FS151" s="144"/>
      <c r="FT151" s="144"/>
      <c r="FU151" s="144"/>
      <c r="FV151" s="144"/>
      <c r="FW151" s="144"/>
      <c r="FX151" s="144"/>
      <c r="FY151" s="144"/>
      <c r="FZ151" s="144"/>
      <c r="GA151" s="144"/>
      <c r="GB151" s="144"/>
      <c r="GC151" s="144"/>
      <c r="GD151" s="144"/>
      <c r="GE151" s="144"/>
      <c r="GF151" s="144"/>
      <c r="GG151" s="144"/>
      <c r="GH151" s="144"/>
      <c r="GI151" s="144"/>
      <c r="GJ151" s="144"/>
      <c r="GK151" s="144"/>
      <c r="GL151" s="144"/>
      <c r="GM151" s="144"/>
      <c r="GN151" s="144"/>
      <c r="GO151" s="144"/>
      <c r="GP151" s="144"/>
      <c r="GQ151" s="144"/>
      <c r="GR151" s="144"/>
      <c r="GS151" s="144"/>
      <c r="GT151" s="144"/>
      <c r="GU151" s="144"/>
      <c r="GV151" s="144"/>
      <c r="GW151" s="144"/>
      <c r="GX151" s="144"/>
      <c r="GY151" s="144"/>
      <c r="GZ151" s="144"/>
      <c r="HA151" s="144"/>
      <c r="HB151" s="144"/>
      <c r="HC151" s="144"/>
      <c r="HD151" s="144"/>
      <c r="HE151" s="144"/>
      <c r="HF151" s="144"/>
      <c r="HG151" s="144"/>
      <c r="HH151" s="144"/>
      <c r="HI151" s="144"/>
      <c r="HJ151" s="144"/>
      <c r="HK151" s="144"/>
      <c r="HL151" s="144"/>
      <c r="HM151" s="144"/>
      <c r="HN151" s="144"/>
      <c r="HO151" s="144"/>
      <c r="HP151" s="144"/>
      <c r="HQ151" s="144"/>
      <c r="HR151" s="144"/>
      <c r="HS151" s="144"/>
      <c r="HT151" s="144"/>
      <c r="HU151" s="144"/>
      <c r="HV151" s="144"/>
      <c r="HW151" s="144"/>
      <c r="HX151" s="144"/>
      <c r="HY151" s="144"/>
      <c r="HZ151" s="144"/>
      <c r="IA151" s="144"/>
      <c r="IB151" s="144"/>
      <c r="IC151" s="144"/>
      <c r="ID151" s="144"/>
      <c r="IE151" s="144"/>
      <c r="IF151" s="144"/>
      <c r="IG151" s="144"/>
      <c r="IH151" s="144"/>
      <c r="II151" s="144"/>
      <c r="IJ151" s="144"/>
      <c r="IK151" s="144"/>
      <c r="IL151" s="144"/>
      <c r="IM151" s="144"/>
      <c r="IN151" s="144"/>
      <c r="IO151" s="144"/>
      <c r="IP151" s="144"/>
      <c r="IQ151" s="144"/>
    </row>
    <row r="152" spans="1:251" s="145" customFormat="1" ht="12.75" customHeight="1">
      <c r="A152" s="194" t="s">
        <v>52</v>
      </c>
      <c r="B152" s="7">
        <v>14</v>
      </c>
      <c r="C152" s="7">
        <v>10</v>
      </c>
      <c r="D152" s="70">
        <f t="shared" si="24"/>
        <v>71.42857142857143</v>
      </c>
      <c r="E152" s="7">
        <v>738717</v>
      </c>
      <c r="F152" s="7">
        <v>382719</v>
      </c>
      <c r="G152" s="8">
        <f t="shared" si="25"/>
        <v>51.80860870942458</v>
      </c>
      <c r="H152" s="7">
        <v>279036.76</v>
      </c>
      <c r="I152" s="7">
        <v>109981.3</v>
      </c>
      <c r="J152" s="8">
        <f t="shared" si="26"/>
        <v>39.41462766411135</v>
      </c>
      <c r="K152" s="7">
        <v>841.13</v>
      </c>
      <c r="L152" s="7">
        <v>776.53</v>
      </c>
      <c r="M152" s="7">
        <f t="shared" si="27"/>
        <v>92.31985543257285</v>
      </c>
      <c r="N152" s="7">
        <v>1917.24</v>
      </c>
      <c r="O152" s="7">
        <v>1254.05</v>
      </c>
      <c r="P152" s="8">
        <f t="shared" si="28"/>
        <v>65.40912979074086</v>
      </c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U152" s="144"/>
      <c r="CV152" s="144"/>
      <c r="CW152" s="144"/>
      <c r="CX152" s="144"/>
      <c r="CY152" s="144"/>
      <c r="CZ152" s="144"/>
      <c r="DA152" s="144"/>
      <c r="DB152" s="144"/>
      <c r="DC152" s="144"/>
      <c r="DD152" s="144"/>
      <c r="DE152" s="144"/>
      <c r="DF152" s="144"/>
      <c r="DG152" s="144"/>
      <c r="DH152" s="144"/>
      <c r="DI152" s="144"/>
      <c r="DJ152" s="144"/>
      <c r="DK152" s="144"/>
      <c r="DL152" s="144"/>
      <c r="DM152" s="144"/>
      <c r="DN152" s="144"/>
      <c r="DO152" s="144"/>
      <c r="DP152" s="144"/>
      <c r="DQ152" s="144"/>
      <c r="DR152" s="144"/>
      <c r="DS152" s="144"/>
      <c r="DT152" s="144"/>
      <c r="DU152" s="144"/>
      <c r="DV152" s="144"/>
      <c r="DW152" s="144"/>
      <c r="DX152" s="144"/>
      <c r="DY152" s="144"/>
      <c r="DZ152" s="144"/>
      <c r="EA152" s="144"/>
      <c r="EB152" s="144"/>
      <c r="EC152" s="144"/>
      <c r="ED152" s="144"/>
      <c r="EE152" s="144"/>
      <c r="EF152" s="144"/>
      <c r="EG152" s="144"/>
      <c r="EH152" s="144"/>
      <c r="EI152" s="144"/>
      <c r="EJ152" s="144"/>
      <c r="EK152" s="144"/>
      <c r="EL152" s="144"/>
      <c r="EM152" s="144"/>
      <c r="EN152" s="144"/>
      <c r="EO152" s="144"/>
      <c r="EP152" s="144"/>
      <c r="EQ152" s="144"/>
      <c r="ER152" s="144"/>
      <c r="ES152" s="144"/>
      <c r="ET152" s="144"/>
      <c r="EU152" s="144"/>
      <c r="EV152" s="144"/>
      <c r="EW152" s="144"/>
      <c r="EX152" s="144"/>
      <c r="EY152" s="144"/>
      <c r="EZ152" s="144"/>
      <c r="FA152" s="144"/>
      <c r="FB152" s="144"/>
      <c r="FC152" s="144"/>
      <c r="FD152" s="144"/>
      <c r="FE152" s="144"/>
      <c r="FF152" s="144"/>
      <c r="FG152" s="144"/>
      <c r="FH152" s="144"/>
      <c r="FI152" s="144"/>
      <c r="FJ152" s="144"/>
      <c r="FK152" s="144"/>
      <c r="FL152" s="144"/>
      <c r="FM152" s="144"/>
      <c r="FN152" s="144"/>
      <c r="FO152" s="144"/>
      <c r="FP152" s="144"/>
      <c r="FQ152" s="144"/>
      <c r="FR152" s="144"/>
      <c r="FS152" s="144"/>
      <c r="FT152" s="144"/>
      <c r="FU152" s="144"/>
      <c r="FV152" s="144"/>
      <c r="FW152" s="144"/>
      <c r="FX152" s="144"/>
      <c r="FY152" s="144"/>
      <c r="FZ152" s="144"/>
      <c r="GA152" s="144"/>
      <c r="GB152" s="144"/>
      <c r="GC152" s="144"/>
      <c r="GD152" s="144"/>
      <c r="GE152" s="144"/>
      <c r="GF152" s="144"/>
      <c r="GG152" s="144"/>
      <c r="GH152" s="144"/>
      <c r="GI152" s="144"/>
      <c r="GJ152" s="144"/>
      <c r="GK152" s="144"/>
      <c r="GL152" s="144"/>
      <c r="GM152" s="144"/>
      <c r="GN152" s="144"/>
      <c r="GO152" s="144"/>
      <c r="GP152" s="144"/>
      <c r="GQ152" s="144"/>
      <c r="GR152" s="144"/>
      <c r="GS152" s="144"/>
      <c r="GT152" s="144"/>
      <c r="GU152" s="144"/>
      <c r="GV152" s="144"/>
      <c r="GW152" s="144"/>
      <c r="GX152" s="144"/>
      <c r="GY152" s="144"/>
      <c r="GZ152" s="144"/>
      <c r="HA152" s="144"/>
      <c r="HB152" s="144"/>
      <c r="HC152" s="144"/>
      <c r="HD152" s="144"/>
      <c r="HE152" s="144"/>
      <c r="HF152" s="144"/>
      <c r="HG152" s="144"/>
      <c r="HH152" s="144"/>
      <c r="HI152" s="144"/>
      <c r="HJ152" s="144"/>
      <c r="HK152" s="144"/>
      <c r="HL152" s="144"/>
      <c r="HM152" s="144"/>
      <c r="HN152" s="144"/>
      <c r="HO152" s="144"/>
      <c r="HP152" s="144"/>
      <c r="HQ152" s="144"/>
      <c r="HR152" s="144"/>
      <c r="HS152" s="144"/>
      <c r="HT152" s="144"/>
      <c r="HU152" s="144"/>
      <c r="HV152" s="144"/>
      <c r="HW152" s="144"/>
      <c r="HX152" s="144"/>
      <c r="HY152" s="144"/>
      <c r="HZ152" s="144"/>
      <c r="IA152" s="144"/>
      <c r="IB152" s="144"/>
      <c r="IC152" s="144"/>
      <c r="ID152" s="144"/>
      <c r="IE152" s="144"/>
      <c r="IF152" s="144"/>
      <c r="IG152" s="144"/>
      <c r="IH152" s="144"/>
      <c r="II152" s="144"/>
      <c r="IJ152" s="144"/>
      <c r="IK152" s="144"/>
      <c r="IL152" s="144"/>
      <c r="IM152" s="144"/>
      <c r="IN152" s="144"/>
      <c r="IO152" s="144"/>
      <c r="IP152" s="144"/>
      <c r="IQ152" s="144"/>
    </row>
    <row r="153" spans="1:251" s="145" customFormat="1" ht="12.75" customHeight="1">
      <c r="A153" s="194" t="s">
        <v>53</v>
      </c>
      <c r="B153" s="7">
        <v>2</v>
      </c>
      <c r="C153" s="7">
        <v>5</v>
      </c>
      <c r="D153" s="70">
        <f t="shared" si="24"/>
        <v>250</v>
      </c>
      <c r="E153" s="7">
        <v>66800</v>
      </c>
      <c r="F153" s="7">
        <v>79600</v>
      </c>
      <c r="G153" s="8">
        <f t="shared" si="25"/>
        <v>119.16167664670658</v>
      </c>
      <c r="H153" s="7">
        <v>33400</v>
      </c>
      <c r="I153" s="7">
        <v>39800</v>
      </c>
      <c r="J153" s="8">
        <f t="shared" si="26"/>
        <v>119.16167664670658</v>
      </c>
      <c r="K153" s="7">
        <v>669.83</v>
      </c>
      <c r="L153" s="7">
        <v>755.9</v>
      </c>
      <c r="M153" s="7">
        <f t="shared" si="27"/>
        <v>112.84952898496633</v>
      </c>
      <c r="N153" s="7">
        <v>567.78</v>
      </c>
      <c r="O153" s="7">
        <v>920.07</v>
      </c>
      <c r="P153" s="8">
        <f t="shared" si="28"/>
        <v>162.04691958152807</v>
      </c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U153" s="144"/>
      <c r="CV153" s="144"/>
      <c r="CW153" s="144"/>
      <c r="CX153" s="144"/>
      <c r="CY153" s="144"/>
      <c r="CZ153" s="144"/>
      <c r="DA153" s="144"/>
      <c r="DB153" s="144"/>
      <c r="DC153" s="144"/>
      <c r="DD153" s="144"/>
      <c r="DE153" s="144"/>
      <c r="DF153" s="144"/>
      <c r="DG153" s="144"/>
      <c r="DH153" s="144"/>
      <c r="DI153" s="144"/>
      <c r="DJ153" s="144"/>
      <c r="DK153" s="144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D153" s="144"/>
      <c r="EE153" s="144"/>
      <c r="EF153" s="144"/>
      <c r="EG153" s="144"/>
      <c r="EH153" s="144"/>
      <c r="EI153" s="144"/>
      <c r="EJ153" s="144"/>
      <c r="EK153" s="144"/>
      <c r="EL153" s="144"/>
      <c r="EM153" s="144"/>
      <c r="EN153" s="144"/>
      <c r="EO153" s="144"/>
      <c r="EP153" s="144"/>
      <c r="EQ153" s="144"/>
      <c r="ER153" s="144"/>
      <c r="ES153" s="144"/>
      <c r="ET153" s="144"/>
      <c r="EU153" s="144"/>
      <c r="EV153" s="144"/>
      <c r="EW153" s="144"/>
      <c r="EX153" s="144"/>
      <c r="EY153" s="144"/>
      <c r="EZ153" s="144"/>
      <c r="FA153" s="144"/>
      <c r="FB153" s="144"/>
      <c r="FC153" s="144"/>
      <c r="FD153" s="144"/>
      <c r="FE153" s="144"/>
      <c r="FF153" s="144"/>
      <c r="FG153" s="144"/>
      <c r="FH153" s="144"/>
      <c r="FI153" s="144"/>
      <c r="FJ153" s="144"/>
      <c r="FK153" s="144"/>
      <c r="FL153" s="144"/>
      <c r="FM153" s="144"/>
      <c r="FN153" s="144"/>
      <c r="FO153" s="144"/>
      <c r="FP153" s="144"/>
      <c r="FQ153" s="144"/>
      <c r="FR153" s="144"/>
      <c r="FS153" s="144"/>
      <c r="FT153" s="144"/>
      <c r="FU153" s="144"/>
      <c r="FV153" s="144"/>
      <c r="FW153" s="144"/>
      <c r="FX153" s="144"/>
      <c r="FY153" s="144"/>
      <c r="FZ153" s="144"/>
      <c r="GA153" s="144"/>
      <c r="GB153" s="144"/>
      <c r="GC153" s="144"/>
      <c r="GD153" s="144"/>
      <c r="GE153" s="144"/>
      <c r="GF153" s="144"/>
      <c r="GG153" s="144"/>
      <c r="GH153" s="144"/>
      <c r="GI153" s="144"/>
      <c r="GJ153" s="144"/>
      <c r="GK153" s="144"/>
      <c r="GL153" s="144"/>
      <c r="GM153" s="144"/>
      <c r="GN153" s="144"/>
      <c r="GO153" s="144"/>
      <c r="GP153" s="144"/>
      <c r="GQ153" s="144"/>
      <c r="GR153" s="144"/>
      <c r="GS153" s="144"/>
      <c r="GT153" s="144"/>
      <c r="GU153" s="144"/>
      <c r="GV153" s="144"/>
      <c r="GW153" s="144"/>
      <c r="GX153" s="144"/>
      <c r="GY153" s="144"/>
      <c r="GZ153" s="144"/>
      <c r="HA153" s="144"/>
      <c r="HB153" s="144"/>
      <c r="HC153" s="144"/>
      <c r="HD153" s="144"/>
      <c r="HE153" s="144"/>
      <c r="HF153" s="144"/>
      <c r="HG153" s="144"/>
      <c r="HH153" s="144"/>
      <c r="HI153" s="144"/>
      <c r="HJ153" s="144"/>
      <c r="HK153" s="144"/>
      <c r="HL153" s="144"/>
      <c r="HM153" s="144"/>
      <c r="HN153" s="144"/>
      <c r="HO153" s="144"/>
      <c r="HP153" s="144"/>
      <c r="HQ153" s="144"/>
      <c r="HR153" s="144"/>
      <c r="HS153" s="144"/>
      <c r="HT153" s="144"/>
      <c r="HU153" s="144"/>
      <c r="HV153" s="144"/>
      <c r="HW153" s="144"/>
      <c r="HX153" s="144"/>
      <c r="HY153" s="144"/>
      <c r="HZ153" s="144"/>
      <c r="IA153" s="144"/>
      <c r="IB153" s="144"/>
      <c r="IC153" s="144"/>
      <c r="ID153" s="144"/>
      <c r="IE153" s="144"/>
      <c r="IF153" s="144"/>
      <c r="IG153" s="144"/>
      <c r="IH153" s="144"/>
      <c r="II153" s="144"/>
      <c r="IJ153" s="144"/>
      <c r="IK153" s="144"/>
      <c r="IL153" s="144"/>
      <c r="IM153" s="144"/>
      <c r="IN153" s="144"/>
      <c r="IO153" s="144"/>
      <c r="IP153" s="144"/>
      <c r="IQ153" s="144"/>
    </row>
    <row r="154" spans="1:251" s="145" customFormat="1" ht="12.75" customHeight="1">
      <c r="A154" s="194" t="s">
        <v>54</v>
      </c>
      <c r="B154" s="7">
        <v>9</v>
      </c>
      <c r="C154" s="7">
        <v>15</v>
      </c>
      <c r="D154" s="70">
        <f t="shared" si="24"/>
        <v>166.66666666666666</v>
      </c>
      <c r="E154" s="7">
        <v>3696406</v>
      </c>
      <c r="F154" s="7">
        <v>8633551</v>
      </c>
      <c r="G154" s="8">
        <f t="shared" si="25"/>
        <v>233.5660909542945</v>
      </c>
      <c r="H154" s="7">
        <v>563354.16</v>
      </c>
      <c r="I154" s="7">
        <v>1380081.78</v>
      </c>
      <c r="J154" s="8">
        <f t="shared" si="26"/>
        <v>244.97587450139713</v>
      </c>
      <c r="K154" s="7">
        <v>3235.13</v>
      </c>
      <c r="L154" s="7">
        <v>8773.66</v>
      </c>
      <c r="M154" s="7">
        <f t="shared" si="27"/>
        <v>271.19961176212394</v>
      </c>
      <c r="N154" s="7">
        <v>3063.12</v>
      </c>
      <c r="O154" s="7">
        <v>12987.27</v>
      </c>
      <c r="P154" s="8">
        <f t="shared" si="28"/>
        <v>423.9882864530283</v>
      </c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44"/>
      <c r="BX154" s="144"/>
      <c r="BY154" s="144"/>
      <c r="BZ154" s="144"/>
      <c r="CA154" s="144"/>
      <c r="CB154" s="144"/>
      <c r="CC154" s="144"/>
      <c r="CD154" s="144"/>
      <c r="CE154" s="144"/>
      <c r="CF154" s="144"/>
      <c r="CG154" s="144"/>
      <c r="CH154" s="144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/>
      <c r="CT154" s="144"/>
      <c r="CU154" s="144"/>
      <c r="CV154" s="144"/>
      <c r="CW154" s="144"/>
      <c r="CX154" s="144"/>
      <c r="CY154" s="144"/>
      <c r="CZ154" s="144"/>
      <c r="DA154" s="144"/>
      <c r="DB154" s="144"/>
      <c r="DC154" s="144"/>
      <c r="DD154" s="144"/>
      <c r="DE154" s="144"/>
      <c r="DF154" s="144"/>
      <c r="DG154" s="144"/>
      <c r="DH154" s="144"/>
      <c r="DI154" s="144"/>
      <c r="DJ154" s="144"/>
      <c r="DK154" s="144"/>
      <c r="DL154" s="144"/>
      <c r="DM154" s="144"/>
      <c r="DN154" s="144"/>
      <c r="DO154" s="144"/>
      <c r="DP154" s="144"/>
      <c r="DQ154" s="144"/>
      <c r="DR154" s="144"/>
      <c r="DS154" s="144"/>
      <c r="DT154" s="144"/>
      <c r="DU154" s="144"/>
      <c r="DV154" s="144"/>
      <c r="DW154" s="144"/>
      <c r="DX154" s="144"/>
      <c r="DY154" s="144"/>
      <c r="DZ154" s="144"/>
      <c r="EA154" s="144"/>
      <c r="EB154" s="144"/>
      <c r="EC154" s="144"/>
      <c r="ED154" s="144"/>
      <c r="EE154" s="144"/>
      <c r="EF154" s="144"/>
      <c r="EG154" s="144"/>
      <c r="EH154" s="144"/>
      <c r="EI154" s="144"/>
      <c r="EJ154" s="144"/>
      <c r="EK154" s="144"/>
      <c r="EL154" s="144"/>
      <c r="EM154" s="144"/>
      <c r="EN154" s="144"/>
      <c r="EO154" s="144"/>
      <c r="EP154" s="144"/>
      <c r="EQ154" s="144"/>
      <c r="ER154" s="144"/>
      <c r="ES154" s="144"/>
      <c r="ET154" s="144"/>
      <c r="EU154" s="144"/>
      <c r="EV154" s="144"/>
      <c r="EW154" s="144"/>
      <c r="EX154" s="144"/>
      <c r="EY154" s="144"/>
      <c r="EZ154" s="144"/>
      <c r="FA154" s="144"/>
      <c r="FB154" s="144"/>
      <c r="FC154" s="144"/>
      <c r="FD154" s="144"/>
      <c r="FE154" s="144"/>
      <c r="FF154" s="144"/>
      <c r="FG154" s="144"/>
      <c r="FH154" s="144"/>
      <c r="FI154" s="144"/>
      <c r="FJ154" s="144"/>
      <c r="FK154" s="144"/>
      <c r="FL154" s="144"/>
      <c r="FM154" s="144"/>
      <c r="FN154" s="144"/>
      <c r="FO154" s="144"/>
      <c r="FP154" s="144"/>
      <c r="FQ154" s="144"/>
      <c r="FR154" s="144"/>
      <c r="FS154" s="144"/>
      <c r="FT154" s="144"/>
      <c r="FU154" s="144"/>
      <c r="FV154" s="144"/>
      <c r="FW154" s="144"/>
      <c r="FX154" s="144"/>
      <c r="FY154" s="144"/>
      <c r="FZ154" s="144"/>
      <c r="GA154" s="144"/>
      <c r="GB154" s="144"/>
      <c r="GC154" s="144"/>
      <c r="GD154" s="144"/>
      <c r="GE154" s="144"/>
      <c r="GF154" s="144"/>
      <c r="GG154" s="144"/>
      <c r="GH154" s="144"/>
      <c r="GI154" s="144"/>
      <c r="GJ154" s="144"/>
      <c r="GK154" s="144"/>
      <c r="GL154" s="144"/>
      <c r="GM154" s="144"/>
      <c r="GN154" s="144"/>
      <c r="GO154" s="144"/>
      <c r="GP154" s="144"/>
      <c r="GQ154" s="144"/>
      <c r="GR154" s="144"/>
      <c r="GS154" s="144"/>
      <c r="GT154" s="144"/>
      <c r="GU154" s="144"/>
      <c r="GV154" s="144"/>
      <c r="GW154" s="144"/>
      <c r="GX154" s="144"/>
      <c r="GY154" s="144"/>
      <c r="GZ154" s="144"/>
      <c r="HA154" s="144"/>
      <c r="HB154" s="144"/>
      <c r="HC154" s="144"/>
      <c r="HD154" s="144"/>
      <c r="HE154" s="144"/>
      <c r="HF154" s="144"/>
      <c r="HG154" s="144"/>
      <c r="HH154" s="144"/>
      <c r="HI154" s="144"/>
      <c r="HJ154" s="144"/>
      <c r="HK154" s="144"/>
      <c r="HL154" s="144"/>
      <c r="HM154" s="144"/>
      <c r="HN154" s="144"/>
      <c r="HO154" s="144"/>
      <c r="HP154" s="144"/>
      <c r="HQ154" s="144"/>
      <c r="HR154" s="144"/>
      <c r="HS154" s="144"/>
      <c r="HT154" s="144"/>
      <c r="HU154" s="144"/>
      <c r="HV154" s="144"/>
      <c r="HW154" s="144"/>
      <c r="HX154" s="144"/>
      <c r="HY154" s="144"/>
      <c r="HZ154" s="144"/>
      <c r="IA154" s="144"/>
      <c r="IB154" s="144"/>
      <c r="IC154" s="144"/>
      <c r="ID154" s="144"/>
      <c r="IE154" s="144"/>
      <c r="IF154" s="144"/>
      <c r="IG154" s="144"/>
      <c r="IH154" s="144"/>
      <c r="II154" s="144"/>
      <c r="IJ154" s="144"/>
      <c r="IK154" s="144"/>
      <c r="IL154" s="144"/>
      <c r="IM154" s="144"/>
      <c r="IN154" s="144"/>
      <c r="IO154" s="144"/>
      <c r="IP154" s="144"/>
      <c r="IQ154" s="144"/>
    </row>
    <row r="155" spans="1:251" s="145" customFormat="1" ht="12.75" customHeight="1">
      <c r="A155" s="194" t="s">
        <v>55</v>
      </c>
      <c r="B155" s="7">
        <v>19</v>
      </c>
      <c r="C155" s="7">
        <v>20</v>
      </c>
      <c r="D155" s="70">
        <f t="shared" si="24"/>
        <v>105.26315789473684</v>
      </c>
      <c r="E155" s="7">
        <v>833711</v>
      </c>
      <c r="F155" s="7">
        <v>830700</v>
      </c>
      <c r="G155" s="8">
        <f t="shared" si="25"/>
        <v>99.63884367604602</v>
      </c>
      <c r="H155" s="7">
        <v>807053.2</v>
      </c>
      <c r="I155" s="7">
        <v>872450</v>
      </c>
      <c r="J155" s="8">
        <f t="shared" si="26"/>
        <v>108.1031585030578</v>
      </c>
      <c r="K155" s="7">
        <v>10048.53</v>
      </c>
      <c r="L155" s="7">
        <v>11558.59</v>
      </c>
      <c r="M155" s="7">
        <f t="shared" si="27"/>
        <v>115.02767071402484</v>
      </c>
      <c r="N155" s="7">
        <v>9655.37</v>
      </c>
      <c r="O155" s="7">
        <v>16333.81</v>
      </c>
      <c r="P155" s="8">
        <f t="shared" si="28"/>
        <v>169.16814166624374</v>
      </c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BS155" s="144"/>
      <c r="BT155" s="144"/>
      <c r="BU155" s="144"/>
      <c r="BV155" s="144"/>
      <c r="BW155" s="144"/>
      <c r="BX155" s="144"/>
      <c r="BY155" s="144"/>
      <c r="BZ155" s="144"/>
      <c r="CA155" s="144"/>
      <c r="CB155" s="144"/>
      <c r="CC155" s="144"/>
      <c r="CD155" s="144"/>
      <c r="CE155" s="144"/>
      <c r="CF155" s="144"/>
      <c r="CG155" s="144"/>
      <c r="CH155" s="144"/>
      <c r="CI155" s="144"/>
      <c r="CJ155" s="144"/>
      <c r="CK155" s="144"/>
      <c r="CL155" s="144"/>
      <c r="CM155" s="144"/>
      <c r="CN155" s="144"/>
      <c r="CO155" s="144"/>
      <c r="CP155" s="144"/>
      <c r="CQ155" s="144"/>
      <c r="CR155" s="144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144"/>
      <c r="DF155" s="144"/>
      <c r="DG155" s="144"/>
      <c r="DH155" s="144"/>
      <c r="DI155" s="144"/>
      <c r="DJ155" s="144"/>
      <c r="DK155" s="144"/>
      <c r="DL155" s="144"/>
      <c r="DM155" s="144"/>
      <c r="DN155" s="144"/>
      <c r="DO155" s="144"/>
      <c r="DP155" s="144"/>
      <c r="DQ155" s="144"/>
      <c r="DR155" s="144"/>
      <c r="DS155" s="144"/>
      <c r="DT155" s="144"/>
      <c r="DU155" s="144"/>
      <c r="DV155" s="144"/>
      <c r="DW155" s="144"/>
      <c r="DX155" s="144"/>
      <c r="DY155" s="144"/>
      <c r="DZ155" s="144"/>
      <c r="EA155" s="144"/>
      <c r="EB155" s="144"/>
      <c r="EC155" s="144"/>
      <c r="ED155" s="144"/>
      <c r="EE155" s="144"/>
      <c r="EF155" s="144"/>
      <c r="EG155" s="144"/>
      <c r="EH155" s="144"/>
      <c r="EI155" s="144"/>
      <c r="EJ155" s="144"/>
      <c r="EK155" s="144"/>
      <c r="EL155" s="144"/>
      <c r="EM155" s="144"/>
      <c r="EN155" s="144"/>
      <c r="EO155" s="144"/>
      <c r="EP155" s="144"/>
      <c r="EQ155" s="144"/>
      <c r="ER155" s="144"/>
      <c r="ES155" s="144"/>
      <c r="ET155" s="144"/>
      <c r="EU155" s="144"/>
      <c r="EV155" s="144"/>
      <c r="EW155" s="144"/>
      <c r="EX155" s="144"/>
      <c r="EY155" s="144"/>
      <c r="EZ155" s="144"/>
      <c r="FA155" s="144"/>
      <c r="FB155" s="144"/>
      <c r="FC155" s="144"/>
      <c r="FD155" s="144"/>
      <c r="FE155" s="144"/>
      <c r="FF155" s="144"/>
      <c r="FG155" s="144"/>
      <c r="FH155" s="144"/>
      <c r="FI155" s="144"/>
      <c r="FJ155" s="144"/>
      <c r="FK155" s="144"/>
      <c r="FL155" s="144"/>
      <c r="FM155" s="144"/>
      <c r="FN155" s="144"/>
      <c r="FO155" s="144"/>
      <c r="FP155" s="144"/>
      <c r="FQ155" s="144"/>
      <c r="FR155" s="144"/>
      <c r="FS155" s="144"/>
      <c r="FT155" s="144"/>
      <c r="FU155" s="144"/>
      <c r="FV155" s="144"/>
      <c r="FW155" s="144"/>
      <c r="FX155" s="144"/>
      <c r="FY155" s="144"/>
      <c r="FZ155" s="144"/>
      <c r="GA155" s="144"/>
      <c r="GB155" s="144"/>
      <c r="GC155" s="144"/>
      <c r="GD155" s="144"/>
      <c r="GE155" s="144"/>
      <c r="GF155" s="144"/>
      <c r="GG155" s="144"/>
      <c r="GH155" s="144"/>
      <c r="GI155" s="144"/>
      <c r="GJ155" s="144"/>
      <c r="GK155" s="144"/>
      <c r="GL155" s="144"/>
      <c r="GM155" s="144"/>
      <c r="GN155" s="144"/>
      <c r="GO155" s="144"/>
      <c r="GP155" s="144"/>
      <c r="GQ155" s="144"/>
      <c r="GR155" s="144"/>
      <c r="GS155" s="144"/>
      <c r="GT155" s="144"/>
      <c r="GU155" s="144"/>
      <c r="GV155" s="144"/>
      <c r="GW155" s="144"/>
      <c r="GX155" s="144"/>
      <c r="GY155" s="144"/>
      <c r="GZ155" s="144"/>
      <c r="HA155" s="144"/>
      <c r="HB155" s="144"/>
      <c r="HC155" s="144"/>
      <c r="HD155" s="144"/>
      <c r="HE155" s="144"/>
      <c r="HF155" s="144"/>
      <c r="HG155" s="144"/>
      <c r="HH155" s="144"/>
      <c r="HI155" s="144"/>
      <c r="HJ155" s="144"/>
      <c r="HK155" s="144"/>
      <c r="HL155" s="144"/>
      <c r="HM155" s="144"/>
      <c r="HN155" s="144"/>
      <c r="HO155" s="144"/>
      <c r="HP155" s="144"/>
      <c r="HQ155" s="144"/>
      <c r="HR155" s="144"/>
      <c r="HS155" s="144"/>
      <c r="HT155" s="144"/>
      <c r="HU155" s="144"/>
      <c r="HV155" s="144"/>
      <c r="HW155" s="144"/>
      <c r="HX155" s="144"/>
      <c r="HY155" s="144"/>
      <c r="HZ155" s="144"/>
      <c r="IA155" s="144"/>
      <c r="IB155" s="144"/>
      <c r="IC155" s="144"/>
      <c r="ID155" s="144"/>
      <c r="IE155" s="144"/>
      <c r="IF155" s="144"/>
      <c r="IG155" s="144"/>
      <c r="IH155" s="144"/>
      <c r="II155" s="144"/>
      <c r="IJ155" s="144"/>
      <c r="IK155" s="144"/>
      <c r="IL155" s="144"/>
      <c r="IM155" s="144"/>
      <c r="IN155" s="144"/>
      <c r="IO155" s="144"/>
      <c r="IP155" s="144"/>
      <c r="IQ155" s="144"/>
    </row>
    <row r="156" spans="1:251" s="145" customFormat="1" ht="12.75" customHeight="1">
      <c r="A156" s="193" t="s">
        <v>62</v>
      </c>
      <c r="B156" s="94">
        <f>+B157</f>
        <v>2387</v>
      </c>
      <c r="C156" s="94">
        <f aca="true" t="shared" si="29" ref="C156:O156">+C157</f>
        <v>2381</v>
      </c>
      <c r="D156" s="80">
        <f t="shared" si="24"/>
        <v>99.74863845831588</v>
      </c>
      <c r="E156" s="52">
        <f t="shared" si="29"/>
        <v>380656434</v>
      </c>
      <c r="F156" s="52">
        <f t="shared" si="29"/>
        <v>416141009</v>
      </c>
      <c r="G156" s="76">
        <f t="shared" si="25"/>
        <v>109.3219427889665</v>
      </c>
      <c r="H156" s="52">
        <f t="shared" si="29"/>
        <v>123159849.59</v>
      </c>
      <c r="I156" s="52">
        <f t="shared" si="29"/>
        <v>137853302.78</v>
      </c>
      <c r="J156" s="76">
        <f t="shared" si="26"/>
        <v>111.93039228199336</v>
      </c>
      <c r="K156" s="52">
        <f t="shared" si="29"/>
        <v>3034664.83</v>
      </c>
      <c r="L156" s="52">
        <f t="shared" si="29"/>
        <v>3734144.62</v>
      </c>
      <c r="M156" s="76">
        <f t="shared" si="27"/>
        <v>123.04965553642377</v>
      </c>
      <c r="N156" s="52">
        <f t="shared" si="29"/>
        <v>2712645.32</v>
      </c>
      <c r="O156" s="52">
        <f t="shared" si="29"/>
        <v>4424846.81</v>
      </c>
      <c r="P156" s="76">
        <f t="shared" si="28"/>
        <v>163.11925401290574</v>
      </c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L156" s="144"/>
      <c r="CM156" s="144"/>
      <c r="CN156" s="144"/>
      <c r="CO156" s="144"/>
      <c r="CP156" s="144"/>
      <c r="CQ156" s="144"/>
      <c r="CR156" s="144"/>
      <c r="CS156" s="144"/>
      <c r="CT156" s="144"/>
      <c r="CU156" s="144"/>
      <c r="CV156" s="144"/>
      <c r="CW156" s="144"/>
      <c r="CX156" s="144"/>
      <c r="CY156" s="144"/>
      <c r="CZ156" s="144"/>
      <c r="DA156" s="144"/>
      <c r="DB156" s="144"/>
      <c r="DC156" s="144"/>
      <c r="DD156" s="144"/>
      <c r="DE156" s="144"/>
      <c r="DF156" s="144"/>
      <c r="DG156" s="144"/>
      <c r="DH156" s="144"/>
      <c r="DI156" s="144"/>
      <c r="DJ156" s="144"/>
      <c r="DK156" s="144"/>
      <c r="DL156" s="144"/>
      <c r="DM156" s="144"/>
      <c r="DN156" s="144"/>
      <c r="DO156" s="144"/>
      <c r="DP156" s="144"/>
      <c r="DQ156" s="144"/>
      <c r="DR156" s="144"/>
      <c r="DS156" s="144"/>
      <c r="DT156" s="144"/>
      <c r="DU156" s="144"/>
      <c r="DV156" s="144"/>
      <c r="DW156" s="144"/>
      <c r="DX156" s="144"/>
      <c r="DY156" s="144"/>
      <c r="DZ156" s="144"/>
      <c r="EA156" s="144"/>
      <c r="EB156" s="144"/>
      <c r="EC156" s="144"/>
      <c r="ED156" s="144"/>
      <c r="EE156" s="144"/>
      <c r="EF156" s="144"/>
      <c r="EG156" s="144"/>
      <c r="EH156" s="144"/>
      <c r="EI156" s="144"/>
      <c r="EJ156" s="144"/>
      <c r="EK156" s="144"/>
      <c r="EL156" s="144"/>
      <c r="EM156" s="144"/>
      <c r="EN156" s="144"/>
      <c r="EO156" s="144"/>
      <c r="EP156" s="144"/>
      <c r="EQ156" s="144"/>
      <c r="ER156" s="144"/>
      <c r="ES156" s="144"/>
      <c r="ET156" s="144"/>
      <c r="EU156" s="144"/>
      <c r="EV156" s="144"/>
      <c r="EW156" s="144"/>
      <c r="EX156" s="144"/>
      <c r="EY156" s="144"/>
      <c r="EZ156" s="144"/>
      <c r="FA156" s="144"/>
      <c r="FB156" s="144"/>
      <c r="FC156" s="144"/>
      <c r="FD156" s="144"/>
      <c r="FE156" s="144"/>
      <c r="FF156" s="144"/>
      <c r="FG156" s="144"/>
      <c r="FH156" s="144"/>
      <c r="FI156" s="144"/>
      <c r="FJ156" s="144"/>
      <c r="FK156" s="144"/>
      <c r="FL156" s="144"/>
      <c r="FM156" s="144"/>
      <c r="FN156" s="144"/>
      <c r="FO156" s="144"/>
      <c r="FP156" s="144"/>
      <c r="FQ156" s="144"/>
      <c r="FR156" s="144"/>
      <c r="FS156" s="144"/>
      <c r="FT156" s="144"/>
      <c r="FU156" s="144"/>
      <c r="FV156" s="144"/>
      <c r="FW156" s="144"/>
      <c r="FX156" s="144"/>
      <c r="FY156" s="144"/>
      <c r="FZ156" s="144"/>
      <c r="GA156" s="144"/>
      <c r="GB156" s="144"/>
      <c r="GC156" s="144"/>
      <c r="GD156" s="144"/>
      <c r="GE156" s="144"/>
      <c r="GF156" s="144"/>
      <c r="GG156" s="144"/>
      <c r="GH156" s="144"/>
      <c r="GI156" s="144"/>
      <c r="GJ156" s="144"/>
      <c r="GK156" s="144"/>
      <c r="GL156" s="144"/>
      <c r="GM156" s="144"/>
      <c r="GN156" s="144"/>
      <c r="GO156" s="144"/>
      <c r="GP156" s="144"/>
      <c r="GQ156" s="144"/>
      <c r="GR156" s="144"/>
      <c r="GS156" s="144"/>
      <c r="GT156" s="144"/>
      <c r="GU156" s="144"/>
      <c r="GV156" s="144"/>
      <c r="GW156" s="144"/>
      <c r="GX156" s="144"/>
      <c r="GY156" s="144"/>
      <c r="GZ156" s="144"/>
      <c r="HA156" s="144"/>
      <c r="HB156" s="144"/>
      <c r="HC156" s="144"/>
      <c r="HD156" s="144"/>
      <c r="HE156" s="144"/>
      <c r="HF156" s="144"/>
      <c r="HG156" s="144"/>
      <c r="HH156" s="144"/>
      <c r="HI156" s="144"/>
      <c r="HJ156" s="144"/>
      <c r="HK156" s="144"/>
      <c r="HL156" s="144"/>
      <c r="HM156" s="144"/>
      <c r="HN156" s="144"/>
      <c r="HO156" s="144"/>
      <c r="HP156" s="144"/>
      <c r="HQ156" s="144"/>
      <c r="HR156" s="144"/>
      <c r="HS156" s="144"/>
      <c r="HT156" s="144"/>
      <c r="HU156" s="144"/>
      <c r="HV156" s="144"/>
      <c r="HW156" s="144"/>
      <c r="HX156" s="144"/>
      <c r="HY156" s="144"/>
      <c r="HZ156" s="144"/>
      <c r="IA156" s="144"/>
      <c r="IB156" s="144"/>
      <c r="IC156" s="144"/>
      <c r="ID156" s="144"/>
      <c r="IE156" s="144"/>
      <c r="IF156" s="144"/>
      <c r="IG156" s="144"/>
      <c r="IH156" s="144"/>
      <c r="II156" s="144"/>
      <c r="IJ156" s="144"/>
      <c r="IK156" s="144"/>
      <c r="IL156" s="144"/>
      <c r="IM156" s="144"/>
      <c r="IN156" s="144"/>
      <c r="IO156" s="144"/>
      <c r="IP156" s="144"/>
      <c r="IQ156" s="144"/>
    </row>
    <row r="157" spans="1:251" s="145" customFormat="1" ht="12.75" customHeight="1">
      <c r="A157" s="195" t="s">
        <v>63</v>
      </c>
      <c r="B157" s="51">
        <v>2387</v>
      </c>
      <c r="C157" s="51">
        <v>2381</v>
      </c>
      <c r="D157" s="79">
        <f t="shared" si="24"/>
        <v>99.74863845831588</v>
      </c>
      <c r="E157" s="51">
        <v>380656434</v>
      </c>
      <c r="F157" s="51">
        <v>416141009</v>
      </c>
      <c r="G157" s="96">
        <f t="shared" si="25"/>
        <v>109.3219427889665</v>
      </c>
      <c r="H157" s="51">
        <v>123159849.59</v>
      </c>
      <c r="I157" s="51">
        <v>137853302.78</v>
      </c>
      <c r="J157" s="79">
        <f t="shared" si="26"/>
        <v>111.93039228199336</v>
      </c>
      <c r="K157" s="51">
        <v>3034664.83</v>
      </c>
      <c r="L157" s="51">
        <v>3734144.62</v>
      </c>
      <c r="M157" s="79">
        <f t="shared" si="27"/>
        <v>123.04965553642377</v>
      </c>
      <c r="N157" s="51">
        <v>2712645.32</v>
      </c>
      <c r="O157" s="51">
        <v>4424846.81</v>
      </c>
      <c r="P157" s="79">
        <f t="shared" si="28"/>
        <v>163.11925401290574</v>
      </c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144"/>
      <c r="BX157" s="144"/>
      <c r="BY157" s="144"/>
      <c r="BZ157" s="144"/>
      <c r="CA157" s="144"/>
      <c r="CB157" s="144"/>
      <c r="CC157" s="144"/>
      <c r="CD157" s="144"/>
      <c r="CE157" s="144"/>
      <c r="CF157" s="144"/>
      <c r="CG157" s="144"/>
      <c r="CH157" s="144"/>
      <c r="CI157" s="144"/>
      <c r="CJ157" s="144"/>
      <c r="CK157" s="144"/>
      <c r="CL157" s="144"/>
      <c r="CM157" s="144"/>
      <c r="CN157" s="144"/>
      <c r="CO157" s="144"/>
      <c r="CP157" s="144"/>
      <c r="CQ157" s="144"/>
      <c r="CR157" s="144"/>
      <c r="CS157" s="144"/>
      <c r="CT157" s="144"/>
      <c r="CU157" s="144"/>
      <c r="CV157" s="144"/>
      <c r="CW157" s="144"/>
      <c r="CX157" s="144"/>
      <c r="CY157" s="144"/>
      <c r="CZ157" s="144"/>
      <c r="DA157" s="144"/>
      <c r="DB157" s="144"/>
      <c r="DC157" s="144"/>
      <c r="DD157" s="144"/>
      <c r="DE157" s="144"/>
      <c r="DF157" s="144"/>
      <c r="DG157" s="144"/>
      <c r="DH157" s="144"/>
      <c r="DI157" s="144"/>
      <c r="DJ157" s="144"/>
      <c r="DK157" s="144"/>
      <c r="DL157" s="144"/>
      <c r="DM157" s="144"/>
      <c r="DN157" s="144"/>
      <c r="DO157" s="144"/>
      <c r="DP157" s="144"/>
      <c r="DQ157" s="144"/>
      <c r="DR157" s="144"/>
      <c r="DS157" s="144"/>
      <c r="DT157" s="144"/>
      <c r="DU157" s="144"/>
      <c r="DV157" s="144"/>
      <c r="DW157" s="144"/>
      <c r="DX157" s="144"/>
      <c r="DY157" s="144"/>
      <c r="DZ157" s="144"/>
      <c r="EA157" s="144"/>
      <c r="EB157" s="144"/>
      <c r="EC157" s="144"/>
      <c r="ED157" s="144"/>
      <c r="EE157" s="144"/>
      <c r="EF157" s="144"/>
      <c r="EG157" s="144"/>
      <c r="EH157" s="144"/>
      <c r="EI157" s="144"/>
      <c r="EJ157" s="144"/>
      <c r="EK157" s="144"/>
      <c r="EL157" s="144"/>
      <c r="EM157" s="144"/>
      <c r="EN157" s="144"/>
      <c r="EO157" s="144"/>
      <c r="EP157" s="144"/>
      <c r="EQ157" s="144"/>
      <c r="ER157" s="144"/>
      <c r="ES157" s="144"/>
      <c r="ET157" s="144"/>
      <c r="EU157" s="144"/>
      <c r="EV157" s="144"/>
      <c r="EW157" s="144"/>
      <c r="EX157" s="144"/>
      <c r="EY157" s="144"/>
      <c r="EZ157" s="144"/>
      <c r="FA157" s="144"/>
      <c r="FB157" s="144"/>
      <c r="FC157" s="144"/>
      <c r="FD157" s="144"/>
      <c r="FE157" s="144"/>
      <c r="FF157" s="144"/>
      <c r="FG157" s="144"/>
      <c r="FH157" s="144"/>
      <c r="FI157" s="144"/>
      <c r="FJ157" s="144"/>
      <c r="FK157" s="144"/>
      <c r="FL157" s="144"/>
      <c r="FM157" s="144"/>
      <c r="FN157" s="144"/>
      <c r="FO157" s="144"/>
      <c r="FP157" s="144"/>
      <c r="FQ157" s="144"/>
      <c r="FR157" s="144"/>
      <c r="FS157" s="144"/>
      <c r="FT157" s="144"/>
      <c r="FU157" s="144"/>
      <c r="FV157" s="144"/>
      <c r="FW157" s="144"/>
      <c r="FX157" s="144"/>
      <c r="FY157" s="144"/>
      <c r="FZ157" s="144"/>
      <c r="GA157" s="144"/>
      <c r="GB157" s="144"/>
      <c r="GC157" s="144"/>
      <c r="GD157" s="144"/>
      <c r="GE157" s="144"/>
      <c r="GF157" s="144"/>
      <c r="GG157" s="144"/>
      <c r="GH157" s="144"/>
      <c r="GI157" s="144"/>
      <c r="GJ157" s="144"/>
      <c r="GK157" s="144"/>
      <c r="GL157" s="144"/>
      <c r="GM157" s="144"/>
      <c r="GN157" s="144"/>
      <c r="GO157" s="144"/>
      <c r="GP157" s="144"/>
      <c r="GQ157" s="144"/>
      <c r="GR157" s="144"/>
      <c r="GS157" s="144"/>
      <c r="GT157" s="144"/>
      <c r="GU157" s="144"/>
      <c r="GV157" s="144"/>
      <c r="GW157" s="144"/>
      <c r="GX157" s="144"/>
      <c r="GY157" s="144"/>
      <c r="GZ157" s="144"/>
      <c r="HA157" s="144"/>
      <c r="HB157" s="144"/>
      <c r="HC157" s="144"/>
      <c r="HD157" s="144"/>
      <c r="HE157" s="144"/>
      <c r="HF157" s="144"/>
      <c r="HG157" s="144"/>
      <c r="HH157" s="144"/>
      <c r="HI157" s="144"/>
      <c r="HJ157" s="144"/>
      <c r="HK157" s="144"/>
      <c r="HL157" s="144"/>
      <c r="HM157" s="144"/>
      <c r="HN157" s="144"/>
      <c r="HO157" s="144"/>
      <c r="HP157" s="144"/>
      <c r="HQ157" s="144"/>
      <c r="HR157" s="144"/>
      <c r="HS157" s="144"/>
      <c r="HT157" s="144"/>
      <c r="HU157" s="144"/>
      <c r="HV157" s="144"/>
      <c r="HW157" s="144"/>
      <c r="HX157" s="144"/>
      <c r="HY157" s="144"/>
      <c r="HZ157" s="144"/>
      <c r="IA157" s="144"/>
      <c r="IB157" s="144"/>
      <c r="IC157" s="144"/>
      <c r="ID157" s="144"/>
      <c r="IE157" s="144"/>
      <c r="IF157" s="144"/>
      <c r="IG157" s="144"/>
      <c r="IH157" s="144"/>
      <c r="II157" s="144"/>
      <c r="IJ157" s="144"/>
      <c r="IK157" s="144"/>
      <c r="IL157" s="144"/>
      <c r="IM157" s="144"/>
      <c r="IN157" s="144"/>
      <c r="IO157" s="144"/>
      <c r="IP157" s="144"/>
      <c r="IQ157" s="144"/>
    </row>
    <row r="158" spans="1:251" s="145" customFormat="1" ht="12.75" customHeight="1">
      <c r="A158" s="196" t="s">
        <v>64</v>
      </c>
      <c r="B158" s="50">
        <f>SUM(B159:B168)</f>
        <v>94</v>
      </c>
      <c r="C158" s="50">
        <f>SUM(C159:C168)</f>
        <v>96</v>
      </c>
      <c r="D158" s="80">
        <f>C158*100/B158</f>
        <v>102.12765957446808</v>
      </c>
      <c r="E158" s="50">
        <f>SUM(E159:E168)</f>
        <v>2784190</v>
      </c>
      <c r="F158" s="50">
        <f>SUM(F159:F168)</f>
        <v>2486827</v>
      </c>
      <c r="G158" s="80">
        <f t="shared" si="25"/>
        <v>89.31958666613988</v>
      </c>
      <c r="H158" s="50">
        <f>SUM(H159:H168)</f>
        <v>2239097.84</v>
      </c>
      <c r="I158" s="50">
        <f>SUM(I159:I168)</f>
        <v>2193728.43</v>
      </c>
      <c r="J158" s="80">
        <f t="shared" si="26"/>
        <v>97.97376384410252</v>
      </c>
      <c r="K158" s="50">
        <f>SUM(K159:K168)</f>
        <v>29433.879999999997</v>
      </c>
      <c r="L158" s="50">
        <f>SUM(L159:L168)</f>
        <v>26130.23</v>
      </c>
      <c r="M158" s="80">
        <f t="shared" si="27"/>
        <v>88.77602952787741</v>
      </c>
      <c r="N158" s="50">
        <f>SUM(N159:N168)</f>
        <v>27374.42</v>
      </c>
      <c r="O158" s="50">
        <f>SUM(O159:O168)</f>
        <v>27074.359999999997</v>
      </c>
      <c r="P158" s="80">
        <f t="shared" si="28"/>
        <v>98.90386718695774</v>
      </c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4"/>
      <c r="DG158" s="144"/>
      <c r="DH158" s="144"/>
      <c r="DI158" s="144"/>
      <c r="DJ158" s="144"/>
      <c r="DK158" s="144"/>
      <c r="DL158" s="144"/>
      <c r="DM158" s="144"/>
      <c r="DN158" s="144"/>
      <c r="DO158" s="144"/>
      <c r="DP158" s="144"/>
      <c r="DQ158" s="144"/>
      <c r="DR158" s="144"/>
      <c r="DS158" s="144"/>
      <c r="DT158" s="144"/>
      <c r="DU158" s="144"/>
      <c r="DV158" s="144"/>
      <c r="DW158" s="144"/>
      <c r="DX158" s="144"/>
      <c r="DY158" s="144"/>
      <c r="DZ158" s="144"/>
      <c r="EA158" s="144"/>
      <c r="EB158" s="144"/>
      <c r="EC158" s="144"/>
      <c r="ED158" s="144"/>
      <c r="EE158" s="144"/>
      <c r="EF158" s="144"/>
      <c r="EG158" s="144"/>
      <c r="EH158" s="144"/>
      <c r="EI158" s="144"/>
      <c r="EJ158" s="144"/>
      <c r="EK158" s="144"/>
      <c r="EL158" s="144"/>
      <c r="EM158" s="144"/>
      <c r="EN158" s="144"/>
      <c r="EO158" s="144"/>
      <c r="EP158" s="144"/>
      <c r="EQ158" s="144"/>
      <c r="ER158" s="144"/>
      <c r="ES158" s="144"/>
      <c r="ET158" s="144"/>
      <c r="EU158" s="144"/>
      <c r="EV158" s="144"/>
      <c r="EW158" s="144"/>
      <c r="EX158" s="144"/>
      <c r="EY158" s="144"/>
      <c r="EZ158" s="144"/>
      <c r="FA158" s="144"/>
      <c r="FB158" s="144"/>
      <c r="FC158" s="144"/>
      <c r="FD158" s="144"/>
      <c r="FE158" s="144"/>
      <c r="FF158" s="144"/>
      <c r="FG158" s="144"/>
      <c r="FH158" s="144"/>
      <c r="FI158" s="144"/>
      <c r="FJ158" s="144"/>
      <c r="FK158" s="144"/>
      <c r="FL158" s="144"/>
      <c r="FM158" s="144"/>
      <c r="FN158" s="144"/>
      <c r="FO158" s="144"/>
      <c r="FP158" s="144"/>
      <c r="FQ158" s="144"/>
      <c r="FR158" s="144"/>
      <c r="FS158" s="144"/>
      <c r="FT158" s="144"/>
      <c r="FU158" s="144"/>
      <c r="FV158" s="144"/>
      <c r="FW158" s="144"/>
      <c r="FX158" s="144"/>
      <c r="FY158" s="144"/>
      <c r="FZ158" s="144"/>
      <c r="GA158" s="144"/>
      <c r="GB158" s="144"/>
      <c r="GC158" s="144"/>
      <c r="GD158" s="144"/>
      <c r="GE158" s="144"/>
      <c r="GF158" s="144"/>
      <c r="GG158" s="144"/>
      <c r="GH158" s="144"/>
      <c r="GI158" s="144"/>
      <c r="GJ158" s="144"/>
      <c r="GK158" s="144"/>
      <c r="GL158" s="144"/>
      <c r="GM158" s="144"/>
      <c r="GN158" s="144"/>
      <c r="GO158" s="144"/>
      <c r="GP158" s="144"/>
      <c r="GQ158" s="144"/>
      <c r="GR158" s="144"/>
      <c r="GS158" s="144"/>
      <c r="GT158" s="144"/>
      <c r="GU158" s="144"/>
      <c r="GV158" s="144"/>
      <c r="GW158" s="144"/>
      <c r="GX158" s="144"/>
      <c r="GY158" s="144"/>
      <c r="GZ158" s="144"/>
      <c r="HA158" s="144"/>
      <c r="HB158" s="144"/>
      <c r="HC158" s="144"/>
      <c r="HD158" s="144"/>
      <c r="HE158" s="144"/>
      <c r="HF158" s="144"/>
      <c r="HG158" s="144"/>
      <c r="HH158" s="144"/>
      <c r="HI158" s="144"/>
      <c r="HJ158" s="144"/>
      <c r="HK158" s="144"/>
      <c r="HL158" s="144"/>
      <c r="HM158" s="144"/>
      <c r="HN158" s="144"/>
      <c r="HO158" s="144"/>
      <c r="HP158" s="144"/>
      <c r="HQ158" s="144"/>
      <c r="HR158" s="144"/>
      <c r="HS158" s="144"/>
      <c r="HT158" s="144"/>
      <c r="HU158" s="144"/>
      <c r="HV158" s="144"/>
      <c r="HW158" s="144"/>
      <c r="HX158" s="144"/>
      <c r="HY158" s="144"/>
      <c r="HZ158" s="144"/>
      <c r="IA158" s="144"/>
      <c r="IB158" s="144"/>
      <c r="IC158" s="144"/>
      <c r="ID158" s="144"/>
      <c r="IE158" s="144"/>
      <c r="IF158" s="144"/>
      <c r="IG158" s="144"/>
      <c r="IH158" s="144"/>
      <c r="II158" s="144"/>
      <c r="IJ158" s="144"/>
      <c r="IK158" s="144"/>
      <c r="IL158" s="144"/>
      <c r="IM158" s="144"/>
      <c r="IN158" s="144"/>
      <c r="IO158" s="144"/>
      <c r="IP158" s="144"/>
      <c r="IQ158" s="144"/>
    </row>
    <row r="159" spans="1:251" s="145" customFormat="1" ht="12.75" customHeight="1">
      <c r="A159" s="194" t="s">
        <v>65</v>
      </c>
      <c r="B159" s="7">
        <v>2</v>
      </c>
      <c r="C159" s="7">
        <v>1</v>
      </c>
      <c r="D159" s="8">
        <f aca="true" t="shared" si="30" ref="D159:D166">C159*100/B159</f>
        <v>50</v>
      </c>
      <c r="E159" s="7">
        <v>49875</v>
      </c>
      <c r="F159" s="7">
        <v>22900</v>
      </c>
      <c r="G159" s="82">
        <f t="shared" si="25"/>
        <v>45.91478696741854</v>
      </c>
      <c r="H159" s="7">
        <v>50700</v>
      </c>
      <c r="I159" s="7">
        <v>22880</v>
      </c>
      <c r="J159" s="8">
        <f t="shared" si="26"/>
        <v>45.12820512820513</v>
      </c>
      <c r="K159" s="7">
        <v>1425.88</v>
      </c>
      <c r="L159" s="7">
        <v>954.66</v>
      </c>
      <c r="M159" s="8">
        <f t="shared" si="27"/>
        <v>66.95233820517855</v>
      </c>
      <c r="N159" s="7">
        <v>1114.01</v>
      </c>
      <c r="O159" s="7">
        <v>737.18</v>
      </c>
      <c r="P159" s="8">
        <f t="shared" si="28"/>
        <v>66.17355319970198</v>
      </c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4"/>
      <c r="DN159" s="144"/>
      <c r="DO159" s="144"/>
      <c r="DP159" s="144"/>
      <c r="DQ159" s="144"/>
      <c r="DR159" s="144"/>
      <c r="DS159" s="144"/>
      <c r="DT159" s="144"/>
      <c r="DU159" s="144"/>
      <c r="DV159" s="144"/>
      <c r="DW159" s="144"/>
      <c r="DX159" s="144"/>
      <c r="DY159" s="144"/>
      <c r="DZ159" s="144"/>
      <c r="EA159" s="144"/>
      <c r="EB159" s="144"/>
      <c r="EC159" s="144"/>
      <c r="ED159" s="144"/>
      <c r="EE159" s="144"/>
      <c r="EF159" s="144"/>
      <c r="EG159" s="144"/>
      <c r="EH159" s="144"/>
      <c r="EI159" s="144"/>
      <c r="EJ159" s="144"/>
      <c r="EK159" s="144"/>
      <c r="EL159" s="144"/>
      <c r="EM159" s="144"/>
      <c r="EN159" s="144"/>
      <c r="EO159" s="144"/>
      <c r="EP159" s="144"/>
      <c r="EQ159" s="144"/>
      <c r="ER159" s="144"/>
      <c r="ES159" s="144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4"/>
      <c r="FF159" s="144"/>
      <c r="FG159" s="144"/>
      <c r="FH159" s="144"/>
      <c r="FI159" s="144"/>
      <c r="FJ159" s="144"/>
      <c r="FK159" s="144"/>
      <c r="FL159" s="144"/>
      <c r="FM159" s="144"/>
      <c r="FN159" s="144"/>
      <c r="FO159" s="144"/>
      <c r="FP159" s="144"/>
      <c r="FQ159" s="144"/>
      <c r="FR159" s="144"/>
      <c r="FS159" s="144"/>
      <c r="FT159" s="144"/>
      <c r="FU159" s="144"/>
      <c r="FV159" s="144"/>
      <c r="FW159" s="144"/>
      <c r="FX159" s="144"/>
      <c r="FY159" s="144"/>
      <c r="FZ159" s="144"/>
      <c r="GA159" s="144"/>
      <c r="GB159" s="144"/>
      <c r="GC159" s="144"/>
      <c r="GD159" s="144"/>
      <c r="GE159" s="144"/>
      <c r="GF159" s="144"/>
      <c r="GG159" s="144"/>
      <c r="GH159" s="144"/>
      <c r="GI159" s="144"/>
      <c r="GJ159" s="144"/>
      <c r="GK159" s="144"/>
      <c r="GL159" s="144"/>
      <c r="GM159" s="144"/>
      <c r="GN159" s="144"/>
      <c r="GO159" s="144"/>
      <c r="GP159" s="144"/>
      <c r="GQ159" s="144"/>
      <c r="GR159" s="144"/>
      <c r="GS159" s="144"/>
      <c r="GT159" s="144"/>
      <c r="GU159" s="144"/>
      <c r="GV159" s="144"/>
      <c r="GW159" s="144"/>
      <c r="GX159" s="144"/>
      <c r="GY159" s="144"/>
      <c r="GZ159" s="144"/>
      <c r="HA159" s="144"/>
      <c r="HB159" s="144"/>
      <c r="HC159" s="144"/>
      <c r="HD159" s="144"/>
      <c r="HE159" s="144"/>
      <c r="HF159" s="144"/>
      <c r="HG159" s="144"/>
      <c r="HH159" s="144"/>
      <c r="HI159" s="144"/>
      <c r="HJ159" s="144"/>
      <c r="HK159" s="144"/>
      <c r="HL159" s="144"/>
      <c r="HM159" s="144"/>
      <c r="HN159" s="144"/>
      <c r="HO159" s="144"/>
      <c r="HP159" s="144"/>
      <c r="HQ159" s="144"/>
      <c r="HR159" s="144"/>
      <c r="HS159" s="144"/>
      <c r="HT159" s="144"/>
      <c r="HU159" s="144"/>
      <c r="HV159" s="144"/>
      <c r="HW159" s="144"/>
      <c r="HX159" s="144"/>
      <c r="HY159" s="144"/>
      <c r="HZ159" s="144"/>
      <c r="IA159" s="144"/>
      <c r="IB159" s="144"/>
      <c r="IC159" s="144"/>
      <c r="ID159" s="144"/>
      <c r="IE159" s="144"/>
      <c r="IF159" s="144"/>
      <c r="IG159" s="144"/>
      <c r="IH159" s="144"/>
      <c r="II159" s="144"/>
      <c r="IJ159" s="144"/>
      <c r="IK159" s="144"/>
      <c r="IL159" s="144"/>
      <c r="IM159" s="144"/>
      <c r="IN159" s="144"/>
      <c r="IO159" s="144"/>
      <c r="IP159" s="144"/>
      <c r="IQ159" s="144"/>
    </row>
    <row r="160" spans="1:251" s="145" customFormat="1" ht="12.75" customHeight="1">
      <c r="A160" s="194" t="s">
        <v>66</v>
      </c>
      <c r="B160" s="7">
        <v>3</v>
      </c>
      <c r="C160" s="7">
        <v>3</v>
      </c>
      <c r="D160" s="8">
        <f t="shared" si="30"/>
        <v>100</v>
      </c>
      <c r="E160" s="7">
        <v>31700</v>
      </c>
      <c r="F160" s="7">
        <v>18700</v>
      </c>
      <c r="G160" s="8">
        <f t="shared" si="25"/>
        <v>58.99053627760252</v>
      </c>
      <c r="H160" s="7">
        <v>14197</v>
      </c>
      <c r="I160" s="7">
        <v>8290.5</v>
      </c>
      <c r="J160" s="8">
        <f t="shared" si="26"/>
        <v>58.39614002958371</v>
      </c>
      <c r="K160" s="7">
        <v>174.48</v>
      </c>
      <c r="L160" s="7">
        <v>144.1</v>
      </c>
      <c r="M160" s="8">
        <f t="shared" si="27"/>
        <v>82.58826226501606</v>
      </c>
      <c r="N160" s="7">
        <v>217.12</v>
      </c>
      <c r="O160" s="7">
        <v>149.07</v>
      </c>
      <c r="P160" s="8">
        <f t="shared" si="28"/>
        <v>68.65788504053059</v>
      </c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4"/>
      <c r="CF160" s="144"/>
      <c r="CG160" s="144"/>
      <c r="CH160" s="144"/>
      <c r="CI160" s="144"/>
      <c r="CJ160" s="144"/>
      <c r="CK160" s="144"/>
      <c r="CL160" s="144"/>
      <c r="CM160" s="144"/>
      <c r="CN160" s="144"/>
      <c r="CO160" s="144"/>
      <c r="CP160" s="144"/>
      <c r="CQ160" s="144"/>
      <c r="CR160" s="144"/>
      <c r="CS160" s="144"/>
      <c r="CT160" s="144"/>
      <c r="CU160" s="144"/>
      <c r="CV160" s="144"/>
      <c r="CW160" s="144"/>
      <c r="CX160" s="144"/>
      <c r="CY160" s="144"/>
      <c r="CZ160" s="144"/>
      <c r="DA160" s="144"/>
      <c r="DB160" s="144"/>
      <c r="DC160" s="144"/>
      <c r="DD160" s="144"/>
      <c r="DE160" s="144"/>
      <c r="DF160" s="144"/>
      <c r="DG160" s="144"/>
      <c r="DH160" s="144"/>
      <c r="DI160" s="144"/>
      <c r="DJ160" s="144"/>
      <c r="DK160" s="144"/>
      <c r="DL160" s="144"/>
      <c r="DM160" s="144"/>
      <c r="DN160" s="144"/>
      <c r="DO160" s="144"/>
      <c r="DP160" s="144"/>
      <c r="DQ160" s="144"/>
      <c r="DR160" s="144"/>
      <c r="DS160" s="144"/>
      <c r="DT160" s="144"/>
      <c r="DU160" s="144"/>
      <c r="DV160" s="144"/>
      <c r="DW160" s="144"/>
      <c r="DX160" s="144"/>
      <c r="DY160" s="144"/>
      <c r="DZ160" s="144"/>
      <c r="EA160" s="144"/>
      <c r="EB160" s="144"/>
      <c r="EC160" s="144"/>
      <c r="ED160" s="144"/>
      <c r="EE160" s="144"/>
      <c r="EF160" s="144"/>
      <c r="EG160" s="144"/>
      <c r="EH160" s="144"/>
      <c r="EI160" s="144"/>
      <c r="EJ160" s="144"/>
      <c r="EK160" s="144"/>
      <c r="EL160" s="144"/>
      <c r="EM160" s="144"/>
      <c r="EN160" s="144"/>
      <c r="EO160" s="144"/>
      <c r="EP160" s="144"/>
      <c r="EQ160" s="144"/>
      <c r="ER160" s="144"/>
      <c r="ES160" s="144"/>
      <c r="ET160" s="144"/>
      <c r="EU160" s="144"/>
      <c r="EV160" s="144"/>
      <c r="EW160" s="144"/>
      <c r="EX160" s="144"/>
      <c r="EY160" s="144"/>
      <c r="EZ160" s="144"/>
      <c r="FA160" s="144"/>
      <c r="FB160" s="144"/>
      <c r="FC160" s="144"/>
      <c r="FD160" s="144"/>
      <c r="FE160" s="144"/>
      <c r="FF160" s="144"/>
      <c r="FG160" s="144"/>
      <c r="FH160" s="144"/>
      <c r="FI160" s="144"/>
      <c r="FJ160" s="144"/>
      <c r="FK160" s="144"/>
      <c r="FL160" s="144"/>
      <c r="FM160" s="144"/>
      <c r="FN160" s="144"/>
      <c r="FO160" s="144"/>
      <c r="FP160" s="144"/>
      <c r="FQ160" s="144"/>
      <c r="FR160" s="144"/>
      <c r="FS160" s="144"/>
      <c r="FT160" s="144"/>
      <c r="FU160" s="144"/>
      <c r="FV160" s="144"/>
      <c r="FW160" s="144"/>
      <c r="FX160" s="144"/>
      <c r="FY160" s="144"/>
      <c r="FZ160" s="144"/>
      <c r="GA160" s="144"/>
      <c r="GB160" s="144"/>
      <c r="GC160" s="144"/>
      <c r="GD160" s="144"/>
      <c r="GE160" s="144"/>
      <c r="GF160" s="144"/>
      <c r="GG160" s="144"/>
      <c r="GH160" s="144"/>
      <c r="GI160" s="144"/>
      <c r="GJ160" s="144"/>
      <c r="GK160" s="144"/>
      <c r="GL160" s="144"/>
      <c r="GM160" s="144"/>
      <c r="GN160" s="144"/>
      <c r="GO160" s="144"/>
      <c r="GP160" s="144"/>
      <c r="GQ160" s="144"/>
      <c r="GR160" s="144"/>
      <c r="GS160" s="144"/>
      <c r="GT160" s="144"/>
      <c r="GU160" s="144"/>
      <c r="GV160" s="144"/>
      <c r="GW160" s="144"/>
      <c r="GX160" s="144"/>
      <c r="GY160" s="144"/>
      <c r="GZ160" s="144"/>
      <c r="HA160" s="144"/>
      <c r="HB160" s="144"/>
      <c r="HC160" s="144"/>
      <c r="HD160" s="144"/>
      <c r="HE160" s="144"/>
      <c r="HF160" s="144"/>
      <c r="HG160" s="144"/>
      <c r="HH160" s="144"/>
      <c r="HI160" s="144"/>
      <c r="HJ160" s="144"/>
      <c r="HK160" s="144"/>
      <c r="HL160" s="144"/>
      <c r="HM160" s="144"/>
      <c r="HN160" s="144"/>
      <c r="HO160" s="144"/>
      <c r="HP160" s="144"/>
      <c r="HQ160" s="144"/>
      <c r="HR160" s="144"/>
      <c r="HS160" s="144"/>
      <c r="HT160" s="144"/>
      <c r="HU160" s="144"/>
      <c r="HV160" s="144"/>
      <c r="HW160" s="144"/>
      <c r="HX160" s="144"/>
      <c r="HY160" s="144"/>
      <c r="HZ160" s="144"/>
      <c r="IA160" s="144"/>
      <c r="IB160" s="144"/>
      <c r="IC160" s="144"/>
      <c r="ID160" s="144"/>
      <c r="IE160" s="144"/>
      <c r="IF160" s="144"/>
      <c r="IG160" s="144"/>
      <c r="IH160" s="144"/>
      <c r="II160" s="144"/>
      <c r="IJ160" s="144"/>
      <c r="IK160" s="144"/>
      <c r="IL160" s="144"/>
      <c r="IM160" s="144"/>
      <c r="IN160" s="144"/>
      <c r="IO160" s="144"/>
      <c r="IP160" s="144"/>
      <c r="IQ160" s="144"/>
    </row>
    <row r="161" spans="1:251" s="145" customFormat="1" ht="12.75" customHeight="1">
      <c r="A161" s="194" t="s">
        <v>67</v>
      </c>
      <c r="B161" s="7">
        <v>1</v>
      </c>
      <c r="C161" s="7">
        <v>2</v>
      </c>
      <c r="D161" s="8">
        <f t="shared" si="30"/>
        <v>200</v>
      </c>
      <c r="E161" s="7">
        <v>28800</v>
      </c>
      <c r="F161" s="7">
        <v>30000</v>
      </c>
      <c r="G161" s="8">
        <f t="shared" si="25"/>
        <v>104.16666666666667</v>
      </c>
      <c r="H161" s="7">
        <v>10432</v>
      </c>
      <c r="I161" s="7">
        <v>10848</v>
      </c>
      <c r="J161" s="8">
        <f t="shared" si="26"/>
        <v>103.9877300613497</v>
      </c>
      <c r="K161" s="7">
        <v>207.7</v>
      </c>
      <c r="L161" s="7">
        <v>229.54</v>
      </c>
      <c r="M161" s="8">
        <f t="shared" si="27"/>
        <v>110.51516610495908</v>
      </c>
      <c r="N161" s="7">
        <v>236.03</v>
      </c>
      <c r="O161" s="7">
        <v>221.38</v>
      </c>
      <c r="P161" s="8">
        <f t="shared" si="28"/>
        <v>93.7931618862009</v>
      </c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  <c r="BO161" s="144"/>
      <c r="BP161" s="144"/>
      <c r="BQ161" s="144"/>
      <c r="BR161" s="144"/>
      <c r="BS161" s="144"/>
      <c r="BT161" s="144"/>
      <c r="BU161" s="144"/>
      <c r="BV161" s="144"/>
      <c r="BW161" s="144"/>
      <c r="BX161" s="144"/>
      <c r="BY161" s="144"/>
      <c r="BZ161" s="144"/>
      <c r="CA161" s="144"/>
      <c r="CB161" s="144"/>
      <c r="CC161" s="144"/>
      <c r="CD161" s="144"/>
      <c r="CE161" s="144"/>
      <c r="CF161" s="144"/>
      <c r="CG161" s="144"/>
      <c r="CH161" s="144"/>
      <c r="CI161" s="144"/>
      <c r="CJ161" s="144"/>
      <c r="CK161" s="144"/>
      <c r="CL161" s="144"/>
      <c r="CM161" s="144"/>
      <c r="CN161" s="144"/>
      <c r="CO161" s="144"/>
      <c r="CP161" s="144"/>
      <c r="CQ161" s="144"/>
      <c r="CR161" s="144"/>
      <c r="CS161" s="144"/>
      <c r="CT161" s="144"/>
      <c r="CU161" s="144"/>
      <c r="CV161" s="144"/>
      <c r="CW161" s="144"/>
      <c r="CX161" s="144"/>
      <c r="CY161" s="144"/>
      <c r="CZ161" s="144"/>
      <c r="DA161" s="144"/>
      <c r="DB161" s="144"/>
      <c r="DC161" s="144"/>
      <c r="DD161" s="144"/>
      <c r="DE161" s="144"/>
      <c r="DF161" s="144"/>
      <c r="DG161" s="144"/>
      <c r="DH161" s="144"/>
      <c r="DI161" s="144"/>
      <c r="DJ161" s="144"/>
      <c r="DK161" s="144"/>
      <c r="DL161" s="144"/>
      <c r="DM161" s="144"/>
      <c r="DN161" s="144"/>
      <c r="DO161" s="144"/>
      <c r="DP161" s="144"/>
      <c r="DQ161" s="144"/>
      <c r="DR161" s="144"/>
      <c r="DS161" s="144"/>
      <c r="DT161" s="144"/>
      <c r="DU161" s="144"/>
      <c r="DV161" s="144"/>
      <c r="DW161" s="144"/>
      <c r="DX161" s="144"/>
      <c r="DY161" s="144"/>
      <c r="DZ161" s="144"/>
      <c r="EA161" s="144"/>
      <c r="EB161" s="144"/>
      <c r="EC161" s="144"/>
      <c r="ED161" s="144"/>
      <c r="EE161" s="144"/>
      <c r="EF161" s="144"/>
      <c r="EG161" s="144"/>
      <c r="EH161" s="144"/>
      <c r="EI161" s="144"/>
      <c r="EJ161" s="144"/>
      <c r="EK161" s="144"/>
      <c r="EL161" s="144"/>
      <c r="EM161" s="144"/>
      <c r="EN161" s="144"/>
      <c r="EO161" s="144"/>
      <c r="EP161" s="144"/>
      <c r="EQ161" s="144"/>
      <c r="ER161" s="144"/>
      <c r="ES161" s="144"/>
      <c r="ET161" s="144"/>
      <c r="EU161" s="144"/>
      <c r="EV161" s="144"/>
      <c r="EW161" s="144"/>
      <c r="EX161" s="144"/>
      <c r="EY161" s="144"/>
      <c r="EZ161" s="144"/>
      <c r="FA161" s="144"/>
      <c r="FB161" s="144"/>
      <c r="FC161" s="144"/>
      <c r="FD161" s="144"/>
      <c r="FE161" s="144"/>
      <c r="FF161" s="144"/>
      <c r="FG161" s="144"/>
      <c r="FH161" s="144"/>
      <c r="FI161" s="144"/>
      <c r="FJ161" s="144"/>
      <c r="FK161" s="144"/>
      <c r="FL161" s="144"/>
      <c r="FM161" s="144"/>
      <c r="FN161" s="144"/>
      <c r="FO161" s="144"/>
      <c r="FP161" s="144"/>
      <c r="FQ161" s="144"/>
      <c r="FR161" s="144"/>
      <c r="FS161" s="144"/>
      <c r="FT161" s="144"/>
      <c r="FU161" s="144"/>
      <c r="FV161" s="144"/>
      <c r="FW161" s="144"/>
      <c r="FX161" s="144"/>
      <c r="FY161" s="144"/>
      <c r="FZ161" s="144"/>
      <c r="GA161" s="144"/>
      <c r="GB161" s="144"/>
      <c r="GC161" s="144"/>
      <c r="GD161" s="144"/>
      <c r="GE161" s="144"/>
      <c r="GF161" s="144"/>
      <c r="GG161" s="144"/>
      <c r="GH161" s="144"/>
      <c r="GI161" s="144"/>
      <c r="GJ161" s="144"/>
      <c r="GK161" s="144"/>
      <c r="GL161" s="144"/>
      <c r="GM161" s="144"/>
      <c r="GN161" s="144"/>
      <c r="GO161" s="144"/>
      <c r="GP161" s="144"/>
      <c r="GQ161" s="144"/>
      <c r="GR161" s="144"/>
      <c r="GS161" s="144"/>
      <c r="GT161" s="144"/>
      <c r="GU161" s="144"/>
      <c r="GV161" s="144"/>
      <c r="GW161" s="144"/>
      <c r="GX161" s="144"/>
      <c r="GY161" s="144"/>
      <c r="GZ161" s="144"/>
      <c r="HA161" s="144"/>
      <c r="HB161" s="144"/>
      <c r="HC161" s="144"/>
      <c r="HD161" s="144"/>
      <c r="HE161" s="144"/>
      <c r="HF161" s="144"/>
      <c r="HG161" s="144"/>
      <c r="HH161" s="144"/>
      <c r="HI161" s="144"/>
      <c r="HJ161" s="144"/>
      <c r="HK161" s="144"/>
      <c r="HL161" s="144"/>
      <c r="HM161" s="144"/>
      <c r="HN161" s="144"/>
      <c r="HO161" s="144"/>
      <c r="HP161" s="144"/>
      <c r="HQ161" s="144"/>
      <c r="HR161" s="144"/>
      <c r="HS161" s="144"/>
      <c r="HT161" s="144"/>
      <c r="HU161" s="144"/>
      <c r="HV161" s="144"/>
      <c r="HW161" s="144"/>
      <c r="HX161" s="144"/>
      <c r="HY161" s="144"/>
      <c r="HZ161" s="144"/>
      <c r="IA161" s="144"/>
      <c r="IB161" s="144"/>
      <c r="IC161" s="144"/>
      <c r="ID161" s="144"/>
      <c r="IE161" s="144"/>
      <c r="IF161" s="144"/>
      <c r="IG161" s="144"/>
      <c r="IH161" s="144"/>
      <c r="II161" s="144"/>
      <c r="IJ161" s="144"/>
      <c r="IK161" s="144"/>
      <c r="IL161" s="144"/>
      <c r="IM161" s="144"/>
      <c r="IN161" s="144"/>
      <c r="IO161" s="144"/>
      <c r="IP161" s="144"/>
      <c r="IQ161" s="144"/>
    </row>
    <row r="162" spans="1:251" s="145" customFormat="1" ht="12.75" customHeight="1">
      <c r="A162" s="194" t="s">
        <v>68</v>
      </c>
      <c r="B162" s="7">
        <v>6</v>
      </c>
      <c r="C162" s="7">
        <v>13</v>
      </c>
      <c r="D162" s="8">
        <f t="shared" si="30"/>
        <v>216.66666666666666</v>
      </c>
      <c r="E162" s="7">
        <v>402036</v>
      </c>
      <c r="F162" s="7">
        <v>514433</v>
      </c>
      <c r="G162" s="8">
        <f t="shared" si="25"/>
        <v>127.95694912893373</v>
      </c>
      <c r="H162" s="7">
        <v>277625.2</v>
      </c>
      <c r="I162" s="7">
        <v>366556.84</v>
      </c>
      <c r="J162" s="8">
        <f t="shared" si="26"/>
        <v>132.0329854782635</v>
      </c>
      <c r="K162" s="7">
        <v>2780.98</v>
      </c>
      <c r="L162" s="7">
        <v>4992.49</v>
      </c>
      <c r="M162" s="8">
        <f t="shared" si="27"/>
        <v>179.52268624729413</v>
      </c>
      <c r="N162" s="7">
        <v>3383.01</v>
      </c>
      <c r="O162" s="7">
        <v>5260.89</v>
      </c>
      <c r="P162" s="8">
        <f t="shared" si="28"/>
        <v>155.50914717958267</v>
      </c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  <c r="BQ162" s="144"/>
      <c r="BR162" s="144"/>
      <c r="BS162" s="144"/>
      <c r="BT162" s="144"/>
      <c r="BU162" s="144"/>
      <c r="BV162" s="144"/>
      <c r="BW162" s="144"/>
      <c r="BX162" s="144"/>
      <c r="BY162" s="144"/>
      <c r="BZ162" s="144"/>
      <c r="CA162" s="144"/>
      <c r="CB162" s="144"/>
      <c r="CC162" s="144"/>
      <c r="CD162" s="144"/>
      <c r="CE162" s="144"/>
      <c r="CF162" s="144"/>
      <c r="CG162" s="144"/>
      <c r="CH162" s="144"/>
      <c r="CI162" s="144"/>
      <c r="CJ162" s="144"/>
      <c r="CK162" s="144"/>
      <c r="CL162" s="144"/>
      <c r="CM162" s="144"/>
      <c r="CN162" s="144"/>
      <c r="CO162" s="144"/>
      <c r="CP162" s="144"/>
      <c r="CQ162" s="144"/>
      <c r="CR162" s="144"/>
      <c r="CS162" s="144"/>
      <c r="CT162" s="144"/>
      <c r="CU162" s="144"/>
      <c r="CV162" s="144"/>
      <c r="CW162" s="144"/>
      <c r="CX162" s="144"/>
      <c r="CY162" s="144"/>
      <c r="CZ162" s="144"/>
      <c r="DA162" s="144"/>
      <c r="DB162" s="144"/>
      <c r="DC162" s="144"/>
      <c r="DD162" s="144"/>
      <c r="DE162" s="144"/>
      <c r="DF162" s="144"/>
      <c r="DG162" s="144"/>
      <c r="DH162" s="144"/>
      <c r="DI162" s="144"/>
      <c r="DJ162" s="144"/>
      <c r="DK162" s="144"/>
      <c r="DL162" s="144"/>
      <c r="DM162" s="144"/>
      <c r="DN162" s="144"/>
      <c r="DO162" s="144"/>
      <c r="DP162" s="144"/>
      <c r="DQ162" s="144"/>
      <c r="DR162" s="144"/>
      <c r="DS162" s="144"/>
      <c r="DT162" s="144"/>
      <c r="DU162" s="144"/>
      <c r="DV162" s="144"/>
      <c r="DW162" s="144"/>
      <c r="DX162" s="144"/>
      <c r="DY162" s="144"/>
      <c r="DZ162" s="144"/>
      <c r="EA162" s="144"/>
      <c r="EB162" s="144"/>
      <c r="EC162" s="144"/>
      <c r="ED162" s="144"/>
      <c r="EE162" s="144"/>
      <c r="EF162" s="144"/>
      <c r="EG162" s="144"/>
      <c r="EH162" s="144"/>
      <c r="EI162" s="144"/>
      <c r="EJ162" s="144"/>
      <c r="EK162" s="144"/>
      <c r="EL162" s="144"/>
      <c r="EM162" s="144"/>
      <c r="EN162" s="144"/>
      <c r="EO162" s="144"/>
      <c r="EP162" s="144"/>
      <c r="EQ162" s="144"/>
      <c r="ER162" s="144"/>
      <c r="ES162" s="144"/>
      <c r="ET162" s="144"/>
      <c r="EU162" s="144"/>
      <c r="EV162" s="144"/>
      <c r="EW162" s="144"/>
      <c r="EX162" s="144"/>
      <c r="EY162" s="144"/>
      <c r="EZ162" s="144"/>
      <c r="FA162" s="144"/>
      <c r="FB162" s="144"/>
      <c r="FC162" s="144"/>
      <c r="FD162" s="144"/>
      <c r="FE162" s="144"/>
      <c r="FF162" s="144"/>
      <c r="FG162" s="144"/>
      <c r="FH162" s="144"/>
      <c r="FI162" s="144"/>
      <c r="FJ162" s="144"/>
      <c r="FK162" s="144"/>
      <c r="FL162" s="144"/>
      <c r="FM162" s="144"/>
      <c r="FN162" s="144"/>
      <c r="FO162" s="144"/>
      <c r="FP162" s="144"/>
      <c r="FQ162" s="144"/>
      <c r="FR162" s="144"/>
      <c r="FS162" s="144"/>
      <c r="FT162" s="144"/>
      <c r="FU162" s="144"/>
      <c r="FV162" s="144"/>
      <c r="FW162" s="144"/>
      <c r="FX162" s="144"/>
      <c r="FY162" s="144"/>
      <c r="FZ162" s="144"/>
      <c r="GA162" s="144"/>
      <c r="GB162" s="144"/>
      <c r="GC162" s="144"/>
      <c r="GD162" s="144"/>
      <c r="GE162" s="144"/>
      <c r="GF162" s="144"/>
      <c r="GG162" s="144"/>
      <c r="GH162" s="144"/>
      <c r="GI162" s="144"/>
      <c r="GJ162" s="144"/>
      <c r="GK162" s="144"/>
      <c r="GL162" s="144"/>
      <c r="GM162" s="144"/>
      <c r="GN162" s="144"/>
      <c r="GO162" s="144"/>
      <c r="GP162" s="144"/>
      <c r="GQ162" s="144"/>
      <c r="GR162" s="144"/>
      <c r="GS162" s="144"/>
      <c r="GT162" s="144"/>
      <c r="GU162" s="144"/>
      <c r="GV162" s="144"/>
      <c r="GW162" s="144"/>
      <c r="GX162" s="144"/>
      <c r="GY162" s="144"/>
      <c r="GZ162" s="144"/>
      <c r="HA162" s="144"/>
      <c r="HB162" s="144"/>
      <c r="HC162" s="144"/>
      <c r="HD162" s="144"/>
      <c r="HE162" s="144"/>
      <c r="HF162" s="144"/>
      <c r="HG162" s="144"/>
      <c r="HH162" s="144"/>
      <c r="HI162" s="144"/>
      <c r="HJ162" s="144"/>
      <c r="HK162" s="144"/>
      <c r="HL162" s="144"/>
      <c r="HM162" s="144"/>
      <c r="HN162" s="144"/>
      <c r="HO162" s="144"/>
      <c r="HP162" s="144"/>
      <c r="HQ162" s="144"/>
      <c r="HR162" s="144"/>
      <c r="HS162" s="144"/>
      <c r="HT162" s="144"/>
      <c r="HU162" s="144"/>
      <c r="HV162" s="144"/>
      <c r="HW162" s="144"/>
      <c r="HX162" s="144"/>
      <c r="HY162" s="144"/>
      <c r="HZ162" s="144"/>
      <c r="IA162" s="144"/>
      <c r="IB162" s="144"/>
      <c r="IC162" s="144"/>
      <c r="ID162" s="144"/>
      <c r="IE162" s="144"/>
      <c r="IF162" s="144"/>
      <c r="IG162" s="144"/>
      <c r="IH162" s="144"/>
      <c r="II162" s="144"/>
      <c r="IJ162" s="144"/>
      <c r="IK162" s="144"/>
      <c r="IL162" s="144"/>
      <c r="IM162" s="144"/>
      <c r="IN162" s="144"/>
      <c r="IO162" s="144"/>
      <c r="IP162" s="144"/>
      <c r="IQ162" s="144"/>
    </row>
    <row r="163" spans="1:251" s="145" customFormat="1" ht="12.75" customHeight="1">
      <c r="A163" s="14" t="s">
        <v>4</v>
      </c>
      <c r="B163" s="7">
        <v>0</v>
      </c>
      <c r="C163" s="7">
        <v>1</v>
      </c>
      <c r="D163" s="8">
        <v>0</v>
      </c>
      <c r="E163" s="7">
        <v>0</v>
      </c>
      <c r="F163" s="7">
        <v>600</v>
      </c>
      <c r="G163" s="8">
        <v>0</v>
      </c>
      <c r="H163" s="7">
        <v>0</v>
      </c>
      <c r="I163" s="7">
        <v>386</v>
      </c>
      <c r="J163" s="8">
        <v>0</v>
      </c>
      <c r="K163" s="7">
        <v>0</v>
      </c>
      <c r="L163" s="7">
        <v>0</v>
      </c>
      <c r="M163" s="8">
        <v>0</v>
      </c>
      <c r="N163" s="7">
        <v>0</v>
      </c>
      <c r="O163" s="7">
        <v>3.88</v>
      </c>
      <c r="P163" s="8">
        <v>0</v>
      </c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4"/>
      <c r="BE163" s="144"/>
      <c r="BF163" s="144"/>
      <c r="BG163" s="144"/>
      <c r="BH163" s="144"/>
      <c r="BI163" s="144"/>
      <c r="BJ163" s="144"/>
      <c r="BK163" s="144"/>
      <c r="BL163" s="144"/>
      <c r="BM163" s="144"/>
      <c r="BN163" s="144"/>
      <c r="BO163" s="144"/>
      <c r="BP163" s="144"/>
      <c r="BQ163" s="144"/>
      <c r="BR163" s="144"/>
      <c r="BS163" s="144"/>
      <c r="BT163" s="144"/>
      <c r="BU163" s="144"/>
      <c r="BV163" s="144"/>
      <c r="BW163" s="144"/>
      <c r="BX163" s="144"/>
      <c r="BY163" s="144"/>
      <c r="BZ163" s="144"/>
      <c r="CA163" s="144"/>
      <c r="CB163" s="144"/>
      <c r="CC163" s="144"/>
      <c r="CD163" s="144"/>
      <c r="CE163" s="144"/>
      <c r="CF163" s="144"/>
      <c r="CG163" s="144"/>
      <c r="CH163" s="144"/>
      <c r="CI163" s="144"/>
      <c r="CJ163" s="144"/>
      <c r="CK163" s="144"/>
      <c r="CL163" s="144"/>
      <c r="CM163" s="144"/>
      <c r="CN163" s="144"/>
      <c r="CO163" s="144"/>
      <c r="CP163" s="144"/>
      <c r="CQ163" s="144"/>
      <c r="CR163" s="144"/>
      <c r="CS163" s="144"/>
      <c r="CT163" s="144"/>
      <c r="CU163" s="144"/>
      <c r="CV163" s="144"/>
      <c r="CW163" s="144"/>
      <c r="CX163" s="144"/>
      <c r="CY163" s="144"/>
      <c r="CZ163" s="144"/>
      <c r="DA163" s="144"/>
      <c r="DB163" s="144"/>
      <c r="DC163" s="144"/>
      <c r="DD163" s="144"/>
      <c r="DE163" s="144"/>
      <c r="DF163" s="144"/>
      <c r="DG163" s="144"/>
      <c r="DH163" s="144"/>
      <c r="DI163" s="144"/>
      <c r="DJ163" s="144"/>
      <c r="DK163" s="144"/>
      <c r="DL163" s="144"/>
      <c r="DM163" s="144"/>
      <c r="DN163" s="144"/>
      <c r="DO163" s="144"/>
      <c r="DP163" s="144"/>
      <c r="DQ163" s="144"/>
      <c r="DR163" s="144"/>
      <c r="DS163" s="144"/>
      <c r="DT163" s="144"/>
      <c r="DU163" s="144"/>
      <c r="DV163" s="144"/>
      <c r="DW163" s="144"/>
      <c r="DX163" s="144"/>
      <c r="DY163" s="144"/>
      <c r="DZ163" s="144"/>
      <c r="EA163" s="144"/>
      <c r="EB163" s="144"/>
      <c r="EC163" s="144"/>
      <c r="ED163" s="144"/>
      <c r="EE163" s="144"/>
      <c r="EF163" s="144"/>
      <c r="EG163" s="144"/>
      <c r="EH163" s="144"/>
      <c r="EI163" s="144"/>
      <c r="EJ163" s="144"/>
      <c r="EK163" s="144"/>
      <c r="EL163" s="144"/>
      <c r="EM163" s="144"/>
      <c r="EN163" s="144"/>
      <c r="EO163" s="144"/>
      <c r="EP163" s="144"/>
      <c r="EQ163" s="144"/>
      <c r="ER163" s="144"/>
      <c r="ES163" s="144"/>
      <c r="ET163" s="144"/>
      <c r="EU163" s="144"/>
      <c r="EV163" s="144"/>
      <c r="EW163" s="144"/>
      <c r="EX163" s="144"/>
      <c r="EY163" s="144"/>
      <c r="EZ163" s="144"/>
      <c r="FA163" s="144"/>
      <c r="FB163" s="144"/>
      <c r="FC163" s="144"/>
      <c r="FD163" s="144"/>
      <c r="FE163" s="144"/>
      <c r="FF163" s="144"/>
      <c r="FG163" s="144"/>
      <c r="FH163" s="144"/>
      <c r="FI163" s="144"/>
      <c r="FJ163" s="144"/>
      <c r="FK163" s="144"/>
      <c r="FL163" s="144"/>
      <c r="FM163" s="144"/>
      <c r="FN163" s="144"/>
      <c r="FO163" s="144"/>
      <c r="FP163" s="144"/>
      <c r="FQ163" s="144"/>
      <c r="FR163" s="144"/>
      <c r="FS163" s="144"/>
      <c r="FT163" s="144"/>
      <c r="FU163" s="144"/>
      <c r="FV163" s="144"/>
      <c r="FW163" s="144"/>
      <c r="FX163" s="144"/>
      <c r="FY163" s="144"/>
      <c r="FZ163" s="144"/>
      <c r="GA163" s="144"/>
      <c r="GB163" s="144"/>
      <c r="GC163" s="144"/>
      <c r="GD163" s="144"/>
      <c r="GE163" s="144"/>
      <c r="GF163" s="144"/>
      <c r="GG163" s="144"/>
      <c r="GH163" s="144"/>
      <c r="GI163" s="144"/>
      <c r="GJ163" s="144"/>
      <c r="GK163" s="144"/>
      <c r="GL163" s="144"/>
      <c r="GM163" s="144"/>
      <c r="GN163" s="144"/>
      <c r="GO163" s="144"/>
      <c r="GP163" s="144"/>
      <c r="GQ163" s="144"/>
      <c r="GR163" s="144"/>
      <c r="GS163" s="144"/>
      <c r="GT163" s="144"/>
      <c r="GU163" s="144"/>
      <c r="GV163" s="144"/>
      <c r="GW163" s="144"/>
      <c r="GX163" s="144"/>
      <c r="GY163" s="144"/>
      <c r="GZ163" s="144"/>
      <c r="HA163" s="144"/>
      <c r="HB163" s="144"/>
      <c r="HC163" s="144"/>
      <c r="HD163" s="144"/>
      <c r="HE163" s="144"/>
      <c r="HF163" s="144"/>
      <c r="HG163" s="144"/>
      <c r="HH163" s="144"/>
      <c r="HI163" s="144"/>
      <c r="HJ163" s="144"/>
      <c r="HK163" s="144"/>
      <c r="HL163" s="144"/>
      <c r="HM163" s="144"/>
      <c r="HN163" s="144"/>
      <c r="HO163" s="144"/>
      <c r="HP163" s="144"/>
      <c r="HQ163" s="144"/>
      <c r="HR163" s="144"/>
      <c r="HS163" s="144"/>
      <c r="HT163" s="144"/>
      <c r="HU163" s="144"/>
      <c r="HV163" s="144"/>
      <c r="HW163" s="144"/>
      <c r="HX163" s="144"/>
      <c r="HY163" s="144"/>
      <c r="HZ163" s="144"/>
      <c r="IA163" s="144"/>
      <c r="IB163" s="144"/>
      <c r="IC163" s="144"/>
      <c r="ID163" s="144"/>
      <c r="IE163" s="144"/>
      <c r="IF163" s="144"/>
      <c r="IG163" s="144"/>
      <c r="IH163" s="144"/>
      <c r="II163" s="144"/>
      <c r="IJ163" s="144"/>
      <c r="IK163" s="144"/>
      <c r="IL163" s="144"/>
      <c r="IM163" s="144"/>
      <c r="IN163" s="144"/>
      <c r="IO163" s="144"/>
      <c r="IP163" s="144"/>
      <c r="IQ163" s="144"/>
    </row>
    <row r="164" spans="1:251" s="145" customFormat="1" ht="12.75" customHeight="1">
      <c r="A164" s="14" t="s">
        <v>5</v>
      </c>
      <c r="B164" s="7">
        <v>17</v>
      </c>
      <c r="C164" s="7">
        <v>8</v>
      </c>
      <c r="D164" s="8">
        <f t="shared" si="30"/>
        <v>47.05882352941177</v>
      </c>
      <c r="E164" s="7">
        <v>1206451</v>
      </c>
      <c r="F164" s="7">
        <v>827526</v>
      </c>
      <c r="G164" s="8">
        <f t="shared" si="25"/>
        <v>68.59176211880963</v>
      </c>
      <c r="H164" s="7">
        <v>414619.3</v>
      </c>
      <c r="I164" s="7">
        <v>210759.3</v>
      </c>
      <c r="J164" s="8">
        <f t="shared" si="26"/>
        <v>50.832004202409294</v>
      </c>
      <c r="K164" s="7">
        <v>11815.23</v>
      </c>
      <c r="L164" s="7">
        <v>6142.13</v>
      </c>
      <c r="M164" s="8">
        <f t="shared" si="27"/>
        <v>51.9848534476265</v>
      </c>
      <c r="N164" s="7">
        <v>10834.99</v>
      </c>
      <c r="O164" s="7">
        <v>5715.28</v>
      </c>
      <c r="P164" s="8">
        <f t="shared" si="28"/>
        <v>52.74836432705522</v>
      </c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  <c r="BG164" s="144"/>
      <c r="BH164" s="144"/>
      <c r="BI164" s="144"/>
      <c r="BJ164" s="144"/>
      <c r="BK164" s="144"/>
      <c r="BL164" s="144"/>
      <c r="BM164" s="144"/>
      <c r="BN164" s="144"/>
      <c r="BO164" s="144"/>
      <c r="BP164" s="144"/>
      <c r="BQ164" s="144"/>
      <c r="BR164" s="144"/>
      <c r="BS164" s="144"/>
      <c r="BT164" s="144"/>
      <c r="BU164" s="144"/>
      <c r="BV164" s="144"/>
      <c r="BW164" s="144"/>
      <c r="BX164" s="144"/>
      <c r="BY164" s="144"/>
      <c r="BZ164" s="144"/>
      <c r="CA164" s="144"/>
      <c r="CB164" s="144"/>
      <c r="CC164" s="144"/>
      <c r="CD164" s="144"/>
      <c r="CE164" s="144"/>
      <c r="CF164" s="144"/>
      <c r="CG164" s="144"/>
      <c r="CH164" s="144"/>
      <c r="CI164" s="144"/>
      <c r="CJ164" s="144"/>
      <c r="CK164" s="144"/>
      <c r="CL164" s="144"/>
      <c r="CM164" s="144"/>
      <c r="CN164" s="144"/>
      <c r="CO164" s="144"/>
      <c r="CP164" s="144"/>
      <c r="CQ164" s="144"/>
      <c r="CR164" s="144"/>
      <c r="CS164" s="144"/>
      <c r="CT164" s="144"/>
      <c r="CU164" s="144"/>
      <c r="CV164" s="144"/>
      <c r="CW164" s="144"/>
      <c r="CX164" s="144"/>
      <c r="CY164" s="144"/>
      <c r="CZ164" s="144"/>
      <c r="DA164" s="144"/>
      <c r="DB164" s="144"/>
      <c r="DC164" s="144"/>
      <c r="DD164" s="144"/>
      <c r="DE164" s="144"/>
      <c r="DF164" s="144"/>
      <c r="DG164" s="144"/>
      <c r="DH164" s="144"/>
      <c r="DI164" s="144"/>
      <c r="DJ164" s="144"/>
      <c r="DK164" s="144"/>
      <c r="DL164" s="144"/>
      <c r="DM164" s="144"/>
      <c r="DN164" s="144"/>
      <c r="DO164" s="144"/>
      <c r="DP164" s="144"/>
      <c r="DQ164" s="144"/>
      <c r="DR164" s="144"/>
      <c r="DS164" s="144"/>
      <c r="DT164" s="144"/>
      <c r="DU164" s="144"/>
      <c r="DV164" s="144"/>
      <c r="DW164" s="144"/>
      <c r="DX164" s="144"/>
      <c r="DY164" s="144"/>
      <c r="DZ164" s="144"/>
      <c r="EA164" s="144"/>
      <c r="EB164" s="144"/>
      <c r="EC164" s="144"/>
      <c r="ED164" s="144"/>
      <c r="EE164" s="144"/>
      <c r="EF164" s="144"/>
      <c r="EG164" s="144"/>
      <c r="EH164" s="144"/>
      <c r="EI164" s="144"/>
      <c r="EJ164" s="144"/>
      <c r="EK164" s="144"/>
      <c r="EL164" s="144"/>
      <c r="EM164" s="144"/>
      <c r="EN164" s="144"/>
      <c r="EO164" s="144"/>
      <c r="EP164" s="144"/>
      <c r="EQ164" s="144"/>
      <c r="ER164" s="144"/>
      <c r="ES164" s="144"/>
      <c r="ET164" s="144"/>
      <c r="EU164" s="144"/>
      <c r="EV164" s="144"/>
      <c r="EW164" s="144"/>
      <c r="EX164" s="144"/>
      <c r="EY164" s="144"/>
      <c r="EZ164" s="144"/>
      <c r="FA164" s="144"/>
      <c r="FB164" s="144"/>
      <c r="FC164" s="144"/>
      <c r="FD164" s="144"/>
      <c r="FE164" s="144"/>
      <c r="FF164" s="144"/>
      <c r="FG164" s="144"/>
      <c r="FH164" s="144"/>
      <c r="FI164" s="144"/>
      <c r="FJ164" s="144"/>
      <c r="FK164" s="144"/>
      <c r="FL164" s="144"/>
      <c r="FM164" s="144"/>
      <c r="FN164" s="144"/>
      <c r="FO164" s="144"/>
      <c r="FP164" s="144"/>
      <c r="FQ164" s="144"/>
      <c r="FR164" s="144"/>
      <c r="FS164" s="144"/>
      <c r="FT164" s="144"/>
      <c r="FU164" s="144"/>
      <c r="FV164" s="144"/>
      <c r="FW164" s="144"/>
      <c r="FX164" s="144"/>
      <c r="FY164" s="144"/>
      <c r="FZ164" s="144"/>
      <c r="GA164" s="144"/>
      <c r="GB164" s="144"/>
      <c r="GC164" s="144"/>
      <c r="GD164" s="144"/>
      <c r="GE164" s="144"/>
      <c r="GF164" s="144"/>
      <c r="GG164" s="144"/>
      <c r="GH164" s="144"/>
      <c r="GI164" s="144"/>
      <c r="GJ164" s="144"/>
      <c r="GK164" s="144"/>
      <c r="GL164" s="144"/>
      <c r="GM164" s="144"/>
      <c r="GN164" s="144"/>
      <c r="GO164" s="144"/>
      <c r="GP164" s="144"/>
      <c r="GQ164" s="144"/>
      <c r="GR164" s="144"/>
      <c r="GS164" s="144"/>
      <c r="GT164" s="144"/>
      <c r="GU164" s="144"/>
      <c r="GV164" s="144"/>
      <c r="GW164" s="144"/>
      <c r="GX164" s="144"/>
      <c r="GY164" s="144"/>
      <c r="GZ164" s="144"/>
      <c r="HA164" s="144"/>
      <c r="HB164" s="144"/>
      <c r="HC164" s="144"/>
      <c r="HD164" s="144"/>
      <c r="HE164" s="144"/>
      <c r="HF164" s="144"/>
      <c r="HG164" s="144"/>
      <c r="HH164" s="144"/>
      <c r="HI164" s="144"/>
      <c r="HJ164" s="144"/>
      <c r="HK164" s="144"/>
      <c r="HL164" s="144"/>
      <c r="HM164" s="144"/>
      <c r="HN164" s="144"/>
      <c r="HO164" s="144"/>
      <c r="HP164" s="144"/>
      <c r="HQ164" s="144"/>
      <c r="HR164" s="144"/>
      <c r="HS164" s="144"/>
      <c r="HT164" s="144"/>
      <c r="HU164" s="144"/>
      <c r="HV164" s="144"/>
      <c r="HW164" s="144"/>
      <c r="HX164" s="144"/>
      <c r="HY164" s="144"/>
      <c r="HZ164" s="144"/>
      <c r="IA164" s="144"/>
      <c r="IB164" s="144"/>
      <c r="IC164" s="144"/>
      <c r="ID164" s="144"/>
      <c r="IE164" s="144"/>
      <c r="IF164" s="144"/>
      <c r="IG164" s="144"/>
      <c r="IH164" s="144"/>
      <c r="II164" s="144"/>
      <c r="IJ164" s="144"/>
      <c r="IK164" s="144"/>
      <c r="IL164" s="144"/>
      <c r="IM164" s="144"/>
      <c r="IN164" s="144"/>
      <c r="IO164" s="144"/>
      <c r="IP164" s="144"/>
      <c r="IQ164" s="144"/>
    </row>
    <row r="165" spans="1:251" s="145" customFormat="1" ht="12.75" customHeight="1">
      <c r="A165" s="194" t="s">
        <v>69</v>
      </c>
      <c r="B165" s="7">
        <v>8</v>
      </c>
      <c r="C165" s="7">
        <v>11</v>
      </c>
      <c r="D165" s="8">
        <f t="shared" si="30"/>
        <v>137.5</v>
      </c>
      <c r="E165" s="7">
        <v>111511</v>
      </c>
      <c r="F165" s="7">
        <v>108240</v>
      </c>
      <c r="G165" s="8">
        <f t="shared" si="25"/>
        <v>97.06665710109317</v>
      </c>
      <c r="H165" s="7">
        <v>183742.7</v>
      </c>
      <c r="I165" s="7">
        <v>164137.55</v>
      </c>
      <c r="J165" s="8">
        <f t="shared" si="26"/>
        <v>89.330106719886</v>
      </c>
      <c r="K165" s="7">
        <v>6568.28</v>
      </c>
      <c r="L165" s="7">
        <v>6407.03</v>
      </c>
      <c r="M165" s="8">
        <f t="shared" si="27"/>
        <v>97.54501939624986</v>
      </c>
      <c r="N165" s="7">
        <v>5056.29</v>
      </c>
      <c r="O165" s="7">
        <v>4684.98</v>
      </c>
      <c r="P165" s="8">
        <f t="shared" si="28"/>
        <v>92.65647342221271</v>
      </c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  <c r="BI165" s="144"/>
      <c r="BJ165" s="144"/>
      <c r="BK165" s="144"/>
      <c r="BL165" s="144"/>
      <c r="BM165" s="144"/>
      <c r="BN165" s="144"/>
      <c r="BO165" s="144"/>
      <c r="BP165" s="144"/>
      <c r="BQ165" s="144"/>
      <c r="BR165" s="144"/>
      <c r="BS165" s="144"/>
      <c r="BT165" s="144"/>
      <c r="BU165" s="144"/>
      <c r="BV165" s="144"/>
      <c r="BW165" s="144"/>
      <c r="BX165" s="144"/>
      <c r="BY165" s="144"/>
      <c r="BZ165" s="144"/>
      <c r="CA165" s="144"/>
      <c r="CB165" s="144"/>
      <c r="CC165" s="144"/>
      <c r="CD165" s="144"/>
      <c r="CE165" s="144"/>
      <c r="CF165" s="144"/>
      <c r="CG165" s="144"/>
      <c r="CH165" s="144"/>
      <c r="CI165" s="144"/>
      <c r="CJ165" s="144"/>
      <c r="CK165" s="144"/>
      <c r="CL165" s="144"/>
      <c r="CM165" s="144"/>
      <c r="CN165" s="144"/>
      <c r="CO165" s="144"/>
      <c r="CP165" s="144"/>
      <c r="CQ165" s="144"/>
      <c r="CR165" s="144"/>
      <c r="CS165" s="144"/>
      <c r="CT165" s="144"/>
      <c r="CU165" s="144"/>
      <c r="CV165" s="144"/>
      <c r="CW165" s="144"/>
      <c r="CX165" s="144"/>
      <c r="CY165" s="144"/>
      <c r="CZ165" s="144"/>
      <c r="DA165" s="144"/>
      <c r="DB165" s="144"/>
      <c r="DC165" s="144"/>
      <c r="DD165" s="144"/>
      <c r="DE165" s="144"/>
      <c r="DF165" s="144"/>
      <c r="DG165" s="144"/>
      <c r="DH165" s="144"/>
      <c r="DI165" s="144"/>
      <c r="DJ165" s="144"/>
      <c r="DK165" s="144"/>
      <c r="DL165" s="144"/>
      <c r="DM165" s="144"/>
      <c r="DN165" s="144"/>
      <c r="DO165" s="144"/>
      <c r="DP165" s="144"/>
      <c r="DQ165" s="144"/>
      <c r="DR165" s="144"/>
      <c r="DS165" s="144"/>
      <c r="DT165" s="144"/>
      <c r="DU165" s="144"/>
      <c r="DV165" s="144"/>
      <c r="DW165" s="144"/>
      <c r="DX165" s="144"/>
      <c r="DY165" s="144"/>
      <c r="DZ165" s="144"/>
      <c r="EA165" s="144"/>
      <c r="EB165" s="144"/>
      <c r="EC165" s="144"/>
      <c r="ED165" s="144"/>
      <c r="EE165" s="144"/>
      <c r="EF165" s="144"/>
      <c r="EG165" s="144"/>
      <c r="EH165" s="144"/>
      <c r="EI165" s="144"/>
      <c r="EJ165" s="144"/>
      <c r="EK165" s="144"/>
      <c r="EL165" s="144"/>
      <c r="EM165" s="144"/>
      <c r="EN165" s="144"/>
      <c r="EO165" s="144"/>
      <c r="EP165" s="144"/>
      <c r="EQ165" s="144"/>
      <c r="ER165" s="144"/>
      <c r="ES165" s="144"/>
      <c r="ET165" s="144"/>
      <c r="EU165" s="144"/>
      <c r="EV165" s="144"/>
      <c r="EW165" s="144"/>
      <c r="EX165" s="144"/>
      <c r="EY165" s="144"/>
      <c r="EZ165" s="144"/>
      <c r="FA165" s="144"/>
      <c r="FB165" s="144"/>
      <c r="FC165" s="144"/>
      <c r="FD165" s="144"/>
      <c r="FE165" s="144"/>
      <c r="FF165" s="144"/>
      <c r="FG165" s="144"/>
      <c r="FH165" s="144"/>
      <c r="FI165" s="144"/>
      <c r="FJ165" s="144"/>
      <c r="FK165" s="144"/>
      <c r="FL165" s="144"/>
      <c r="FM165" s="144"/>
      <c r="FN165" s="144"/>
      <c r="FO165" s="144"/>
      <c r="FP165" s="144"/>
      <c r="FQ165" s="144"/>
      <c r="FR165" s="144"/>
      <c r="FS165" s="144"/>
      <c r="FT165" s="144"/>
      <c r="FU165" s="144"/>
      <c r="FV165" s="144"/>
      <c r="FW165" s="144"/>
      <c r="FX165" s="144"/>
      <c r="FY165" s="144"/>
      <c r="FZ165" s="144"/>
      <c r="GA165" s="144"/>
      <c r="GB165" s="144"/>
      <c r="GC165" s="144"/>
      <c r="GD165" s="144"/>
      <c r="GE165" s="144"/>
      <c r="GF165" s="144"/>
      <c r="GG165" s="144"/>
      <c r="GH165" s="144"/>
      <c r="GI165" s="144"/>
      <c r="GJ165" s="144"/>
      <c r="GK165" s="144"/>
      <c r="GL165" s="144"/>
      <c r="GM165" s="144"/>
      <c r="GN165" s="144"/>
      <c r="GO165" s="144"/>
      <c r="GP165" s="144"/>
      <c r="GQ165" s="144"/>
      <c r="GR165" s="144"/>
      <c r="GS165" s="144"/>
      <c r="GT165" s="144"/>
      <c r="GU165" s="144"/>
      <c r="GV165" s="144"/>
      <c r="GW165" s="144"/>
      <c r="GX165" s="144"/>
      <c r="GY165" s="144"/>
      <c r="GZ165" s="144"/>
      <c r="HA165" s="144"/>
      <c r="HB165" s="144"/>
      <c r="HC165" s="144"/>
      <c r="HD165" s="144"/>
      <c r="HE165" s="144"/>
      <c r="HF165" s="144"/>
      <c r="HG165" s="144"/>
      <c r="HH165" s="144"/>
      <c r="HI165" s="144"/>
      <c r="HJ165" s="144"/>
      <c r="HK165" s="144"/>
      <c r="HL165" s="144"/>
      <c r="HM165" s="144"/>
      <c r="HN165" s="144"/>
      <c r="HO165" s="144"/>
      <c r="HP165" s="144"/>
      <c r="HQ165" s="144"/>
      <c r="HR165" s="144"/>
      <c r="HS165" s="144"/>
      <c r="HT165" s="144"/>
      <c r="HU165" s="144"/>
      <c r="HV165" s="144"/>
      <c r="HW165" s="144"/>
      <c r="HX165" s="144"/>
      <c r="HY165" s="144"/>
      <c r="HZ165" s="144"/>
      <c r="IA165" s="144"/>
      <c r="IB165" s="144"/>
      <c r="IC165" s="144"/>
      <c r="ID165" s="144"/>
      <c r="IE165" s="144"/>
      <c r="IF165" s="144"/>
      <c r="IG165" s="144"/>
      <c r="IH165" s="144"/>
      <c r="II165" s="144"/>
      <c r="IJ165" s="144"/>
      <c r="IK165" s="144"/>
      <c r="IL165" s="144"/>
      <c r="IM165" s="144"/>
      <c r="IN165" s="144"/>
      <c r="IO165" s="144"/>
      <c r="IP165" s="144"/>
      <c r="IQ165" s="144"/>
    </row>
    <row r="166" spans="1:251" s="145" customFormat="1" ht="12.75" customHeight="1">
      <c r="A166" s="14" t="s">
        <v>70</v>
      </c>
      <c r="B166" s="7">
        <v>41</v>
      </c>
      <c r="C166" s="7">
        <v>42</v>
      </c>
      <c r="D166" s="8">
        <f t="shared" si="30"/>
        <v>102.4390243902439</v>
      </c>
      <c r="E166" s="7">
        <v>115395</v>
      </c>
      <c r="F166" s="7">
        <v>226793</v>
      </c>
      <c r="G166" s="8">
        <f t="shared" si="25"/>
        <v>196.5362450712769</v>
      </c>
      <c r="H166" s="7">
        <v>752790.52</v>
      </c>
      <c r="I166" s="7">
        <v>942040.93</v>
      </c>
      <c r="J166" s="8">
        <f t="shared" si="26"/>
        <v>125.13985032648922</v>
      </c>
      <c r="K166" s="7">
        <v>993.96</v>
      </c>
      <c r="L166" s="7">
        <v>2523.26</v>
      </c>
      <c r="M166" s="8">
        <f t="shared" si="27"/>
        <v>253.85931023381224</v>
      </c>
      <c r="N166" s="7">
        <v>2437.45</v>
      </c>
      <c r="O166" s="7">
        <v>6791.76</v>
      </c>
      <c r="P166" s="8">
        <f t="shared" si="28"/>
        <v>278.64202342612157</v>
      </c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  <c r="BQ166" s="144"/>
      <c r="BR166" s="144"/>
      <c r="BS166" s="144"/>
      <c r="BT166" s="144"/>
      <c r="BU166" s="144"/>
      <c r="BV166" s="144"/>
      <c r="BW166" s="144"/>
      <c r="BX166" s="144"/>
      <c r="BY166" s="144"/>
      <c r="BZ166" s="144"/>
      <c r="CA166" s="144"/>
      <c r="CB166" s="144"/>
      <c r="CC166" s="144"/>
      <c r="CD166" s="144"/>
      <c r="CE166" s="144"/>
      <c r="CF166" s="144"/>
      <c r="CG166" s="144"/>
      <c r="CH166" s="144"/>
      <c r="CI166" s="144"/>
      <c r="CJ166" s="144"/>
      <c r="CK166" s="144"/>
      <c r="CL166" s="144"/>
      <c r="CM166" s="144"/>
      <c r="CN166" s="144"/>
      <c r="CO166" s="144"/>
      <c r="CP166" s="144"/>
      <c r="CQ166" s="144"/>
      <c r="CR166" s="144"/>
      <c r="CS166" s="144"/>
      <c r="CT166" s="144"/>
      <c r="CU166" s="144"/>
      <c r="CV166" s="144"/>
      <c r="CW166" s="144"/>
      <c r="CX166" s="144"/>
      <c r="CY166" s="144"/>
      <c r="CZ166" s="144"/>
      <c r="DA166" s="144"/>
      <c r="DB166" s="144"/>
      <c r="DC166" s="144"/>
      <c r="DD166" s="144"/>
      <c r="DE166" s="144"/>
      <c r="DF166" s="144"/>
      <c r="DG166" s="144"/>
      <c r="DH166" s="144"/>
      <c r="DI166" s="144"/>
      <c r="DJ166" s="144"/>
      <c r="DK166" s="144"/>
      <c r="DL166" s="144"/>
      <c r="DM166" s="144"/>
      <c r="DN166" s="144"/>
      <c r="DO166" s="144"/>
      <c r="DP166" s="144"/>
      <c r="DQ166" s="144"/>
      <c r="DR166" s="144"/>
      <c r="DS166" s="144"/>
      <c r="DT166" s="144"/>
      <c r="DU166" s="144"/>
      <c r="DV166" s="144"/>
      <c r="DW166" s="144"/>
      <c r="DX166" s="144"/>
      <c r="DY166" s="144"/>
      <c r="DZ166" s="144"/>
      <c r="EA166" s="144"/>
      <c r="EB166" s="144"/>
      <c r="EC166" s="144"/>
      <c r="ED166" s="144"/>
      <c r="EE166" s="144"/>
      <c r="EF166" s="144"/>
      <c r="EG166" s="144"/>
      <c r="EH166" s="144"/>
      <c r="EI166" s="144"/>
      <c r="EJ166" s="144"/>
      <c r="EK166" s="144"/>
      <c r="EL166" s="144"/>
      <c r="EM166" s="144"/>
      <c r="EN166" s="144"/>
      <c r="EO166" s="144"/>
      <c r="EP166" s="144"/>
      <c r="EQ166" s="144"/>
      <c r="ER166" s="144"/>
      <c r="ES166" s="144"/>
      <c r="ET166" s="144"/>
      <c r="EU166" s="144"/>
      <c r="EV166" s="144"/>
      <c r="EW166" s="144"/>
      <c r="EX166" s="144"/>
      <c r="EY166" s="144"/>
      <c r="EZ166" s="144"/>
      <c r="FA166" s="144"/>
      <c r="FB166" s="144"/>
      <c r="FC166" s="144"/>
      <c r="FD166" s="144"/>
      <c r="FE166" s="144"/>
      <c r="FF166" s="144"/>
      <c r="FG166" s="144"/>
      <c r="FH166" s="144"/>
      <c r="FI166" s="144"/>
      <c r="FJ166" s="144"/>
      <c r="FK166" s="144"/>
      <c r="FL166" s="144"/>
      <c r="FM166" s="144"/>
      <c r="FN166" s="144"/>
      <c r="FO166" s="144"/>
      <c r="FP166" s="144"/>
      <c r="FQ166" s="144"/>
      <c r="FR166" s="144"/>
      <c r="FS166" s="144"/>
      <c r="FT166" s="144"/>
      <c r="FU166" s="144"/>
      <c r="FV166" s="144"/>
      <c r="FW166" s="144"/>
      <c r="FX166" s="144"/>
      <c r="FY166" s="144"/>
      <c r="FZ166" s="144"/>
      <c r="GA166" s="144"/>
      <c r="GB166" s="144"/>
      <c r="GC166" s="144"/>
      <c r="GD166" s="144"/>
      <c r="GE166" s="144"/>
      <c r="GF166" s="144"/>
      <c r="GG166" s="144"/>
      <c r="GH166" s="144"/>
      <c r="GI166" s="144"/>
      <c r="GJ166" s="144"/>
      <c r="GK166" s="144"/>
      <c r="GL166" s="144"/>
      <c r="GM166" s="144"/>
      <c r="GN166" s="144"/>
      <c r="GO166" s="144"/>
      <c r="GP166" s="144"/>
      <c r="GQ166" s="144"/>
      <c r="GR166" s="144"/>
      <c r="GS166" s="144"/>
      <c r="GT166" s="144"/>
      <c r="GU166" s="144"/>
      <c r="GV166" s="144"/>
      <c r="GW166" s="144"/>
      <c r="GX166" s="144"/>
      <c r="GY166" s="144"/>
      <c r="GZ166" s="144"/>
      <c r="HA166" s="144"/>
      <c r="HB166" s="144"/>
      <c r="HC166" s="144"/>
      <c r="HD166" s="144"/>
      <c r="HE166" s="144"/>
      <c r="HF166" s="144"/>
      <c r="HG166" s="144"/>
      <c r="HH166" s="144"/>
      <c r="HI166" s="144"/>
      <c r="HJ166" s="144"/>
      <c r="HK166" s="144"/>
      <c r="HL166" s="144"/>
      <c r="HM166" s="144"/>
      <c r="HN166" s="144"/>
      <c r="HO166" s="144"/>
      <c r="HP166" s="144"/>
      <c r="HQ166" s="144"/>
      <c r="HR166" s="144"/>
      <c r="HS166" s="144"/>
      <c r="HT166" s="144"/>
      <c r="HU166" s="144"/>
      <c r="HV166" s="144"/>
      <c r="HW166" s="144"/>
      <c r="HX166" s="144"/>
      <c r="HY166" s="144"/>
      <c r="HZ166" s="144"/>
      <c r="IA166" s="144"/>
      <c r="IB166" s="144"/>
      <c r="IC166" s="144"/>
      <c r="ID166" s="144"/>
      <c r="IE166" s="144"/>
      <c r="IF166" s="144"/>
      <c r="IG166" s="144"/>
      <c r="IH166" s="144"/>
      <c r="II166" s="144"/>
      <c r="IJ166" s="144"/>
      <c r="IK166" s="144"/>
      <c r="IL166" s="144"/>
      <c r="IM166" s="144"/>
      <c r="IN166" s="144"/>
      <c r="IO166" s="144"/>
      <c r="IP166" s="144"/>
      <c r="IQ166" s="144"/>
    </row>
    <row r="167" spans="1:251" s="145" customFormat="1" ht="12.75" customHeight="1">
      <c r="A167" s="194" t="s">
        <v>71</v>
      </c>
      <c r="B167" s="7">
        <v>2</v>
      </c>
      <c r="C167" s="7"/>
      <c r="D167" s="70">
        <f>C167*100/B167</f>
        <v>0</v>
      </c>
      <c r="E167" s="7">
        <v>17600</v>
      </c>
      <c r="F167" s="7">
        <v>0</v>
      </c>
      <c r="G167" s="8">
        <f>F167*100/E167</f>
        <v>0</v>
      </c>
      <c r="H167" s="7">
        <v>9504</v>
      </c>
      <c r="I167" s="7">
        <v>0</v>
      </c>
      <c r="J167" s="8">
        <f>I167*100/H167</f>
        <v>0</v>
      </c>
      <c r="K167" s="7">
        <v>129.84</v>
      </c>
      <c r="L167" s="7">
        <v>0</v>
      </c>
      <c r="M167" s="7">
        <f>L167*100/K167</f>
        <v>0</v>
      </c>
      <c r="N167" s="7">
        <v>312.85</v>
      </c>
      <c r="O167" s="7"/>
      <c r="P167" s="8">
        <f>O167*100/N167</f>
        <v>0</v>
      </c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4"/>
      <c r="AW167" s="144"/>
      <c r="AX167" s="144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  <c r="BI167" s="144"/>
      <c r="BJ167" s="144"/>
      <c r="BK167" s="144"/>
      <c r="BL167" s="144"/>
      <c r="BM167" s="144"/>
      <c r="BN167" s="144"/>
      <c r="BO167" s="144"/>
      <c r="BP167" s="144"/>
      <c r="BQ167" s="144"/>
      <c r="BR167" s="144"/>
      <c r="BS167" s="144"/>
      <c r="BT167" s="144"/>
      <c r="BU167" s="144"/>
      <c r="BV167" s="144"/>
      <c r="BW167" s="144"/>
      <c r="BX167" s="144"/>
      <c r="BY167" s="144"/>
      <c r="BZ167" s="144"/>
      <c r="CA167" s="144"/>
      <c r="CB167" s="144"/>
      <c r="CC167" s="144"/>
      <c r="CD167" s="144"/>
      <c r="CE167" s="144"/>
      <c r="CF167" s="144"/>
      <c r="CG167" s="144"/>
      <c r="CH167" s="144"/>
      <c r="CI167" s="144"/>
      <c r="CJ167" s="144"/>
      <c r="CK167" s="144"/>
      <c r="CL167" s="144"/>
      <c r="CM167" s="144"/>
      <c r="CN167" s="144"/>
      <c r="CO167" s="144"/>
      <c r="CP167" s="144"/>
      <c r="CQ167" s="144"/>
      <c r="CR167" s="144"/>
      <c r="CS167" s="144"/>
      <c r="CT167" s="144"/>
      <c r="CU167" s="144"/>
      <c r="CV167" s="144"/>
      <c r="CW167" s="144"/>
      <c r="CX167" s="144"/>
      <c r="CY167" s="144"/>
      <c r="CZ167" s="144"/>
      <c r="DA167" s="144"/>
      <c r="DB167" s="144"/>
      <c r="DC167" s="144"/>
      <c r="DD167" s="144"/>
      <c r="DE167" s="144"/>
      <c r="DF167" s="144"/>
      <c r="DG167" s="144"/>
      <c r="DH167" s="144"/>
      <c r="DI167" s="144"/>
      <c r="DJ167" s="144"/>
      <c r="DK167" s="144"/>
      <c r="DL167" s="144"/>
      <c r="DM167" s="144"/>
      <c r="DN167" s="144"/>
      <c r="DO167" s="144"/>
      <c r="DP167" s="144"/>
      <c r="DQ167" s="144"/>
      <c r="DR167" s="144"/>
      <c r="DS167" s="144"/>
      <c r="DT167" s="144"/>
      <c r="DU167" s="144"/>
      <c r="DV167" s="144"/>
      <c r="DW167" s="144"/>
      <c r="DX167" s="144"/>
      <c r="DY167" s="144"/>
      <c r="DZ167" s="144"/>
      <c r="EA167" s="144"/>
      <c r="EB167" s="144"/>
      <c r="EC167" s="144"/>
      <c r="ED167" s="144"/>
      <c r="EE167" s="144"/>
      <c r="EF167" s="144"/>
      <c r="EG167" s="144"/>
      <c r="EH167" s="144"/>
      <c r="EI167" s="144"/>
      <c r="EJ167" s="144"/>
      <c r="EK167" s="144"/>
      <c r="EL167" s="144"/>
      <c r="EM167" s="144"/>
      <c r="EN167" s="144"/>
      <c r="EO167" s="144"/>
      <c r="EP167" s="144"/>
      <c r="EQ167" s="144"/>
      <c r="ER167" s="144"/>
      <c r="ES167" s="144"/>
      <c r="ET167" s="144"/>
      <c r="EU167" s="144"/>
      <c r="EV167" s="144"/>
      <c r="EW167" s="144"/>
      <c r="EX167" s="144"/>
      <c r="EY167" s="144"/>
      <c r="EZ167" s="144"/>
      <c r="FA167" s="144"/>
      <c r="FB167" s="144"/>
      <c r="FC167" s="144"/>
      <c r="FD167" s="144"/>
      <c r="FE167" s="144"/>
      <c r="FF167" s="144"/>
      <c r="FG167" s="144"/>
      <c r="FH167" s="144"/>
      <c r="FI167" s="144"/>
      <c r="FJ167" s="144"/>
      <c r="FK167" s="144"/>
      <c r="FL167" s="144"/>
      <c r="FM167" s="144"/>
      <c r="FN167" s="144"/>
      <c r="FO167" s="144"/>
      <c r="FP167" s="144"/>
      <c r="FQ167" s="144"/>
      <c r="FR167" s="144"/>
      <c r="FS167" s="144"/>
      <c r="FT167" s="144"/>
      <c r="FU167" s="144"/>
      <c r="FV167" s="144"/>
      <c r="FW167" s="144"/>
      <c r="FX167" s="144"/>
      <c r="FY167" s="144"/>
      <c r="FZ167" s="144"/>
      <c r="GA167" s="144"/>
      <c r="GB167" s="144"/>
      <c r="GC167" s="144"/>
      <c r="GD167" s="144"/>
      <c r="GE167" s="144"/>
      <c r="GF167" s="144"/>
      <c r="GG167" s="144"/>
      <c r="GH167" s="144"/>
      <c r="GI167" s="144"/>
      <c r="GJ167" s="144"/>
      <c r="GK167" s="144"/>
      <c r="GL167" s="144"/>
      <c r="GM167" s="144"/>
      <c r="GN167" s="144"/>
      <c r="GO167" s="144"/>
      <c r="GP167" s="144"/>
      <c r="GQ167" s="144"/>
      <c r="GR167" s="144"/>
      <c r="GS167" s="144"/>
      <c r="GT167" s="144"/>
      <c r="GU167" s="144"/>
      <c r="GV167" s="144"/>
      <c r="GW167" s="144"/>
      <c r="GX167" s="144"/>
      <c r="GY167" s="144"/>
      <c r="GZ167" s="144"/>
      <c r="HA167" s="144"/>
      <c r="HB167" s="144"/>
      <c r="HC167" s="144"/>
      <c r="HD167" s="144"/>
      <c r="HE167" s="144"/>
      <c r="HF167" s="144"/>
      <c r="HG167" s="144"/>
      <c r="HH167" s="144"/>
      <c r="HI167" s="144"/>
      <c r="HJ167" s="144"/>
      <c r="HK167" s="144"/>
      <c r="HL167" s="144"/>
      <c r="HM167" s="144"/>
      <c r="HN167" s="144"/>
      <c r="HO167" s="144"/>
      <c r="HP167" s="144"/>
      <c r="HQ167" s="144"/>
      <c r="HR167" s="144"/>
      <c r="HS167" s="144"/>
      <c r="HT167" s="144"/>
      <c r="HU167" s="144"/>
      <c r="HV167" s="144"/>
      <c r="HW167" s="144"/>
      <c r="HX167" s="144"/>
      <c r="HY167" s="144"/>
      <c r="HZ167" s="144"/>
      <c r="IA167" s="144"/>
      <c r="IB167" s="144"/>
      <c r="IC167" s="144"/>
      <c r="ID167" s="144"/>
      <c r="IE167" s="144"/>
      <c r="IF167" s="144"/>
      <c r="IG167" s="144"/>
      <c r="IH167" s="144"/>
      <c r="II167" s="144"/>
      <c r="IJ167" s="144"/>
      <c r="IK167" s="144"/>
      <c r="IL167" s="144"/>
      <c r="IM167" s="144"/>
      <c r="IN167" s="144"/>
      <c r="IO167" s="144"/>
      <c r="IP167" s="144"/>
      <c r="IQ167" s="144"/>
    </row>
    <row r="168" spans="1:251" s="145" customFormat="1" ht="12.75" customHeight="1">
      <c r="A168" s="14" t="s">
        <v>72</v>
      </c>
      <c r="B168" s="51">
        <v>14</v>
      </c>
      <c r="C168" s="51">
        <v>15</v>
      </c>
      <c r="D168" s="96">
        <f>C168*100/B168</f>
        <v>107.14285714285714</v>
      </c>
      <c r="E168" s="51">
        <v>820822</v>
      </c>
      <c r="F168" s="51">
        <v>737635</v>
      </c>
      <c r="G168" s="8">
        <f>F168*100/E168</f>
        <v>89.86540321775001</v>
      </c>
      <c r="H168" s="51">
        <v>525487.12</v>
      </c>
      <c r="I168" s="51">
        <v>467829.31</v>
      </c>
      <c r="J168" s="79">
        <f>I168*100/H168</f>
        <v>89.027740584774</v>
      </c>
      <c r="K168" s="51">
        <v>5337.53</v>
      </c>
      <c r="L168" s="51">
        <v>4737.02</v>
      </c>
      <c r="M168" s="51">
        <f>L168*100/K168</f>
        <v>88.74929040211485</v>
      </c>
      <c r="N168" s="51">
        <v>3782.67</v>
      </c>
      <c r="O168" s="51">
        <v>3509.94</v>
      </c>
      <c r="P168" s="8">
        <f>O168*100/N168</f>
        <v>92.79001340323104</v>
      </c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4"/>
      <c r="AW168" s="144"/>
      <c r="AX168" s="144"/>
      <c r="AY168" s="144"/>
      <c r="AZ168" s="144"/>
      <c r="BA168" s="144"/>
      <c r="BB168" s="144"/>
      <c r="BC168" s="144"/>
      <c r="BD168" s="144"/>
      <c r="BE168" s="144"/>
      <c r="BF168" s="144"/>
      <c r="BG168" s="144"/>
      <c r="BH168" s="144"/>
      <c r="BI168" s="144"/>
      <c r="BJ168" s="144"/>
      <c r="BK168" s="144"/>
      <c r="BL168" s="144"/>
      <c r="BM168" s="144"/>
      <c r="BN168" s="144"/>
      <c r="BO168" s="144"/>
      <c r="BP168" s="144"/>
      <c r="BQ168" s="144"/>
      <c r="BR168" s="144"/>
      <c r="BS168" s="144"/>
      <c r="BT168" s="144"/>
      <c r="BU168" s="144"/>
      <c r="BV168" s="144"/>
      <c r="BW168" s="144"/>
      <c r="BX168" s="144"/>
      <c r="BY168" s="144"/>
      <c r="BZ168" s="144"/>
      <c r="CA168" s="144"/>
      <c r="CB168" s="144"/>
      <c r="CC168" s="144"/>
      <c r="CD168" s="144"/>
      <c r="CE168" s="144"/>
      <c r="CF168" s="144"/>
      <c r="CG168" s="144"/>
      <c r="CH168" s="144"/>
      <c r="CI168" s="144"/>
      <c r="CJ168" s="144"/>
      <c r="CK168" s="144"/>
      <c r="CL168" s="144"/>
      <c r="CM168" s="144"/>
      <c r="CN168" s="144"/>
      <c r="CO168" s="144"/>
      <c r="CP168" s="144"/>
      <c r="CQ168" s="144"/>
      <c r="CR168" s="144"/>
      <c r="CS168" s="144"/>
      <c r="CT168" s="144"/>
      <c r="CU168" s="144"/>
      <c r="CV168" s="144"/>
      <c r="CW168" s="144"/>
      <c r="CX168" s="144"/>
      <c r="CY168" s="144"/>
      <c r="CZ168" s="144"/>
      <c r="DA168" s="144"/>
      <c r="DB168" s="144"/>
      <c r="DC168" s="144"/>
      <c r="DD168" s="144"/>
      <c r="DE168" s="144"/>
      <c r="DF168" s="144"/>
      <c r="DG168" s="144"/>
      <c r="DH168" s="144"/>
      <c r="DI168" s="144"/>
      <c r="DJ168" s="144"/>
      <c r="DK168" s="144"/>
      <c r="DL168" s="144"/>
      <c r="DM168" s="144"/>
      <c r="DN168" s="144"/>
      <c r="DO168" s="144"/>
      <c r="DP168" s="144"/>
      <c r="DQ168" s="144"/>
      <c r="DR168" s="144"/>
      <c r="DS168" s="144"/>
      <c r="DT168" s="144"/>
      <c r="DU168" s="144"/>
      <c r="DV168" s="144"/>
      <c r="DW168" s="144"/>
      <c r="DX168" s="144"/>
      <c r="DY168" s="144"/>
      <c r="DZ168" s="144"/>
      <c r="EA168" s="144"/>
      <c r="EB168" s="144"/>
      <c r="EC168" s="144"/>
      <c r="ED168" s="144"/>
      <c r="EE168" s="144"/>
      <c r="EF168" s="144"/>
      <c r="EG168" s="144"/>
      <c r="EH168" s="144"/>
      <c r="EI168" s="144"/>
      <c r="EJ168" s="144"/>
      <c r="EK168" s="144"/>
      <c r="EL168" s="144"/>
      <c r="EM168" s="144"/>
      <c r="EN168" s="144"/>
      <c r="EO168" s="144"/>
      <c r="EP168" s="144"/>
      <c r="EQ168" s="144"/>
      <c r="ER168" s="144"/>
      <c r="ES168" s="144"/>
      <c r="ET168" s="144"/>
      <c r="EU168" s="144"/>
      <c r="EV168" s="144"/>
      <c r="EW168" s="144"/>
      <c r="EX168" s="144"/>
      <c r="EY168" s="144"/>
      <c r="EZ168" s="144"/>
      <c r="FA168" s="144"/>
      <c r="FB168" s="144"/>
      <c r="FC168" s="144"/>
      <c r="FD168" s="144"/>
      <c r="FE168" s="144"/>
      <c r="FF168" s="144"/>
      <c r="FG168" s="144"/>
      <c r="FH168" s="144"/>
      <c r="FI168" s="144"/>
      <c r="FJ168" s="144"/>
      <c r="FK168" s="144"/>
      <c r="FL168" s="144"/>
      <c r="FM168" s="144"/>
      <c r="FN168" s="144"/>
      <c r="FO168" s="144"/>
      <c r="FP168" s="144"/>
      <c r="FQ168" s="144"/>
      <c r="FR168" s="144"/>
      <c r="FS168" s="144"/>
      <c r="FT168" s="144"/>
      <c r="FU168" s="144"/>
      <c r="FV168" s="144"/>
      <c r="FW168" s="144"/>
      <c r="FX168" s="144"/>
      <c r="FY168" s="144"/>
      <c r="FZ168" s="144"/>
      <c r="GA168" s="144"/>
      <c r="GB168" s="144"/>
      <c r="GC168" s="144"/>
      <c r="GD168" s="144"/>
      <c r="GE168" s="144"/>
      <c r="GF168" s="144"/>
      <c r="GG168" s="144"/>
      <c r="GH168" s="144"/>
      <c r="GI168" s="144"/>
      <c r="GJ168" s="144"/>
      <c r="GK168" s="144"/>
      <c r="GL168" s="144"/>
      <c r="GM168" s="144"/>
      <c r="GN168" s="144"/>
      <c r="GO168" s="144"/>
      <c r="GP168" s="144"/>
      <c r="GQ168" s="144"/>
      <c r="GR168" s="144"/>
      <c r="GS168" s="144"/>
      <c r="GT168" s="144"/>
      <c r="GU168" s="144"/>
      <c r="GV168" s="144"/>
      <c r="GW168" s="144"/>
      <c r="GX168" s="144"/>
      <c r="GY168" s="144"/>
      <c r="GZ168" s="144"/>
      <c r="HA168" s="144"/>
      <c r="HB168" s="144"/>
      <c r="HC168" s="144"/>
      <c r="HD168" s="144"/>
      <c r="HE168" s="144"/>
      <c r="HF168" s="144"/>
      <c r="HG168" s="144"/>
      <c r="HH168" s="144"/>
      <c r="HI168" s="144"/>
      <c r="HJ168" s="144"/>
      <c r="HK168" s="144"/>
      <c r="HL168" s="144"/>
      <c r="HM168" s="144"/>
      <c r="HN168" s="144"/>
      <c r="HO168" s="144"/>
      <c r="HP168" s="144"/>
      <c r="HQ168" s="144"/>
      <c r="HR168" s="144"/>
      <c r="HS168" s="144"/>
      <c r="HT168" s="144"/>
      <c r="HU168" s="144"/>
      <c r="HV168" s="144"/>
      <c r="HW168" s="144"/>
      <c r="HX168" s="144"/>
      <c r="HY168" s="144"/>
      <c r="HZ168" s="144"/>
      <c r="IA168" s="144"/>
      <c r="IB168" s="144"/>
      <c r="IC168" s="144"/>
      <c r="ID168" s="144"/>
      <c r="IE168" s="144"/>
      <c r="IF168" s="144"/>
      <c r="IG168" s="144"/>
      <c r="IH168" s="144"/>
      <c r="II168" s="144"/>
      <c r="IJ168" s="144"/>
      <c r="IK168" s="144"/>
      <c r="IL168" s="144"/>
      <c r="IM168" s="144"/>
      <c r="IN168" s="144"/>
      <c r="IO168" s="144"/>
      <c r="IP168" s="144"/>
      <c r="IQ168" s="144"/>
    </row>
    <row r="169" spans="1:251" s="145" customFormat="1" ht="12.75" customHeight="1">
      <c r="A169" s="193" t="s">
        <v>73</v>
      </c>
      <c r="B169" s="52">
        <f>SUM(B170:B171)</f>
        <v>62</v>
      </c>
      <c r="C169" s="52">
        <f aca="true" t="shared" si="31" ref="C169:O169">SUM(C170:C171)</f>
        <v>53</v>
      </c>
      <c r="D169" s="76">
        <f t="shared" si="24"/>
        <v>85.48387096774194</v>
      </c>
      <c r="E169" s="52">
        <f t="shared" si="31"/>
        <v>837733</v>
      </c>
      <c r="F169" s="52">
        <f t="shared" si="31"/>
        <v>583564</v>
      </c>
      <c r="G169" s="76">
        <f t="shared" si="25"/>
        <v>69.65990357309549</v>
      </c>
      <c r="H169" s="52">
        <f t="shared" si="31"/>
        <v>1547181.55</v>
      </c>
      <c r="I169" s="52">
        <f t="shared" si="31"/>
        <v>1417347.95</v>
      </c>
      <c r="J169" s="76">
        <f t="shared" si="26"/>
        <v>91.60837976642108</v>
      </c>
      <c r="K169" s="52">
        <f t="shared" si="31"/>
        <v>28879.23</v>
      </c>
      <c r="L169" s="52">
        <f t="shared" si="31"/>
        <v>30747.25</v>
      </c>
      <c r="M169" s="76">
        <f t="shared" si="27"/>
        <v>106.46838575682247</v>
      </c>
      <c r="N169" s="52">
        <f t="shared" si="31"/>
        <v>11142.46</v>
      </c>
      <c r="O169" s="52">
        <f t="shared" si="31"/>
        <v>8876.28</v>
      </c>
      <c r="P169" s="76">
        <f t="shared" si="28"/>
        <v>79.66176230383597</v>
      </c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  <c r="BI169" s="144"/>
      <c r="BJ169" s="144"/>
      <c r="BK169" s="144"/>
      <c r="BL169" s="144"/>
      <c r="BM169" s="144"/>
      <c r="BN169" s="144"/>
      <c r="BO169" s="144"/>
      <c r="BP169" s="144"/>
      <c r="BQ169" s="144"/>
      <c r="BR169" s="144"/>
      <c r="BS169" s="144"/>
      <c r="BT169" s="144"/>
      <c r="BU169" s="144"/>
      <c r="BV169" s="144"/>
      <c r="BW169" s="144"/>
      <c r="BX169" s="144"/>
      <c r="BY169" s="144"/>
      <c r="BZ169" s="144"/>
      <c r="CA169" s="144"/>
      <c r="CB169" s="144"/>
      <c r="CC169" s="144"/>
      <c r="CD169" s="144"/>
      <c r="CE169" s="144"/>
      <c r="CF169" s="144"/>
      <c r="CG169" s="144"/>
      <c r="CH169" s="144"/>
      <c r="CI169" s="144"/>
      <c r="CJ169" s="144"/>
      <c r="CK169" s="144"/>
      <c r="CL169" s="144"/>
      <c r="CM169" s="144"/>
      <c r="CN169" s="144"/>
      <c r="CO169" s="144"/>
      <c r="CP169" s="144"/>
      <c r="CQ169" s="144"/>
      <c r="CR169" s="144"/>
      <c r="CS169" s="144"/>
      <c r="CT169" s="144"/>
      <c r="CU169" s="144"/>
      <c r="CV169" s="144"/>
      <c r="CW169" s="144"/>
      <c r="CX169" s="144"/>
      <c r="CY169" s="144"/>
      <c r="CZ169" s="144"/>
      <c r="DA169" s="144"/>
      <c r="DB169" s="144"/>
      <c r="DC169" s="144"/>
      <c r="DD169" s="144"/>
      <c r="DE169" s="144"/>
      <c r="DF169" s="144"/>
      <c r="DG169" s="144"/>
      <c r="DH169" s="144"/>
      <c r="DI169" s="144"/>
      <c r="DJ169" s="144"/>
      <c r="DK169" s="144"/>
      <c r="DL169" s="144"/>
      <c r="DM169" s="144"/>
      <c r="DN169" s="144"/>
      <c r="DO169" s="144"/>
      <c r="DP169" s="144"/>
      <c r="DQ169" s="144"/>
      <c r="DR169" s="144"/>
      <c r="DS169" s="144"/>
      <c r="DT169" s="144"/>
      <c r="DU169" s="144"/>
      <c r="DV169" s="144"/>
      <c r="DW169" s="144"/>
      <c r="DX169" s="144"/>
      <c r="DY169" s="144"/>
      <c r="DZ169" s="144"/>
      <c r="EA169" s="144"/>
      <c r="EB169" s="144"/>
      <c r="EC169" s="144"/>
      <c r="ED169" s="144"/>
      <c r="EE169" s="144"/>
      <c r="EF169" s="144"/>
      <c r="EG169" s="144"/>
      <c r="EH169" s="144"/>
      <c r="EI169" s="144"/>
      <c r="EJ169" s="144"/>
      <c r="EK169" s="144"/>
      <c r="EL169" s="144"/>
      <c r="EM169" s="144"/>
      <c r="EN169" s="144"/>
      <c r="EO169" s="144"/>
      <c r="EP169" s="144"/>
      <c r="EQ169" s="144"/>
      <c r="ER169" s="144"/>
      <c r="ES169" s="144"/>
      <c r="ET169" s="144"/>
      <c r="EU169" s="144"/>
      <c r="EV169" s="144"/>
      <c r="EW169" s="144"/>
      <c r="EX169" s="144"/>
      <c r="EY169" s="144"/>
      <c r="EZ169" s="144"/>
      <c r="FA169" s="144"/>
      <c r="FB169" s="144"/>
      <c r="FC169" s="144"/>
      <c r="FD169" s="144"/>
      <c r="FE169" s="144"/>
      <c r="FF169" s="144"/>
      <c r="FG169" s="144"/>
      <c r="FH169" s="144"/>
      <c r="FI169" s="144"/>
      <c r="FJ169" s="144"/>
      <c r="FK169" s="144"/>
      <c r="FL169" s="144"/>
      <c r="FM169" s="144"/>
      <c r="FN169" s="144"/>
      <c r="FO169" s="144"/>
      <c r="FP169" s="144"/>
      <c r="FQ169" s="144"/>
      <c r="FR169" s="144"/>
      <c r="FS169" s="144"/>
      <c r="FT169" s="144"/>
      <c r="FU169" s="144"/>
      <c r="FV169" s="144"/>
      <c r="FW169" s="144"/>
      <c r="FX169" s="144"/>
      <c r="FY169" s="144"/>
      <c r="FZ169" s="144"/>
      <c r="GA169" s="144"/>
      <c r="GB169" s="144"/>
      <c r="GC169" s="144"/>
      <c r="GD169" s="144"/>
      <c r="GE169" s="144"/>
      <c r="GF169" s="144"/>
      <c r="GG169" s="144"/>
      <c r="GH169" s="144"/>
      <c r="GI169" s="144"/>
      <c r="GJ169" s="144"/>
      <c r="GK169" s="144"/>
      <c r="GL169" s="144"/>
      <c r="GM169" s="144"/>
      <c r="GN169" s="144"/>
      <c r="GO169" s="144"/>
      <c r="GP169" s="144"/>
      <c r="GQ169" s="144"/>
      <c r="GR169" s="144"/>
      <c r="GS169" s="144"/>
      <c r="GT169" s="144"/>
      <c r="GU169" s="144"/>
      <c r="GV169" s="144"/>
      <c r="GW169" s="144"/>
      <c r="GX169" s="144"/>
      <c r="GY169" s="144"/>
      <c r="GZ169" s="144"/>
      <c r="HA169" s="144"/>
      <c r="HB169" s="144"/>
      <c r="HC169" s="144"/>
      <c r="HD169" s="144"/>
      <c r="HE169" s="144"/>
      <c r="HF169" s="144"/>
      <c r="HG169" s="144"/>
      <c r="HH169" s="144"/>
      <c r="HI169" s="144"/>
      <c r="HJ169" s="144"/>
      <c r="HK169" s="144"/>
      <c r="HL169" s="144"/>
      <c r="HM169" s="144"/>
      <c r="HN169" s="144"/>
      <c r="HO169" s="144"/>
      <c r="HP169" s="144"/>
      <c r="HQ169" s="144"/>
      <c r="HR169" s="144"/>
      <c r="HS169" s="144"/>
      <c r="HT169" s="144"/>
      <c r="HU169" s="144"/>
      <c r="HV169" s="144"/>
      <c r="HW169" s="144"/>
      <c r="HX169" s="144"/>
      <c r="HY169" s="144"/>
      <c r="HZ169" s="144"/>
      <c r="IA169" s="144"/>
      <c r="IB169" s="144"/>
      <c r="IC169" s="144"/>
      <c r="ID169" s="144"/>
      <c r="IE169" s="144"/>
      <c r="IF169" s="144"/>
      <c r="IG169" s="144"/>
      <c r="IH169" s="144"/>
      <c r="II169" s="144"/>
      <c r="IJ169" s="144"/>
      <c r="IK169" s="144"/>
      <c r="IL169" s="144"/>
      <c r="IM169" s="144"/>
      <c r="IN169" s="144"/>
      <c r="IO169" s="144"/>
      <c r="IP169" s="144"/>
      <c r="IQ169" s="144"/>
    </row>
    <row r="170" spans="1:251" s="145" customFormat="1" ht="12.75" customHeight="1">
      <c r="A170" s="194" t="s">
        <v>74</v>
      </c>
      <c r="B170" s="7">
        <v>46</v>
      </c>
      <c r="C170" s="7">
        <v>39</v>
      </c>
      <c r="D170" s="8">
        <f t="shared" si="24"/>
        <v>84.78260869565217</v>
      </c>
      <c r="E170" s="7">
        <v>754384</v>
      </c>
      <c r="F170" s="7">
        <v>548218</v>
      </c>
      <c r="G170" s="8">
        <f t="shared" si="25"/>
        <v>72.67094742200258</v>
      </c>
      <c r="H170" s="7">
        <v>1238250.05</v>
      </c>
      <c r="I170" s="7">
        <v>1311786.95</v>
      </c>
      <c r="J170" s="8">
        <f t="shared" si="26"/>
        <v>105.93877625928624</v>
      </c>
      <c r="K170" s="7">
        <v>27703.72</v>
      </c>
      <c r="L170" s="7">
        <v>30420.87</v>
      </c>
      <c r="M170" s="8">
        <f t="shared" si="27"/>
        <v>109.80788861568048</v>
      </c>
      <c r="N170" s="7">
        <v>10001.23</v>
      </c>
      <c r="O170" s="7">
        <v>8426.6</v>
      </c>
      <c r="P170" s="8">
        <f t="shared" si="28"/>
        <v>84.25563655670354</v>
      </c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  <c r="BI170" s="144"/>
      <c r="BJ170" s="144"/>
      <c r="BK170" s="144"/>
      <c r="BL170" s="144"/>
      <c r="BM170" s="144"/>
      <c r="BN170" s="144"/>
      <c r="BO170" s="144"/>
      <c r="BP170" s="144"/>
      <c r="BQ170" s="144"/>
      <c r="BR170" s="144"/>
      <c r="BS170" s="144"/>
      <c r="BT170" s="144"/>
      <c r="BU170" s="144"/>
      <c r="BV170" s="144"/>
      <c r="BW170" s="144"/>
      <c r="BX170" s="144"/>
      <c r="BY170" s="144"/>
      <c r="BZ170" s="144"/>
      <c r="CA170" s="144"/>
      <c r="CB170" s="144"/>
      <c r="CC170" s="144"/>
      <c r="CD170" s="144"/>
      <c r="CE170" s="144"/>
      <c r="CF170" s="144"/>
      <c r="CG170" s="144"/>
      <c r="CH170" s="144"/>
      <c r="CI170" s="144"/>
      <c r="CJ170" s="144"/>
      <c r="CK170" s="144"/>
      <c r="CL170" s="144"/>
      <c r="CM170" s="144"/>
      <c r="CN170" s="144"/>
      <c r="CO170" s="144"/>
      <c r="CP170" s="144"/>
      <c r="CQ170" s="144"/>
      <c r="CR170" s="144"/>
      <c r="CS170" s="144"/>
      <c r="CT170" s="144"/>
      <c r="CU170" s="144"/>
      <c r="CV170" s="144"/>
      <c r="CW170" s="144"/>
      <c r="CX170" s="144"/>
      <c r="CY170" s="144"/>
      <c r="CZ170" s="144"/>
      <c r="DA170" s="144"/>
      <c r="DB170" s="144"/>
      <c r="DC170" s="144"/>
      <c r="DD170" s="144"/>
      <c r="DE170" s="144"/>
      <c r="DF170" s="144"/>
      <c r="DG170" s="144"/>
      <c r="DH170" s="144"/>
      <c r="DI170" s="144"/>
      <c r="DJ170" s="144"/>
      <c r="DK170" s="144"/>
      <c r="DL170" s="144"/>
      <c r="DM170" s="144"/>
      <c r="DN170" s="144"/>
      <c r="DO170" s="144"/>
      <c r="DP170" s="144"/>
      <c r="DQ170" s="144"/>
      <c r="DR170" s="144"/>
      <c r="DS170" s="144"/>
      <c r="DT170" s="144"/>
      <c r="DU170" s="144"/>
      <c r="DV170" s="144"/>
      <c r="DW170" s="144"/>
      <c r="DX170" s="144"/>
      <c r="DY170" s="144"/>
      <c r="DZ170" s="144"/>
      <c r="EA170" s="144"/>
      <c r="EB170" s="144"/>
      <c r="EC170" s="144"/>
      <c r="ED170" s="144"/>
      <c r="EE170" s="144"/>
      <c r="EF170" s="144"/>
      <c r="EG170" s="144"/>
      <c r="EH170" s="144"/>
      <c r="EI170" s="144"/>
      <c r="EJ170" s="144"/>
      <c r="EK170" s="144"/>
      <c r="EL170" s="144"/>
      <c r="EM170" s="144"/>
      <c r="EN170" s="144"/>
      <c r="EO170" s="144"/>
      <c r="EP170" s="144"/>
      <c r="EQ170" s="144"/>
      <c r="ER170" s="144"/>
      <c r="ES170" s="144"/>
      <c r="ET170" s="144"/>
      <c r="EU170" s="144"/>
      <c r="EV170" s="144"/>
      <c r="EW170" s="144"/>
      <c r="EX170" s="144"/>
      <c r="EY170" s="144"/>
      <c r="EZ170" s="144"/>
      <c r="FA170" s="144"/>
      <c r="FB170" s="144"/>
      <c r="FC170" s="144"/>
      <c r="FD170" s="144"/>
      <c r="FE170" s="144"/>
      <c r="FF170" s="144"/>
      <c r="FG170" s="144"/>
      <c r="FH170" s="144"/>
      <c r="FI170" s="144"/>
      <c r="FJ170" s="144"/>
      <c r="FK170" s="144"/>
      <c r="FL170" s="144"/>
      <c r="FM170" s="144"/>
      <c r="FN170" s="144"/>
      <c r="FO170" s="144"/>
      <c r="FP170" s="144"/>
      <c r="FQ170" s="144"/>
      <c r="FR170" s="144"/>
      <c r="FS170" s="144"/>
      <c r="FT170" s="144"/>
      <c r="FU170" s="144"/>
      <c r="FV170" s="144"/>
      <c r="FW170" s="144"/>
      <c r="FX170" s="144"/>
      <c r="FY170" s="144"/>
      <c r="FZ170" s="144"/>
      <c r="GA170" s="144"/>
      <c r="GB170" s="144"/>
      <c r="GC170" s="144"/>
      <c r="GD170" s="144"/>
      <c r="GE170" s="144"/>
      <c r="GF170" s="144"/>
      <c r="GG170" s="144"/>
      <c r="GH170" s="144"/>
      <c r="GI170" s="144"/>
      <c r="GJ170" s="144"/>
      <c r="GK170" s="144"/>
      <c r="GL170" s="144"/>
      <c r="GM170" s="144"/>
      <c r="GN170" s="144"/>
      <c r="GO170" s="144"/>
      <c r="GP170" s="144"/>
      <c r="GQ170" s="144"/>
      <c r="GR170" s="144"/>
      <c r="GS170" s="144"/>
      <c r="GT170" s="144"/>
      <c r="GU170" s="144"/>
      <c r="GV170" s="144"/>
      <c r="GW170" s="144"/>
      <c r="GX170" s="144"/>
      <c r="GY170" s="144"/>
      <c r="GZ170" s="144"/>
      <c r="HA170" s="144"/>
      <c r="HB170" s="144"/>
      <c r="HC170" s="144"/>
      <c r="HD170" s="144"/>
      <c r="HE170" s="144"/>
      <c r="HF170" s="144"/>
      <c r="HG170" s="144"/>
      <c r="HH170" s="144"/>
      <c r="HI170" s="144"/>
      <c r="HJ170" s="144"/>
      <c r="HK170" s="144"/>
      <c r="HL170" s="144"/>
      <c r="HM170" s="144"/>
      <c r="HN170" s="144"/>
      <c r="HO170" s="144"/>
      <c r="HP170" s="144"/>
      <c r="HQ170" s="144"/>
      <c r="HR170" s="144"/>
      <c r="HS170" s="144"/>
      <c r="HT170" s="144"/>
      <c r="HU170" s="144"/>
      <c r="HV170" s="144"/>
      <c r="HW170" s="144"/>
      <c r="HX170" s="144"/>
      <c r="HY170" s="144"/>
      <c r="HZ170" s="144"/>
      <c r="IA170" s="144"/>
      <c r="IB170" s="144"/>
      <c r="IC170" s="144"/>
      <c r="ID170" s="144"/>
      <c r="IE170" s="144"/>
      <c r="IF170" s="144"/>
      <c r="IG170" s="144"/>
      <c r="IH170" s="144"/>
      <c r="II170" s="144"/>
      <c r="IJ170" s="144"/>
      <c r="IK170" s="144"/>
      <c r="IL170" s="144"/>
      <c r="IM170" s="144"/>
      <c r="IN170" s="144"/>
      <c r="IO170" s="144"/>
      <c r="IP170" s="144"/>
      <c r="IQ170" s="144"/>
    </row>
    <row r="171" spans="1:251" s="145" customFormat="1" ht="12.75" customHeight="1">
      <c r="A171" s="194" t="s">
        <v>75</v>
      </c>
      <c r="B171" s="51">
        <v>16</v>
      </c>
      <c r="C171" s="51">
        <v>14</v>
      </c>
      <c r="D171" s="8">
        <f t="shared" si="24"/>
        <v>87.5</v>
      </c>
      <c r="E171" s="51">
        <v>83349</v>
      </c>
      <c r="F171" s="51">
        <v>35346</v>
      </c>
      <c r="G171" s="8">
        <f t="shared" si="25"/>
        <v>42.40722744124105</v>
      </c>
      <c r="H171" s="51">
        <v>308931.5</v>
      </c>
      <c r="I171" s="51">
        <v>105561</v>
      </c>
      <c r="J171" s="8">
        <f t="shared" si="26"/>
        <v>34.16971076112342</v>
      </c>
      <c r="K171" s="51">
        <v>1175.51</v>
      </c>
      <c r="L171" s="51">
        <v>326.38</v>
      </c>
      <c r="M171" s="7">
        <f t="shared" si="27"/>
        <v>27.764970098085087</v>
      </c>
      <c r="N171" s="51">
        <v>1141.23</v>
      </c>
      <c r="O171" s="51">
        <v>449.68</v>
      </c>
      <c r="P171" s="8">
        <f t="shared" si="28"/>
        <v>39.40310016385829</v>
      </c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144"/>
      <c r="BI171" s="144"/>
      <c r="BJ171" s="144"/>
      <c r="BK171" s="144"/>
      <c r="BL171" s="144"/>
      <c r="BM171" s="144"/>
      <c r="BN171" s="144"/>
      <c r="BO171" s="144"/>
      <c r="BP171" s="144"/>
      <c r="BQ171" s="144"/>
      <c r="BR171" s="144"/>
      <c r="BS171" s="144"/>
      <c r="BT171" s="144"/>
      <c r="BU171" s="144"/>
      <c r="BV171" s="144"/>
      <c r="BW171" s="144"/>
      <c r="BX171" s="144"/>
      <c r="BY171" s="144"/>
      <c r="BZ171" s="144"/>
      <c r="CA171" s="144"/>
      <c r="CB171" s="144"/>
      <c r="CC171" s="144"/>
      <c r="CD171" s="144"/>
      <c r="CE171" s="144"/>
      <c r="CF171" s="144"/>
      <c r="CG171" s="144"/>
      <c r="CH171" s="144"/>
      <c r="CI171" s="144"/>
      <c r="CJ171" s="144"/>
      <c r="CK171" s="144"/>
      <c r="CL171" s="144"/>
      <c r="CM171" s="144"/>
      <c r="CN171" s="144"/>
      <c r="CO171" s="144"/>
      <c r="CP171" s="144"/>
      <c r="CQ171" s="144"/>
      <c r="CR171" s="144"/>
      <c r="CS171" s="144"/>
      <c r="CT171" s="144"/>
      <c r="CU171" s="144"/>
      <c r="CV171" s="144"/>
      <c r="CW171" s="144"/>
      <c r="CX171" s="144"/>
      <c r="CY171" s="144"/>
      <c r="CZ171" s="144"/>
      <c r="DA171" s="144"/>
      <c r="DB171" s="144"/>
      <c r="DC171" s="144"/>
      <c r="DD171" s="144"/>
      <c r="DE171" s="144"/>
      <c r="DF171" s="144"/>
      <c r="DG171" s="144"/>
      <c r="DH171" s="144"/>
      <c r="DI171" s="144"/>
      <c r="DJ171" s="144"/>
      <c r="DK171" s="144"/>
      <c r="DL171" s="144"/>
      <c r="DM171" s="144"/>
      <c r="DN171" s="144"/>
      <c r="DO171" s="144"/>
      <c r="DP171" s="144"/>
      <c r="DQ171" s="144"/>
      <c r="DR171" s="144"/>
      <c r="DS171" s="144"/>
      <c r="DT171" s="144"/>
      <c r="DU171" s="144"/>
      <c r="DV171" s="144"/>
      <c r="DW171" s="144"/>
      <c r="DX171" s="144"/>
      <c r="DY171" s="144"/>
      <c r="DZ171" s="144"/>
      <c r="EA171" s="144"/>
      <c r="EB171" s="144"/>
      <c r="EC171" s="144"/>
      <c r="ED171" s="144"/>
      <c r="EE171" s="144"/>
      <c r="EF171" s="144"/>
      <c r="EG171" s="144"/>
      <c r="EH171" s="144"/>
      <c r="EI171" s="144"/>
      <c r="EJ171" s="144"/>
      <c r="EK171" s="144"/>
      <c r="EL171" s="144"/>
      <c r="EM171" s="144"/>
      <c r="EN171" s="144"/>
      <c r="EO171" s="144"/>
      <c r="EP171" s="144"/>
      <c r="EQ171" s="144"/>
      <c r="ER171" s="144"/>
      <c r="ES171" s="144"/>
      <c r="ET171" s="144"/>
      <c r="EU171" s="144"/>
      <c r="EV171" s="144"/>
      <c r="EW171" s="144"/>
      <c r="EX171" s="144"/>
      <c r="EY171" s="144"/>
      <c r="EZ171" s="144"/>
      <c r="FA171" s="144"/>
      <c r="FB171" s="144"/>
      <c r="FC171" s="144"/>
      <c r="FD171" s="144"/>
      <c r="FE171" s="144"/>
      <c r="FF171" s="144"/>
      <c r="FG171" s="144"/>
      <c r="FH171" s="144"/>
      <c r="FI171" s="144"/>
      <c r="FJ171" s="144"/>
      <c r="FK171" s="144"/>
      <c r="FL171" s="144"/>
      <c r="FM171" s="144"/>
      <c r="FN171" s="144"/>
      <c r="FO171" s="144"/>
      <c r="FP171" s="144"/>
      <c r="FQ171" s="144"/>
      <c r="FR171" s="144"/>
      <c r="FS171" s="144"/>
      <c r="FT171" s="144"/>
      <c r="FU171" s="144"/>
      <c r="FV171" s="144"/>
      <c r="FW171" s="144"/>
      <c r="FX171" s="144"/>
      <c r="FY171" s="144"/>
      <c r="FZ171" s="144"/>
      <c r="GA171" s="144"/>
      <c r="GB171" s="144"/>
      <c r="GC171" s="144"/>
      <c r="GD171" s="144"/>
      <c r="GE171" s="144"/>
      <c r="GF171" s="144"/>
      <c r="GG171" s="144"/>
      <c r="GH171" s="144"/>
      <c r="GI171" s="144"/>
      <c r="GJ171" s="144"/>
      <c r="GK171" s="144"/>
      <c r="GL171" s="144"/>
      <c r="GM171" s="144"/>
      <c r="GN171" s="144"/>
      <c r="GO171" s="144"/>
      <c r="GP171" s="144"/>
      <c r="GQ171" s="144"/>
      <c r="GR171" s="144"/>
      <c r="GS171" s="144"/>
      <c r="GT171" s="144"/>
      <c r="GU171" s="144"/>
      <c r="GV171" s="144"/>
      <c r="GW171" s="144"/>
      <c r="GX171" s="144"/>
      <c r="GY171" s="144"/>
      <c r="GZ171" s="144"/>
      <c r="HA171" s="144"/>
      <c r="HB171" s="144"/>
      <c r="HC171" s="144"/>
      <c r="HD171" s="144"/>
      <c r="HE171" s="144"/>
      <c r="HF171" s="144"/>
      <c r="HG171" s="144"/>
      <c r="HH171" s="144"/>
      <c r="HI171" s="144"/>
      <c r="HJ171" s="144"/>
      <c r="HK171" s="144"/>
      <c r="HL171" s="144"/>
      <c r="HM171" s="144"/>
      <c r="HN171" s="144"/>
      <c r="HO171" s="144"/>
      <c r="HP171" s="144"/>
      <c r="HQ171" s="144"/>
      <c r="HR171" s="144"/>
      <c r="HS171" s="144"/>
      <c r="HT171" s="144"/>
      <c r="HU171" s="144"/>
      <c r="HV171" s="144"/>
      <c r="HW171" s="144"/>
      <c r="HX171" s="144"/>
      <c r="HY171" s="144"/>
      <c r="HZ171" s="144"/>
      <c r="IA171" s="144"/>
      <c r="IB171" s="144"/>
      <c r="IC171" s="144"/>
      <c r="ID171" s="144"/>
      <c r="IE171" s="144"/>
      <c r="IF171" s="144"/>
      <c r="IG171" s="144"/>
      <c r="IH171" s="144"/>
      <c r="II171" s="144"/>
      <c r="IJ171" s="144"/>
      <c r="IK171" s="144"/>
      <c r="IL171" s="144"/>
      <c r="IM171" s="144"/>
      <c r="IN171" s="144"/>
      <c r="IO171" s="144"/>
      <c r="IP171" s="144"/>
      <c r="IQ171" s="144"/>
    </row>
    <row r="172" spans="1:251" s="145" customFormat="1" ht="12.75" customHeight="1">
      <c r="A172" s="193" t="s">
        <v>76</v>
      </c>
      <c r="B172" s="52">
        <f>+B173</f>
        <v>17</v>
      </c>
      <c r="C172" s="52">
        <f aca="true" t="shared" si="32" ref="C172:O172">+C173</f>
        <v>17</v>
      </c>
      <c r="D172" s="76">
        <f t="shared" si="24"/>
        <v>100</v>
      </c>
      <c r="E172" s="52">
        <f t="shared" si="32"/>
        <v>671136</v>
      </c>
      <c r="F172" s="52">
        <f t="shared" si="32"/>
        <v>648536</v>
      </c>
      <c r="G172" s="97">
        <f t="shared" si="25"/>
        <v>96.63257521575359</v>
      </c>
      <c r="H172" s="52">
        <f t="shared" si="32"/>
        <v>177168.22</v>
      </c>
      <c r="I172" s="52">
        <f t="shared" si="32"/>
        <v>171770.55</v>
      </c>
      <c r="J172" s="76">
        <f t="shared" si="26"/>
        <v>96.95336443522433</v>
      </c>
      <c r="K172" s="52">
        <f t="shared" si="32"/>
        <v>685.87</v>
      </c>
      <c r="L172" s="52">
        <f t="shared" si="32"/>
        <v>791.56</v>
      </c>
      <c r="M172" s="76">
        <f t="shared" si="27"/>
        <v>115.40962573082362</v>
      </c>
      <c r="N172" s="52">
        <f t="shared" si="32"/>
        <v>1633.41</v>
      </c>
      <c r="O172" s="52">
        <f t="shared" si="32"/>
        <v>1901.82</v>
      </c>
      <c r="P172" s="76">
        <f t="shared" si="28"/>
        <v>116.4324939849762</v>
      </c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N172" s="144"/>
      <c r="BO172" s="144"/>
      <c r="BP172" s="144"/>
      <c r="BQ172" s="144"/>
      <c r="BR172" s="144"/>
      <c r="BS172" s="144"/>
      <c r="BT172" s="144"/>
      <c r="BU172" s="144"/>
      <c r="BV172" s="144"/>
      <c r="BW172" s="144"/>
      <c r="BX172" s="144"/>
      <c r="BY172" s="144"/>
      <c r="BZ172" s="144"/>
      <c r="CA172" s="144"/>
      <c r="CB172" s="144"/>
      <c r="CC172" s="144"/>
      <c r="CD172" s="144"/>
      <c r="CE172" s="144"/>
      <c r="CF172" s="144"/>
      <c r="CG172" s="144"/>
      <c r="CH172" s="144"/>
      <c r="CI172" s="144"/>
      <c r="CJ172" s="144"/>
      <c r="CK172" s="144"/>
      <c r="CL172" s="144"/>
      <c r="CM172" s="144"/>
      <c r="CN172" s="144"/>
      <c r="CO172" s="144"/>
      <c r="CP172" s="144"/>
      <c r="CQ172" s="144"/>
      <c r="CR172" s="144"/>
      <c r="CS172" s="144"/>
      <c r="CT172" s="144"/>
      <c r="CU172" s="144"/>
      <c r="CV172" s="144"/>
      <c r="CW172" s="144"/>
      <c r="CX172" s="144"/>
      <c r="CY172" s="144"/>
      <c r="CZ172" s="144"/>
      <c r="DA172" s="144"/>
      <c r="DB172" s="144"/>
      <c r="DC172" s="144"/>
      <c r="DD172" s="144"/>
      <c r="DE172" s="144"/>
      <c r="DF172" s="144"/>
      <c r="DG172" s="144"/>
      <c r="DH172" s="144"/>
      <c r="DI172" s="144"/>
      <c r="DJ172" s="144"/>
      <c r="DK172" s="144"/>
      <c r="DL172" s="144"/>
      <c r="DM172" s="144"/>
      <c r="DN172" s="144"/>
      <c r="DO172" s="144"/>
      <c r="DP172" s="144"/>
      <c r="DQ172" s="144"/>
      <c r="DR172" s="144"/>
      <c r="DS172" s="144"/>
      <c r="DT172" s="144"/>
      <c r="DU172" s="144"/>
      <c r="DV172" s="144"/>
      <c r="DW172" s="144"/>
      <c r="DX172" s="144"/>
      <c r="DY172" s="144"/>
      <c r="DZ172" s="144"/>
      <c r="EA172" s="144"/>
      <c r="EB172" s="144"/>
      <c r="EC172" s="144"/>
      <c r="ED172" s="144"/>
      <c r="EE172" s="144"/>
      <c r="EF172" s="144"/>
      <c r="EG172" s="144"/>
      <c r="EH172" s="144"/>
      <c r="EI172" s="144"/>
      <c r="EJ172" s="144"/>
      <c r="EK172" s="144"/>
      <c r="EL172" s="144"/>
      <c r="EM172" s="144"/>
      <c r="EN172" s="144"/>
      <c r="EO172" s="144"/>
      <c r="EP172" s="144"/>
      <c r="EQ172" s="144"/>
      <c r="ER172" s="144"/>
      <c r="ES172" s="144"/>
      <c r="ET172" s="144"/>
      <c r="EU172" s="144"/>
      <c r="EV172" s="144"/>
      <c r="EW172" s="144"/>
      <c r="EX172" s="144"/>
      <c r="EY172" s="144"/>
      <c r="EZ172" s="144"/>
      <c r="FA172" s="144"/>
      <c r="FB172" s="144"/>
      <c r="FC172" s="144"/>
      <c r="FD172" s="144"/>
      <c r="FE172" s="144"/>
      <c r="FF172" s="144"/>
      <c r="FG172" s="144"/>
      <c r="FH172" s="144"/>
      <c r="FI172" s="144"/>
      <c r="FJ172" s="144"/>
      <c r="FK172" s="144"/>
      <c r="FL172" s="144"/>
      <c r="FM172" s="144"/>
      <c r="FN172" s="144"/>
      <c r="FO172" s="144"/>
      <c r="FP172" s="144"/>
      <c r="FQ172" s="144"/>
      <c r="FR172" s="144"/>
      <c r="FS172" s="144"/>
      <c r="FT172" s="144"/>
      <c r="FU172" s="144"/>
      <c r="FV172" s="144"/>
      <c r="FW172" s="144"/>
      <c r="FX172" s="144"/>
      <c r="FY172" s="144"/>
      <c r="FZ172" s="144"/>
      <c r="GA172" s="144"/>
      <c r="GB172" s="144"/>
      <c r="GC172" s="144"/>
      <c r="GD172" s="144"/>
      <c r="GE172" s="144"/>
      <c r="GF172" s="144"/>
      <c r="GG172" s="144"/>
      <c r="GH172" s="144"/>
      <c r="GI172" s="144"/>
      <c r="GJ172" s="144"/>
      <c r="GK172" s="144"/>
      <c r="GL172" s="144"/>
      <c r="GM172" s="144"/>
      <c r="GN172" s="144"/>
      <c r="GO172" s="144"/>
      <c r="GP172" s="144"/>
      <c r="GQ172" s="144"/>
      <c r="GR172" s="144"/>
      <c r="GS172" s="144"/>
      <c r="GT172" s="144"/>
      <c r="GU172" s="144"/>
      <c r="GV172" s="144"/>
      <c r="GW172" s="144"/>
      <c r="GX172" s="144"/>
      <c r="GY172" s="144"/>
      <c r="GZ172" s="144"/>
      <c r="HA172" s="144"/>
      <c r="HB172" s="144"/>
      <c r="HC172" s="144"/>
      <c r="HD172" s="144"/>
      <c r="HE172" s="144"/>
      <c r="HF172" s="144"/>
      <c r="HG172" s="144"/>
      <c r="HH172" s="144"/>
      <c r="HI172" s="144"/>
      <c r="HJ172" s="144"/>
      <c r="HK172" s="144"/>
      <c r="HL172" s="144"/>
      <c r="HM172" s="144"/>
      <c r="HN172" s="144"/>
      <c r="HO172" s="144"/>
      <c r="HP172" s="144"/>
      <c r="HQ172" s="144"/>
      <c r="HR172" s="144"/>
      <c r="HS172" s="144"/>
      <c r="HT172" s="144"/>
      <c r="HU172" s="144"/>
      <c r="HV172" s="144"/>
      <c r="HW172" s="144"/>
      <c r="HX172" s="144"/>
      <c r="HY172" s="144"/>
      <c r="HZ172" s="144"/>
      <c r="IA172" s="144"/>
      <c r="IB172" s="144"/>
      <c r="IC172" s="144"/>
      <c r="ID172" s="144"/>
      <c r="IE172" s="144"/>
      <c r="IF172" s="144"/>
      <c r="IG172" s="144"/>
      <c r="IH172" s="144"/>
      <c r="II172" s="144"/>
      <c r="IJ172" s="144"/>
      <c r="IK172" s="144"/>
      <c r="IL172" s="144"/>
      <c r="IM172" s="144"/>
      <c r="IN172" s="144"/>
      <c r="IO172" s="144"/>
      <c r="IP172" s="144"/>
      <c r="IQ172" s="144"/>
    </row>
    <row r="173" spans="1:251" s="145" customFormat="1" ht="12.75" customHeight="1">
      <c r="A173" s="194" t="s">
        <v>77</v>
      </c>
      <c r="B173" s="7">
        <v>17</v>
      </c>
      <c r="C173" s="7">
        <v>17</v>
      </c>
      <c r="D173" s="8">
        <f t="shared" si="24"/>
        <v>100</v>
      </c>
      <c r="E173" s="7">
        <v>671136</v>
      </c>
      <c r="F173" s="7">
        <v>648536</v>
      </c>
      <c r="G173" s="82">
        <f t="shared" si="25"/>
        <v>96.63257521575359</v>
      </c>
      <c r="H173" s="7">
        <v>177168.22</v>
      </c>
      <c r="I173" s="7">
        <v>171770.55</v>
      </c>
      <c r="J173" s="8">
        <f t="shared" si="26"/>
        <v>96.95336443522433</v>
      </c>
      <c r="K173" s="7">
        <v>685.87</v>
      </c>
      <c r="L173" s="7">
        <v>791.56</v>
      </c>
      <c r="M173" s="8">
        <f t="shared" si="27"/>
        <v>115.40962573082362</v>
      </c>
      <c r="N173" s="7">
        <v>1633.41</v>
      </c>
      <c r="O173" s="7">
        <v>1901.82</v>
      </c>
      <c r="P173" s="8">
        <f t="shared" si="28"/>
        <v>116.4324939849762</v>
      </c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N173" s="144"/>
      <c r="BO173" s="144"/>
      <c r="BP173" s="144"/>
      <c r="BQ173" s="144"/>
      <c r="BR173" s="144"/>
      <c r="BS173" s="144"/>
      <c r="BT173" s="144"/>
      <c r="BU173" s="144"/>
      <c r="BV173" s="144"/>
      <c r="BW173" s="144"/>
      <c r="BX173" s="144"/>
      <c r="BY173" s="144"/>
      <c r="BZ173" s="144"/>
      <c r="CA173" s="144"/>
      <c r="CB173" s="144"/>
      <c r="CC173" s="144"/>
      <c r="CD173" s="144"/>
      <c r="CE173" s="144"/>
      <c r="CF173" s="144"/>
      <c r="CG173" s="144"/>
      <c r="CH173" s="144"/>
      <c r="CI173" s="144"/>
      <c r="CJ173" s="144"/>
      <c r="CK173" s="144"/>
      <c r="CL173" s="144"/>
      <c r="CM173" s="144"/>
      <c r="CN173" s="144"/>
      <c r="CO173" s="144"/>
      <c r="CP173" s="144"/>
      <c r="CQ173" s="144"/>
      <c r="CR173" s="144"/>
      <c r="CS173" s="144"/>
      <c r="CT173" s="144"/>
      <c r="CU173" s="144"/>
      <c r="CV173" s="144"/>
      <c r="CW173" s="144"/>
      <c r="CX173" s="144"/>
      <c r="CY173" s="144"/>
      <c r="CZ173" s="144"/>
      <c r="DA173" s="144"/>
      <c r="DB173" s="144"/>
      <c r="DC173" s="144"/>
      <c r="DD173" s="144"/>
      <c r="DE173" s="144"/>
      <c r="DF173" s="144"/>
      <c r="DG173" s="144"/>
      <c r="DH173" s="144"/>
      <c r="DI173" s="144"/>
      <c r="DJ173" s="144"/>
      <c r="DK173" s="144"/>
      <c r="DL173" s="144"/>
      <c r="DM173" s="144"/>
      <c r="DN173" s="144"/>
      <c r="DO173" s="144"/>
      <c r="DP173" s="144"/>
      <c r="DQ173" s="144"/>
      <c r="DR173" s="144"/>
      <c r="DS173" s="144"/>
      <c r="DT173" s="144"/>
      <c r="DU173" s="144"/>
      <c r="DV173" s="144"/>
      <c r="DW173" s="144"/>
      <c r="DX173" s="144"/>
      <c r="DY173" s="144"/>
      <c r="DZ173" s="144"/>
      <c r="EA173" s="144"/>
      <c r="EB173" s="144"/>
      <c r="EC173" s="144"/>
      <c r="ED173" s="144"/>
      <c r="EE173" s="144"/>
      <c r="EF173" s="144"/>
      <c r="EG173" s="144"/>
      <c r="EH173" s="144"/>
      <c r="EI173" s="144"/>
      <c r="EJ173" s="144"/>
      <c r="EK173" s="144"/>
      <c r="EL173" s="144"/>
      <c r="EM173" s="144"/>
      <c r="EN173" s="144"/>
      <c r="EO173" s="144"/>
      <c r="EP173" s="144"/>
      <c r="EQ173" s="144"/>
      <c r="ER173" s="144"/>
      <c r="ES173" s="144"/>
      <c r="ET173" s="144"/>
      <c r="EU173" s="144"/>
      <c r="EV173" s="144"/>
      <c r="EW173" s="144"/>
      <c r="EX173" s="144"/>
      <c r="EY173" s="144"/>
      <c r="EZ173" s="144"/>
      <c r="FA173" s="144"/>
      <c r="FB173" s="144"/>
      <c r="FC173" s="144"/>
      <c r="FD173" s="144"/>
      <c r="FE173" s="144"/>
      <c r="FF173" s="144"/>
      <c r="FG173" s="144"/>
      <c r="FH173" s="144"/>
      <c r="FI173" s="144"/>
      <c r="FJ173" s="144"/>
      <c r="FK173" s="144"/>
      <c r="FL173" s="144"/>
      <c r="FM173" s="144"/>
      <c r="FN173" s="144"/>
      <c r="FO173" s="144"/>
      <c r="FP173" s="144"/>
      <c r="FQ173" s="144"/>
      <c r="FR173" s="144"/>
      <c r="FS173" s="144"/>
      <c r="FT173" s="144"/>
      <c r="FU173" s="144"/>
      <c r="FV173" s="144"/>
      <c r="FW173" s="144"/>
      <c r="FX173" s="144"/>
      <c r="FY173" s="144"/>
      <c r="FZ173" s="144"/>
      <c r="GA173" s="144"/>
      <c r="GB173" s="144"/>
      <c r="GC173" s="144"/>
      <c r="GD173" s="144"/>
      <c r="GE173" s="144"/>
      <c r="GF173" s="144"/>
      <c r="GG173" s="144"/>
      <c r="GH173" s="144"/>
      <c r="GI173" s="144"/>
      <c r="GJ173" s="144"/>
      <c r="GK173" s="144"/>
      <c r="GL173" s="144"/>
      <c r="GM173" s="144"/>
      <c r="GN173" s="144"/>
      <c r="GO173" s="144"/>
      <c r="GP173" s="144"/>
      <c r="GQ173" s="144"/>
      <c r="GR173" s="144"/>
      <c r="GS173" s="144"/>
      <c r="GT173" s="144"/>
      <c r="GU173" s="144"/>
      <c r="GV173" s="144"/>
      <c r="GW173" s="144"/>
      <c r="GX173" s="144"/>
      <c r="GY173" s="144"/>
      <c r="GZ173" s="144"/>
      <c r="HA173" s="144"/>
      <c r="HB173" s="144"/>
      <c r="HC173" s="144"/>
      <c r="HD173" s="144"/>
      <c r="HE173" s="144"/>
      <c r="HF173" s="144"/>
      <c r="HG173" s="144"/>
      <c r="HH173" s="144"/>
      <c r="HI173" s="144"/>
      <c r="HJ173" s="144"/>
      <c r="HK173" s="144"/>
      <c r="HL173" s="144"/>
      <c r="HM173" s="144"/>
      <c r="HN173" s="144"/>
      <c r="HO173" s="144"/>
      <c r="HP173" s="144"/>
      <c r="HQ173" s="144"/>
      <c r="HR173" s="144"/>
      <c r="HS173" s="144"/>
      <c r="HT173" s="144"/>
      <c r="HU173" s="144"/>
      <c r="HV173" s="144"/>
      <c r="HW173" s="144"/>
      <c r="HX173" s="144"/>
      <c r="HY173" s="144"/>
      <c r="HZ173" s="144"/>
      <c r="IA173" s="144"/>
      <c r="IB173" s="144"/>
      <c r="IC173" s="144"/>
      <c r="ID173" s="144"/>
      <c r="IE173" s="144"/>
      <c r="IF173" s="144"/>
      <c r="IG173" s="144"/>
      <c r="IH173" s="144"/>
      <c r="II173" s="144"/>
      <c r="IJ173" s="144"/>
      <c r="IK173" s="144"/>
      <c r="IL173" s="144"/>
      <c r="IM173" s="144"/>
      <c r="IN173" s="144"/>
      <c r="IO173" s="144"/>
      <c r="IP173" s="144"/>
      <c r="IQ173" s="144"/>
    </row>
    <row r="174" spans="1:251" s="153" customFormat="1" ht="14.25" customHeight="1">
      <c r="A174" s="94" t="s">
        <v>6</v>
      </c>
      <c r="B174" s="52">
        <f>+B175</f>
        <v>58</v>
      </c>
      <c r="C174" s="52">
        <f aca="true" t="shared" si="33" ref="C174:O174">+C175</f>
        <v>29</v>
      </c>
      <c r="D174" s="76">
        <f t="shared" si="24"/>
        <v>50</v>
      </c>
      <c r="E174" s="52">
        <f t="shared" si="33"/>
        <v>1258285</v>
      </c>
      <c r="F174" s="52">
        <f t="shared" si="33"/>
        <v>260635</v>
      </c>
      <c r="G174" s="76">
        <f t="shared" si="25"/>
        <v>20.713510850085633</v>
      </c>
      <c r="H174" s="52">
        <f t="shared" si="33"/>
        <v>528832.58</v>
      </c>
      <c r="I174" s="52">
        <f t="shared" si="33"/>
        <v>250126.13</v>
      </c>
      <c r="J174" s="76">
        <f t="shared" si="26"/>
        <v>47.29779129720034</v>
      </c>
      <c r="K174" s="52">
        <f t="shared" si="33"/>
        <v>1457.36</v>
      </c>
      <c r="L174" s="52">
        <f t="shared" si="33"/>
        <v>311</v>
      </c>
      <c r="M174" s="76">
        <f t="shared" si="27"/>
        <v>21.339957182851183</v>
      </c>
      <c r="N174" s="52">
        <f t="shared" si="33"/>
        <v>4175.11</v>
      </c>
      <c r="O174" s="52">
        <f t="shared" si="33"/>
        <v>976.62</v>
      </c>
      <c r="P174" s="76">
        <f t="shared" si="28"/>
        <v>23.391479505929187</v>
      </c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52"/>
      <c r="BD174" s="152"/>
      <c r="BE174" s="152"/>
      <c r="BF174" s="152"/>
      <c r="BG174" s="152"/>
      <c r="BH174" s="152"/>
      <c r="BI174" s="152"/>
      <c r="BJ174" s="152"/>
      <c r="BK174" s="152"/>
      <c r="BL174" s="152"/>
      <c r="BM174" s="152"/>
      <c r="BN174" s="152"/>
      <c r="BO174" s="152"/>
      <c r="BP174" s="152"/>
      <c r="BQ174" s="152"/>
      <c r="BR174" s="152"/>
      <c r="BS174" s="152"/>
      <c r="BT174" s="152"/>
      <c r="BU174" s="152"/>
      <c r="BV174" s="152"/>
      <c r="BW174" s="152"/>
      <c r="BX174" s="152"/>
      <c r="BY174" s="152"/>
      <c r="BZ174" s="152"/>
      <c r="CA174" s="152"/>
      <c r="CB174" s="152"/>
      <c r="CC174" s="152"/>
      <c r="CD174" s="152"/>
      <c r="CE174" s="152"/>
      <c r="CF174" s="152"/>
      <c r="CG174" s="152"/>
      <c r="CH174" s="152"/>
      <c r="CI174" s="152"/>
      <c r="CJ174" s="152"/>
      <c r="CK174" s="152"/>
      <c r="CL174" s="152"/>
      <c r="CM174" s="152"/>
      <c r="CN174" s="152"/>
      <c r="CO174" s="152"/>
      <c r="CP174" s="152"/>
      <c r="CQ174" s="152"/>
      <c r="CR174" s="152"/>
      <c r="CS174" s="152"/>
      <c r="CT174" s="152"/>
      <c r="CU174" s="152"/>
      <c r="CV174" s="152"/>
      <c r="CW174" s="152"/>
      <c r="CX174" s="152"/>
      <c r="CY174" s="152"/>
      <c r="CZ174" s="152"/>
      <c r="DA174" s="152"/>
      <c r="DB174" s="152"/>
      <c r="DC174" s="152"/>
      <c r="DD174" s="152"/>
      <c r="DE174" s="152"/>
      <c r="DF174" s="152"/>
      <c r="DG174" s="152"/>
      <c r="DH174" s="152"/>
      <c r="DI174" s="152"/>
      <c r="DJ174" s="152"/>
      <c r="DK174" s="152"/>
      <c r="DL174" s="152"/>
      <c r="DM174" s="152"/>
      <c r="DN174" s="152"/>
      <c r="DO174" s="152"/>
      <c r="DP174" s="152"/>
      <c r="DQ174" s="152"/>
      <c r="DR174" s="152"/>
      <c r="DS174" s="152"/>
      <c r="DT174" s="152"/>
      <c r="DU174" s="152"/>
      <c r="DV174" s="152"/>
      <c r="DW174" s="152"/>
      <c r="DX174" s="152"/>
      <c r="DY174" s="152"/>
      <c r="DZ174" s="152"/>
      <c r="EA174" s="152"/>
      <c r="EB174" s="152"/>
      <c r="EC174" s="152"/>
      <c r="ED174" s="152"/>
      <c r="EE174" s="152"/>
      <c r="EF174" s="152"/>
      <c r="EG174" s="152"/>
      <c r="EH174" s="152"/>
      <c r="EI174" s="152"/>
      <c r="EJ174" s="152"/>
      <c r="EK174" s="152"/>
      <c r="EL174" s="152"/>
      <c r="EM174" s="152"/>
      <c r="EN174" s="152"/>
      <c r="EO174" s="152"/>
      <c r="EP174" s="152"/>
      <c r="EQ174" s="152"/>
      <c r="ER174" s="152"/>
      <c r="ES174" s="152"/>
      <c r="ET174" s="152"/>
      <c r="EU174" s="152"/>
      <c r="EV174" s="152"/>
      <c r="EW174" s="152"/>
      <c r="EX174" s="152"/>
      <c r="EY174" s="152"/>
      <c r="EZ174" s="152"/>
      <c r="FA174" s="152"/>
      <c r="FB174" s="152"/>
      <c r="FC174" s="152"/>
      <c r="FD174" s="152"/>
      <c r="FE174" s="152"/>
      <c r="FF174" s="152"/>
      <c r="FG174" s="152"/>
      <c r="FH174" s="152"/>
      <c r="FI174" s="152"/>
      <c r="FJ174" s="152"/>
      <c r="FK174" s="152"/>
      <c r="FL174" s="152"/>
      <c r="FM174" s="152"/>
      <c r="FN174" s="152"/>
      <c r="FO174" s="152"/>
      <c r="FP174" s="152"/>
      <c r="FQ174" s="152"/>
      <c r="FR174" s="152"/>
      <c r="FS174" s="152"/>
      <c r="FT174" s="152"/>
      <c r="FU174" s="152"/>
      <c r="FV174" s="152"/>
      <c r="FW174" s="152"/>
      <c r="FX174" s="152"/>
      <c r="FY174" s="152"/>
      <c r="FZ174" s="152"/>
      <c r="GA174" s="152"/>
      <c r="GB174" s="152"/>
      <c r="GC174" s="152"/>
      <c r="GD174" s="152"/>
      <c r="GE174" s="152"/>
      <c r="GF174" s="152"/>
      <c r="GG174" s="152"/>
      <c r="GH174" s="152"/>
      <c r="GI174" s="152"/>
      <c r="GJ174" s="152"/>
      <c r="GK174" s="152"/>
      <c r="GL174" s="152"/>
      <c r="GM174" s="152"/>
      <c r="GN174" s="152"/>
      <c r="GO174" s="152"/>
      <c r="GP174" s="152"/>
      <c r="GQ174" s="152"/>
      <c r="GR174" s="152"/>
      <c r="GS174" s="152"/>
      <c r="GT174" s="152"/>
      <c r="GU174" s="152"/>
      <c r="GV174" s="152"/>
      <c r="GW174" s="152"/>
      <c r="GX174" s="152"/>
      <c r="GY174" s="152"/>
      <c r="GZ174" s="152"/>
      <c r="HA174" s="152"/>
      <c r="HB174" s="152"/>
      <c r="HC174" s="152"/>
      <c r="HD174" s="152"/>
      <c r="HE174" s="152"/>
      <c r="HF174" s="152"/>
      <c r="HG174" s="152"/>
      <c r="HH174" s="152"/>
      <c r="HI174" s="152"/>
      <c r="HJ174" s="152"/>
      <c r="HK174" s="152"/>
      <c r="HL174" s="152"/>
      <c r="HM174" s="152"/>
      <c r="HN174" s="152"/>
      <c r="HO174" s="152"/>
      <c r="HP174" s="152"/>
      <c r="HQ174" s="152"/>
      <c r="HR174" s="152"/>
      <c r="HS174" s="152"/>
      <c r="HT174" s="152"/>
      <c r="HU174" s="152"/>
      <c r="HV174" s="152"/>
      <c r="HW174" s="152"/>
      <c r="HX174" s="152"/>
      <c r="HY174" s="152"/>
      <c r="HZ174" s="152"/>
      <c r="IA174" s="152"/>
      <c r="IB174" s="152"/>
      <c r="IC174" s="152"/>
      <c r="ID174" s="152"/>
      <c r="IE174" s="152"/>
      <c r="IF174" s="152"/>
      <c r="IG174" s="152"/>
      <c r="IH174" s="152"/>
      <c r="II174" s="152"/>
      <c r="IJ174" s="152"/>
      <c r="IK174" s="152"/>
      <c r="IL174" s="152"/>
      <c r="IM174" s="152"/>
      <c r="IN174" s="152"/>
      <c r="IO174" s="152"/>
      <c r="IP174" s="152"/>
      <c r="IQ174" s="152"/>
    </row>
    <row r="175" spans="1:251" s="146" customFormat="1" ht="17.25" customHeight="1">
      <c r="A175" s="194" t="s">
        <v>79</v>
      </c>
      <c r="B175" s="7">
        <v>58</v>
      </c>
      <c r="C175" s="7">
        <v>29</v>
      </c>
      <c r="D175" s="8">
        <f t="shared" si="24"/>
        <v>50</v>
      </c>
      <c r="E175" s="7">
        <v>1258285</v>
      </c>
      <c r="F175" s="51">
        <v>260635</v>
      </c>
      <c r="G175" s="8">
        <f t="shared" si="25"/>
        <v>20.713510850085633</v>
      </c>
      <c r="H175" s="7">
        <v>528832.58</v>
      </c>
      <c r="I175" s="7">
        <v>250126.13</v>
      </c>
      <c r="J175" s="8">
        <f t="shared" si="26"/>
        <v>47.29779129720034</v>
      </c>
      <c r="K175" s="7">
        <v>1457.36</v>
      </c>
      <c r="L175" s="7">
        <v>311</v>
      </c>
      <c r="M175" s="8">
        <f t="shared" si="27"/>
        <v>21.339957182851183</v>
      </c>
      <c r="N175" s="7">
        <v>4175.11</v>
      </c>
      <c r="O175" s="7">
        <v>976.62</v>
      </c>
      <c r="P175" s="8">
        <f t="shared" si="28"/>
        <v>23.391479505929187</v>
      </c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112"/>
      <c r="AS175" s="112"/>
      <c r="AT175" s="112"/>
      <c r="AU175" s="112"/>
      <c r="AV175" s="112"/>
      <c r="AW175" s="112"/>
      <c r="AX175" s="112"/>
      <c r="AY175" s="112"/>
      <c r="AZ175" s="112"/>
      <c r="BA175" s="112"/>
      <c r="BB175" s="112"/>
      <c r="BC175" s="112"/>
      <c r="BD175" s="112"/>
      <c r="BE175" s="112"/>
      <c r="BF175" s="112"/>
      <c r="BG175" s="112"/>
      <c r="BH175" s="112"/>
      <c r="BI175" s="112"/>
      <c r="BJ175" s="112"/>
      <c r="BK175" s="112"/>
      <c r="BL175" s="112"/>
      <c r="BM175" s="112"/>
      <c r="BN175" s="112"/>
      <c r="BO175" s="112"/>
      <c r="BP175" s="112"/>
      <c r="BQ175" s="112"/>
      <c r="BR175" s="112"/>
      <c r="BS175" s="112"/>
      <c r="BT175" s="112"/>
      <c r="BU175" s="112"/>
      <c r="BV175" s="112"/>
      <c r="BW175" s="112"/>
      <c r="BX175" s="112"/>
      <c r="BY175" s="112"/>
      <c r="BZ175" s="112"/>
      <c r="CA175" s="112"/>
      <c r="CB175" s="112"/>
      <c r="CC175" s="112"/>
      <c r="CD175" s="112"/>
      <c r="CE175" s="112"/>
      <c r="CF175" s="112"/>
      <c r="CG175" s="112"/>
      <c r="CH175" s="112"/>
      <c r="CI175" s="112"/>
      <c r="CJ175" s="112"/>
      <c r="CK175" s="112"/>
      <c r="CL175" s="112"/>
      <c r="CM175" s="112"/>
      <c r="CN175" s="112"/>
      <c r="CO175" s="112"/>
      <c r="CP175" s="112"/>
      <c r="CQ175" s="112"/>
      <c r="CR175" s="112"/>
      <c r="CS175" s="112"/>
      <c r="CT175" s="112"/>
      <c r="CU175" s="112"/>
      <c r="CV175" s="112"/>
      <c r="CW175" s="112"/>
      <c r="CX175" s="112"/>
      <c r="CY175" s="112"/>
      <c r="CZ175" s="112"/>
      <c r="DA175" s="112"/>
      <c r="DB175" s="112"/>
      <c r="DC175" s="112"/>
      <c r="DD175" s="112"/>
      <c r="DE175" s="112"/>
      <c r="DF175" s="112"/>
      <c r="DG175" s="112"/>
      <c r="DH175" s="112"/>
      <c r="DI175" s="112"/>
      <c r="DJ175" s="112"/>
      <c r="DK175" s="112"/>
      <c r="DL175" s="112"/>
      <c r="DM175" s="112"/>
      <c r="DN175" s="112"/>
      <c r="DO175" s="112"/>
      <c r="DP175" s="112"/>
      <c r="DQ175" s="112"/>
      <c r="DR175" s="112"/>
      <c r="DS175" s="112"/>
      <c r="DT175" s="112"/>
      <c r="DU175" s="112"/>
      <c r="DV175" s="112"/>
      <c r="DW175" s="112"/>
      <c r="DX175" s="112"/>
      <c r="DY175" s="112"/>
      <c r="DZ175" s="112"/>
      <c r="EA175" s="112"/>
      <c r="EB175" s="112"/>
      <c r="EC175" s="112"/>
      <c r="ED175" s="112"/>
      <c r="EE175" s="112"/>
      <c r="EF175" s="112"/>
      <c r="EG175" s="112"/>
      <c r="EH175" s="112"/>
      <c r="EI175" s="112"/>
      <c r="EJ175" s="112"/>
      <c r="EK175" s="112"/>
      <c r="EL175" s="112"/>
      <c r="EM175" s="112"/>
      <c r="EN175" s="112"/>
      <c r="EO175" s="112"/>
      <c r="EP175" s="112"/>
      <c r="EQ175" s="112"/>
      <c r="ER175" s="112"/>
      <c r="ES175" s="112"/>
      <c r="ET175" s="112"/>
      <c r="EU175" s="112"/>
      <c r="EV175" s="112"/>
      <c r="EW175" s="112"/>
      <c r="EX175" s="112"/>
      <c r="EY175" s="112"/>
      <c r="EZ175" s="112"/>
      <c r="FA175" s="112"/>
      <c r="FB175" s="112"/>
      <c r="FC175" s="112"/>
      <c r="FD175" s="112"/>
      <c r="FE175" s="112"/>
      <c r="FF175" s="112"/>
      <c r="FG175" s="112"/>
      <c r="FH175" s="112"/>
      <c r="FI175" s="112"/>
      <c r="FJ175" s="112"/>
      <c r="FK175" s="112"/>
      <c r="FL175" s="112"/>
      <c r="FM175" s="112"/>
      <c r="FN175" s="112"/>
      <c r="FO175" s="112"/>
      <c r="FP175" s="112"/>
      <c r="FQ175" s="112"/>
      <c r="FR175" s="112"/>
      <c r="FS175" s="112"/>
      <c r="FT175" s="112"/>
      <c r="FU175" s="112"/>
      <c r="FV175" s="112"/>
      <c r="FW175" s="112"/>
      <c r="FX175" s="112"/>
      <c r="FY175" s="112"/>
      <c r="FZ175" s="112"/>
      <c r="GA175" s="112"/>
      <c r="GB175" s="112"/>
      <c r="GC175" s="112"/>
      <c r="GD175" s="112"/>
      <c r="GE175" s="112"/>
      <c r="GF175" s="112"/>
      <c r="GG175" s="112"/>
      <c r="GH175" s="112"/>
      <c r="GI175" s="112"/>
      <c r="GJ175" s="112"/>
      <c r="GK175" s="112"/>
      <c r="GL175" s="112"/>
      <c r="GM175" s="112"/>
      <c r="GN175" s="112"/>
      <c r="GO175" s="112"/>
      <c r="GP175" s="112"/>
      <c r="GQ175" s="112"/>
      <c r="GR175" s="112"/>
      <c r="GS175" s="112"/>
      <c r="GT175" s="112"/>
      <c r="GU175" s="112"/>
      <c r="GV175" s="112"/>
      <c r="GW175" s="112"/>
      <c r="GX175" s="112"/>
      <c r="GY175" s="112"/>
      <c r="GZ175" s="112"/>
      <c r="HA175" s="112"/>
      <c r="HB175" s="112"/>
      <c r="HC175" s="112"/>
      <c r="HD175" s="112"/>
      <c r="HE175" s="112"/>
      <c r="HF175" s="112"/>
      <c r="HG175" s="112"/>
      <c r="HH175" s="112"/>
      <c r="HI175" s="112"/>
      <c r="HJ175" s="112"/>
      <c r="HK175" s="112"/>
      <c r="HL175" s="112"/>
      <c r="HM175" s="112"/>
      <c r="HN175" s="112"/>
      <c r="HO175" s="112"/>
      <c r="HP175" s="112"/>
      <c r="HQ175" s="112"/>
      <c r="HR175" s="112"/>
      <c r="HS175" s="112"/>
      <c r="HT175" s="112"/>
      <c r="HU175" s="112"/>
      <c r="HV175" s="112"/>
      <c r="HW175" s="112"/>
      <c r="HX175" s="112"/>
      <c r="HY175" s="112"/>
      <c r="HZ175" s="112"/>
      <c r="IA175" s="112"/>
      <c r="IB175" s="112"/>
      <c r="IC175" s="112"/>
      <c r="ID175" s="112"/>
      <c r="IE175" s="112"/>
      <c r="IF175" s="112"/>
      <c r="IG175" s="112"/>
      <c r="IH175" s="112"/>
      <c r="II175" s="112"/>
      <c r="IJ175" s="112"/>
      <c r="IK175" s="112"/>
      <c r="IL175" s="112"/>
      <c r="IM175" s="112"/>
      <c r="IN175" s="112"/>
      <c r="IO175" s="112"/>
      <c r="IP175" s="112"/>
      <c r="IQ175" s="112"/>
    </row>
    <row r="176" spans="1:251" s="145" customFormat="1" ht="15.75">
      <c r="A176" s="193" t="s">
        <v>85</v>
      </c>
      <c r="B176" s="54">
        <f>SUM(B177:B178)</f>
        <v>2</v>
      </c>
      <c r="C176" s="78">
        <f aca="true" t="shared" si="34" ref="C176:O176">SUM(C177:C178)</f>
        <v>6</v>
      </c>
      <c r="D176" s="76">
        <f t="shared" si="24"/>
        <v>300</v>
      </c>
      <c r="E176" s="54">
        <f t="shared" si="34"/>
        <v>0</v>
      </c>
      <c r="F176" s="78">
        <f t="shared" si="34"/>
        <v>0</v>
      </c>
      <c r="G176" s="76">
        <v>0</v>
      </c>
      <c r="H176" s="54">
        <f t="shared" si="34"/>
        <v>2456140.8</v>
      </c>
      <c r="I176" s="78">
        <f t="shared" si="34"/>
        <v>14631610.8</v>
      </c>
      <c r="J176" s="76">
        <f t="shared" si="26"/>
        <v>595.7154736405992</v>
      </c>
      <c r="K176" s="54">
        <f t="shared" si="34"/>
        <v>9683.36</v>
      </c>
      <c r="L176" s="78">
        <f t="shared" si="34"/>
        <v>40234.97</v>
      </c>
      <c r="M176" s="76">
        <f t="shared" si="27"/>
        <v>415.5062912047058</v>
      </c>
      <c r="N176" s="54">
        <f t="shared" si="34"/>
        <v>1013.24</v>
      </c>
      <c r="O176" s="78">
        <f t="shared" si="34"/>
        <v>4160.93</v>
      </c>
      <c r="P176" s="76">
        <f t="shared" si="28"/>
        <v>410.6559156764439</v>
      </c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  <c r="BI176" s="144"/>
      <c r="BJ176" s="144"/>
      <c r="BK176" s="144"/>
      <c r="BL176" s="144"/>
      <c r="BM176" s="144"/>
      <c r="BN176" s="144"/>
      <c r="BO176" s="144"/>
      <c r="BP176" s="144"/>
      <c r="BQ176" s="144"/>
      <c r="BR176" s="144"/>
      <c r="BS176" s="144"/>
      <c r="BT176" s="144"/>
      <c r="BU176" s="144"/>
      <c r="BV176" s="144"/>
      <c r="BW176" s="144"/>
      <c r="BX176" s="144"/>
      <c r="BY176" s="144"/>
      <c r="BZ176" s="144"/>
      <c r="CA176" s="144"/>
      <c r="CB176" s="144"/>
      <c r="CC176" s="144"/>
      <c r="CD176" s="144"/>
      <c r="CE176" s="144"/>
      <c r="CF176" s="144"/>
      <c r="CG176" s="144"/>
      <c r="CH176" s="144"/>
      <c r="CI176" s="144"/>
      <c r="CJ176" s="144"/>
      <c r="CK176" s="144"/>
      <c r="CL176" s="144"/>
      <c r="CM176" s="144"/>
      <c r="CN176" s="144"/>
      <c r="CO176" s="144"/>
      <c r="CP176" s="144"/>
      <c r="CQ176" s="144"/>
      <c r="CR176" s="144"/>
      <c r="CS176" s="144"/>
      <c r="CT176" s="144"/>
      <c r="CU176" s="144"/>
      <c r="CV176" s="144"/>
      <c r="CW176" s="144"/>
      <c r="CX176" s="144"/>
      <c r="CY176" s="144"/>
      <c r="CZ176" s="144"/>
      <c r="DA176" s="144"/>
      <c r="DB176" s="144"/>
      <c r="DC176" s="144"/>
      <c r="DD176" s="144"/>
      <c r="DE176" s="144"/>
      <c r="DF176" s="144"/>
      <c r="DG176" s="144"/>
      <c r="DH176" s="144"/>
      <c r="DI176" s="144"/>
      <c r="DJ176" s="144"/>
      <c r="DK176" s="144"/>
      <c r="DL176" s="144"/>
      <c r="DM176" s="144"/>
      <c r="DN176" s="144"/>
      <c r="DO176" s="144"/>
      <c r="DP176" s="144"/>
      <c r="DQ176" s="144"/>
      <c r="DR176" s="144"/>
      <c r="DS176" s="144"/>
      <c r="DT176" s="144"/>
      <c r="DU176" s="144"/>
      <c r="DV176" s="144"/>
      <c r="DW176" s="144"/>
      <c r="DX176" s="144"/>
      <c r="DY176" s="144"/>
      <c r="DZ176" s="144"/>
      <c r="EA176" s="144"/>
      <c r="EB176" s="144"/>
      <c r="EC176" s="144"/>
      <c r="ED176" s="144"/>
      <c r="EE176" s="144"/>
      <c r="EF176" s="144"/>
      <c r="EG176" s="144"/>
      <c r="EH176" s="144"/>
      <c r="EI176" s="144"/>
      <c r="EJ176" s="144"/>
      <c r="EK176" s="144"/>
      <c r="EL176" s="144"/>
      <c r="EM176" s="144"/>
      <c r="EN176" s="144"/>
      <c r="EO176" s="144"/>
      <c r="EP176" s="144"/>
      <c r="EQ176" s="144"/>
      <c r="ER176" s="144"/>
      <c r="ES176" s="144"/>
      <c r="ET176" s="144"/>
      <c r="EU176" s="144"/>
      <c r="EV176" s="144"/>
      <c r="EW176" s="144"/>
      <c r="EX176" s="144"/>
      <c r="EY176" s="144"/>
      <c r="EZ176" s="144"/>
      <c r="FA176" s="144"/>
      <c r="FB176" s="144"/>
      <c r="FC176" s="144"/>
      <c r="FD176" s="144"/>
      <c r="FE176" s="144"/>
      <c r="FF176" s="144"/>
      <c r="FG176" s="144"/>
      <c r="FH176" s="144"/>
      <c r="FI176" s="144"/>
      <c r="FJ176" s="144"/>
      <c r="FK176" s="144"/>
      <c r="FL176" s="144"/>
      <c r="FM176" s="144"/>
      <c r="FN176" s="144"/>
      <c r="FO176" s="144"/>
      <c r="FP176" s="144"/>
      <c r="FQ176" s="144"/>
      <c r="FR176" s="144"/>
      <c r="FS176" s="144"/>
      <c r="FT176" s="144"/>
      <c r="FU176" s="144"/>
      <c r="FV176" s="144"/>
      <c r="FW176" s="144"/>
      <c r="FX176" s="144"/>
      <c r="FY176" s="144"/>
      <c r="FZ176" s="144"/>
      <c r="GA176" s="144"/>
      <c r="GB176" s="144"/>
      <c r="GC176" s="144"/>
      <c r="GD176" s="144"/>
      <c r="GE176" s="144"/>
      <c r="GF176" s="144"/>
      <c r="GG176" s="144"/>
      <c r="GH176" s="144"/>
      <c r="GI176" s="144"/>
      <c r="GJ176" s="144"/>
      <c r="GK176" s="144"/>
      <c r="GL176" s="144"/>
      <c r="GM176" s="144"/>
      <c r="GN176" s="144"/>
      <c r="GO176" s="144"/>
      <c r="GP176" s="144"/>
      <c r="GQ176" s="144"/>
      <c r="GR176" s="144"/>
      <c r="GS176" s="144"/>
      <c r="GT176" s="144"/>
      <c r="GU176" s="144"/>
      <c r="GV176" s="144"/>
      <c r="GW176" s="144"/>
      <c r="GX176" s="144"/>
      <c r="GY176" s="144"/>
      <c r="GZ176" s="144"/>
      <c r="HA176" s="144"/>
      <c r="HB176" s="144"/>
      <c r="HC176" s="144"/>
      <c r="HD176" s="144"/>
      <c r="HE176" s="144"/>
      <c r="HF176" s="144"/>
      <c r="HG176" s="144"/>
      <c r="HH176" s="144"/>
      <c r="HI176" s="144"/>
      <c r="HJ176" s="144"/>
      <c r="HK176" s="144"/>
      <c r="HL176" s="144"/>
      <c r="HM176" s="144"/>
      <c r="HN176" s="144"/>
      <c r="HO176" s="144"/>
      <c r="HP176" s="144"/>
      <c r="HQ176" s="144"/>
      <c r="HR176" s="144"/>
      <c r="HS176" s="144"/>
      <c r="HT176" s="144"/>
      <c r="HU176" s="144"/>
      <c r="HV176" s="144"/>
      <c r="HW176" s="144"/>
      <c r="HX176" s="144"/>
      <c r="HY176" s="144"/>
      <c r="HZ176" s="144"/>
      <c r="IA176" s="144"/>
      <c r="IB176" s="144"/>
      <c r="IC176" s="144"/>
      <c r="ID176" s="144"/>
      <c r="IE176" s="144"/>
      <c r="IF176" s="144"/>
      <c r="IG176" s="144"/>
      <c r="IH176" s="144"/>
      <c r="II176" s="144"/>
      <c r="IJ176" s="144"/>
      <c r="IK176" s="144"/>
      <c r="IL176" s="144"/>
      <c r="IM176" s="144"/>
      <c r="IN176" s="144"/>
      <c r="IO176" s="144"/>
      <c r="IP176" s="144"/>
      <c r="IQ176" s="144"/>
    </row>
    <row r="177" spans="1:251" s="145" customFormat="1" ht="12.75" customHeight="1">
      <c r="A177" s="132" t="s">
        <v>7</v>
      </c>
      <c r="B177" s="11">
        <v>1</v>
      </c>
      <c r="C177" s="77">
        <v>4</v>
      </c>
      <c r="D177" s="8">
        <f t="shared" si="24"/>
        <v>400</v>
      </c>
      <c r="E177" s="11">
        <v>0</v>
      </c>
      <c r="F177" s="77">
        <v>0</v>
      </c>
      <c r="G177" s="8">
        <v>0</v>
      </c>
      <c r="H177" s="11">
        <v>1893880</v>
      </c>
      <c r="I177" s="77">
        <v>13727600</v>
      </c>
      <c r="J177" s="8">
        <f t="shared" si="26"/>
        <v>724.8400109827444</v>
      </c>
      <c r="K177" s="11">
        <v>9118.84</v>
      </c>
      <c r="L177" s="77">
        <v>37672.42</v>
      </c>
      <c r="M177" s="8">
        <f t="shared" si="27"/>
        <v>413.1273275986858</v>
      </c>
      <c r="N177" s="11">
        <v>196.17</v>
      </c>
      <c r="O177" s="77">
        <v>2212.6</v>
      </c>
      <c r="P177" s="8">
        <f t="shared" si="28"/>
        <v>1127.899271040424</v>
      </c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BS177" s="144"/>
      <c r="BT177" s="144"/>
      <c r="BU177" s="144"/>
      <c r="BV177" s="144"/>
      <c r="BW177" s="144"/>
      <c r="BX177" s="144"/>
      <c r="BY177" s="144"/>
      <c r="BZ177" s="144"/>
      <c r="CA177" s="144"/>
      <c r="CB177" s="144"/>
      <c r="CC177" s="144"/>
      <c r="CD177" s="144"/>
      <c r="CE177" s="144"/>
      <c r="CF177" s="144"/>
      <c r="CG177" s="144"/>
      <c r="CH177" s="144"/>
      <c r="CI177" s="144"/>
      <c r="CJ177" s="144"/>
      <c r="CK177" s="144"/>
      <c r="CL177" s="144"/>
      <c r="CM177" s="144"/>
      <c r="CN177" s="144"/>
      <c r="CO177" s="144"/>
      <c r="CP177" s="144"/>
      <c r="CQ177" s="144"/>
      <c r="CR177" s="144"/>
      <c r="CS177" s="144"/>
      <c r="CT177" s="144"/>
      <c r="CU177" s="144"/>
      <c r="CV177" s="144"/>
      <c r="CW177" s="144"/>
      <c r="CX177" s="144"/>
      <c r="CY177" s="144"/>
      <c r="CZ177" s="144"/>
      <c r="DA177" s="144"/>
      <c r="DB177" s="144"/>
      <c r="DC177" s="144"/>
      <c r="DD177" s="144"/>
      <c r="DE177" s="144"/>
      <c r="DF177" s="144"/>
      <c r="DG177" s="144"/>
      <c r="DH177" s="144"/>
      <c r="DI177" s="144"/>
      <c r="DJ177" s="144"/>
      <c r="DK177" s="144"/>
      <c r="DL177" s="144"/>
      <c r="DM177" s="144"/>
      <c r="DN177" s="144"/>
      <c r="DO177" s="144"/>
      <c r="DP177" s="144"/>
      <c r="DQ177" s="144"/>
      <c r="DR177" s="144"/>
      <c r="DS177" s="144"/>
      <c r="DT177" s="144"/>
      <c r="DU177" s="144"/>
      <c r="DV177" s="144"/>
      <c r="DW177" s="144"/>
      <c r="DX177" s="144"/>
      <c r="DY177" s="144"/>
      <c r="DZ177" s="144"/>
      <c r="EA177" s="144"/>
      <c r="EB177" s="144"/>
      <c r="EC177" s="144"/>
      <c r="ED177" s="144"/>
      <c r="EE177" s="144"/>
      <c r="EF177" s="144"/>
      <c r="EG177" s="144"/>
      <c r="EH177" s="144"/>
      <c r="EI177" s="144"/>
      <c r="EJ177" s="144"/>
      <c r="EK177" s="144"/>
      <c r="EL177" s="144"/>
      <c r="EM177" s="144"/>
      <c r="EN177" s="144"/>
      <c r="EO177" s="144"/>
      <c r="EP177" s="144"/>
      <c r="EQ177" s="144"/>
      <c r="ER177" s="144"/>
      <c r="ES177" s="144"/>
      <c r="ET177" s="144"/>
      <c r="EU177" s="144"/>
      <c r="EV177" s="144"/>
      <c r="EW177" s="144"/>
      <c r="EX177" s="144"/>
      <c r="EY177" s="144"/>
      <c r="EZ177" s="144"/>
      <c r="FA177" s="144"/>
      <c r="FB177" s="144"/>
      <c r="FC177" s="144"/>
      <c r="FD177" s="144"/>
      <c r="FE177" s="144"/>
      <c r="FF177" s="144"/>
      <c r="FG177" s="144"/>
      <c r="FH177" s="144"/>
      <c r="FI177" s="144"/>
      <c r="FJ177" s="144"/>
      <c r="FK177" s="144"/>
      <c r="FL177" s="144"/>
      <c r="FM177" s="144"/>
      <c r="FN177" s="144"/>
      <c r="FO177" s="144"/>
      <c r="FP177" s="144"/>
      <c r="FQ177" s="144"/>
      <c r="FR177" s="144"/>
      <c r="FS177" s="144"/>
      <c r="FT177" s="144"/>
      <c r="FU177" s="144"/>
      <c r="FV177" s="144"/>
      <c r="FW177" s="144"/>
      <c r="FX177" s="144"/>
      <c r="FY177" s="144"/>
      <c r="FZ177" s="144"/>
      <c r="GA177" s="144"/>
      <c r="GB177" s="144"/>
      <c r="GC177" s="144"/>
      <c r="GD177" s="144"/>
      <c r="GE177" s="144"/>
      <c r="GF177" s="144"/>
      <c r="GG177" s="144"/>
      <c r="GH177" s="144"/>
      <c r="GI177" s="144"/>
      <c r="GJ177" s="144"/>
      <c r="GK177" s="144"/>
      <c r="GL177" s="144"/>
      <c r="GM177" s="144"/>
      <c r="GN177" s="144"/>
      <c r="GO177" s="144"/>
      <c r="GP177" s="144"/>
      <c r="GQ177" s="144"/>
      <c r="GR177" s="144"/>
      <c r="GS177" s="144"/>
      <c r="GT177" s="144"/>
      <c r="GU177" s="144"/>
      <c r="GV177" s="144"/>
      <c r="GW177" s="144"/>
      <c r="GX177" s="144"/>
      <c r="GY177" s="144"/>
      <c r="GZ177" s="144"/>
      <c r="HA177" s="144"/>
      <c r="HB177" s="144"/>
      <c r="HC177" s="144"/>
      <c r="HD177" s="144"/>
      <c r="HE177" s="144"/>
      <c r="HF177" s="144"/>
      <c r="HG177" s="144"/>
      <c r="HH177" s="144"/>
      <c r="HI177" s="144"/>
      <c r="HJ177" s="144"/>
      <c r="HK177" s="144"/>
      <c r="HL177" s="144"/>
      <c r="HM177" s="144"/>
      <c r="HN177" s="144"/>
      <c r="HO177" s="144"/>
      <c r="HP177" s="144"/>
      <c r="HQ177" s="144"/>
      <c r="HR177" s="144"/>
      <c r="HS177" s="144"/>
      <c r="HT177" s="144"/>
      <c r="HU177" s="144"/>
      <c r="HV177" s="144"/>
      <c r="HW177" s="144"/>
      <c r="HX177" s="144"/>
      <c r="HY177" s="144"/>
      <c r="HZ177" s="144"/>
      <c r="IA177" s="144"/>
      <c r="IB177" s="144"/>
      <c r="IC177" s="144"/>
      <c r="ID177" s="144"/>
      <c r="IE177" s="144"/>
      <c r="IF177" s="144"/>
      <c r="IG177" s="144"/>
      <c r="IH177" s="144"/>
      <c r="II177" s="144"/>
      <c r="IJ177" s="144"/>
      <c r="IK177" s="144"/>
      <c r="IL177" s="144"/>
      <c r="IM177" s="144"/>
      <c r="IN177" s="144"/>
      <c r="IO177" s="144"/>
      <c r="IP177" s="144"/>
      <c r="IQ177" s="144"/>
    </row>
    <row r="178" spans="1:251" s="145" customFormat="1" ht="12.75" customHeight="1">
      <c r="A178" s="194" t="s">
        <v>84</v>
      </c>
      <c r="B178" s="11">
        <v>1</v>
      </c>
      <c r="C178" s="77">
        <v>2</v>
      </c>
      <c r="D178" s="8">
        <f t="shared" si="24"/>
        <v>200</v>
      </c>
      <c r="E178" s="11">
        <v>0</v>
      </c>
      <c r="F178" s="77">
        <v>0</v>
      </c>
      <c r="G178" s="8">
        <v>0</v>
      </c>
      <c r="H178" s="7">
        <v>562260.8</v>
      </c>
      <c r="I178" s="11">
        <v>904010.8</v>
      </c>
      <c r="J178" s="8">
        <f t="shared" si="26"/>
        <v>160.78140250929818</v>
      </c>
      <c r="K178" s="11">
        <v>564.52</v>
      </c>
      <c r="L178" s="77">
        <v>2562.55</v>
      </c>
      <c r="M178" s="8">
        <f t="shared" si="27"/>
        <v>453.9343158789769</v>
      </c>
      <c r="N178" s="11">
        <v>817.07</v>
      </c>
      <c r="O178" s="77">
        <v>1948.33</v>
      </c>
      <c r="P178" s="8">
        <f t="shared" si="28"/>
        <v>238.45325369919345</v>
      </c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/>
      <c r="BI178" s="144"/>
      <c r="BJ178" s="144"/>
      <c r="BK178" s="144"/>
      <c r="BL178" s="144"/>
      <c r="BM178" s="144"/>
      <c r="BN178" s="144"/>
      <c r="BO178" s="144"/>
      <c r="BP178" s="144"/>
      <c r="BQ178" s="144"/>
      <c r="BR178" s="144"/>
      <c r="BS178" s="144"/>
      <c r="BT178" s="144"/>
      <c r="BU178" s="144"/>
      <c r="BV178" s="144"/>
      <c r="BW178" s="144"/>
      <c r="BX178" s="144"/>
      <c r="BY178" s="144"/>
      <c r="BZ178" s="144"/>
      <c r="CA178" s="144"/>
      <c r="CB178" s="144"/>
      <c r="CC178" s="144"/>
      <c r="CD178" s="144"/>
      <c r="CE178" s="144"/>
      <c r="CF178" s="144"/>
      <c r="CG178" s="144"/>
      <c r="CH178" s="144"/>
      <c r="CI178" s="144"/>
      <c r="CJ178" s="144"/>
      <c r="CK178" s="144"/>
      <c r="CL178" s="144"/>
      <c r="CM178" s="144"/>
      <c r="CN178" s="144"/>
      <c r="CO178" s="144"/>
      <c r="CP178" s="144"/>
      <c r="CQ178" s="144"/>
      <c r="CR178" s="144"/>
      <c r="CS178" s="144"/>
      <c r="CT178" s="144"/>
      <c r="CU178" s="144"/>
      <c r="CV178" s="144"/>
      <c r="CW178" s="144"/>
      <c r="CX178" s="144"/>
      <c r="CY178" s="144"/>
      <c r="CZ178" s="144"/>
      <c r="DA178" s="144"/>
      <c r="DB178" s="144"/>
      <c r="DC178" s="144"/>
      <c r="DD178" s="144"/>
      <c r="DE178" s="144"/>
      <c r="DF178" s="144"/>
      <c r="DG178" s="144"/>
      <c r="DH178" s="144"/>
      <c r="DI178" s="144"/>
      <c r="DJ178" s="144"/>
      <c r="DK178" s="144"/>
      <c r="DL178" s="144"/>
      <c r="DM178" s="144"/>
      <c r="DN178" s="144"/>
      <c r="DO178" s="144"/>
      <c r="DP178" s="144"/>
      <c r="DQ178" s="144"/>
      <c r="DR178" s="144"/>
      <c r="DS178" s="144"/>
      <c r="DT178" s="144"/>
      <c r="DU178" s="144"/>
      <c r="DV178" s="144"/>
      <c r="DW178" s="144"/>
      <c r="DX178" s="144"/>
      <c r="DY178" s="144"/>
      <c r="DZ178" s="144"/>
      <c r="EA178" s="144"/>
      <c r="EB178" s="144"/>
      <c r="EC178" s="144"/>
      <c r="ED178" s="144"/>
      <c r="EE178" s="144"/>
      <c r="EF178" s="144"/>
      <c r="EG178" s="144"/>
      <c r="EH178" s="144"/>
      <c r="EI178" s="144"/>
      <c r="EJ178" s="144"/>
      <c r="EK178" s="144"/>
      <c r="EL178" s="144"/>
      <c r="EM178" s="144"/>
      <c r="EN178" s="144"/>
      <c r="EO178" s="144"/>
      <c r="EP178" s="144"/>
      <c r="EQ178" s="144"/>
      <c r="ER178" s="144"/>
      <c r="ES178" s="144"/>
      <c r="ET178" s="144"/>
      <c r="EU178" s="144"/>
      <c r="EV178" s="144"/>
      <c r="EW178" s="144"/>
      <c r="EX178" s="144"/>
      <c r="EY178" s="144"/>
      <c r="EZ178" s="144"/>
      <c r="FA178" s="144"/>
      <c r="FB178" s="144"/>
      <c r="FC178" s="144"/>
      <c r="FD178" s="144"/>
      <c r="FE178" s="144"/>
      <c r="FF178" s="144"/>
      <c r="FG178" s="144"/>
      <c r="FH178" s="144"/>
      <c r="FI178" s="144"/>
      <c r="FJ178" s="144"/>
      <c r="FK178" s="144"/>
      <c r="FL178" s="144"/>
      <c r="FM178" s="144"/>
      <c r="FN178" s="144"/>
      <c r="FO178" s="144"/>
      <c r="FP178" s="144"/>
      <c r="FQ178" s="144"/>
      <c r="FR178" s="144"/>
      <c r="FS178" s="144"/>
      <c r="FT178" s="144"/>
      <c r="FU178" s="144"/>
      <c r="FV178" s="144"/>
      <c r="FW178" s="144"/>
      <c r="FX178" s="144"/>
      <c r="FY178" s="144"/>
      <c r="FZ178" s="144"/>
      <c r="GA178" s="144"/>
      <c r="GB178" s="144"/>
      <c r="GC178" s="144"/>
      <c r="GD178" s="144"/>
      <c r="GE178" s="144"/>
      <c r="GF178" s="144"/>
      <c r="GG178" s="144"/>
      <c r="GH178" s="144"/>
      <c r="GI178" s="144"/>
      <c r="GJ178" s="144"/>
      <c r="GK178" s="144"/>
      <c r="GL178" s="144"/>
      <c r="GM178" s="144"/>
      <c r="GN178" s="144"/>
      <c r="GO178" s="144"/>
      <c r="GP178" s="144"/>
      <c r="GQ178" s="144"/>
      <c r="GR178" s="144"/>
      <c r="GS178" s="144"/>
      <c r="GT178" s="144"/>
      <c r="GU178" s="144"/>
      <c r="GV178" s="144"/>
      <c r="GW178" s="144"/>
      <c r="GX178" s="144"/>
      <c r="GY178" s="144"/>
      <c r="GZ178" s="144"/>
      <c r="HA178" s="144"/>
      <c r="HB178" s="144"/>
      <c r="HC178" s="144"/>
      <c r="HD178" s="144"/>
      <c r="HE178" s="144"/>
      <c r="HF178" s="144"/>
      <c r="HG178" s="144"/>
      <c r="HH178" s="144"/>
      <c r="HI178" s="144"/>
      <c r="HJ178" s="144"/>
      <c r="HK178" s="144"/>
      <c r="HL178" s="144"/>
      <c r="HM178" s="144"/>
      <c r="HN178" s="144"/>
      <c r="HO178" s="144"/>
      <c r="HP178" s="144"/>
      <c r="HQ178" s="144"/>
      <c r="HR178" s="144"/>
      <c r="HS178" s="144"/>
      <c r="HT178" s="144"/>
      <c r="HU178" s="144"/>
      <c r="HV178" s="144"/>
      <c r="HW178" s="144"/>
      <c r="HX178" s="144"/>
      <c r="HY178" s="144"/>
      <c r="HZ178" s="144"/>
      <c r="IA178" s="144"/>
      <c r="IB178" s="144"/>
      <c r="IC178" s="144"/>
      <c r="ID178" s="144"/>
      <c r="IE178" s="144"/>
      <c r="IF178" s="144"/>
      <c r="IG178" s="144"/>
      <c r="IH178" s="144"/>
      <c r="II178" s="144"/>
      <c r="IJ178" s="144"/>
      <c r="IK178" s="144"/>
      <c r="IL178" s="144"/>
      <c r="IM178" s="144"/>
      <c r="IN178" s="144"/>
      <c r="IO178" s="144"/>
      <c r="IP178" s="144"/>
      <c r="IQ178" s="144"/>
    </row>
    <row r="179" spans="1:16" ht="15" customHeight="1">
      <c r="A179" s="197" t="s">
        <v>86</v>
      </c>
      <c r="B179" s="52">
        <f>+B180</f>
        <v>2</v>
      </c>
      <c r="C179" s="52">
        <f aca="true" t="shared" si="35" ref="C179:O179">+C180</f>
        <v>0</v>
      </c>
      <c r="D179" s="69">
        <f t="shared" si="24"/>
        <v>0</v>
      </c>
      <c r="E179" s="52">
        <f t="shared" si="35"/>
        <v>6543</v>
      </c>
      <c r="F179" s="52">
        <f t="shared" si="35"/>
        <v>3866</v>
      </c>
      <c r="G179" s="69">
        <f t="shared" si="25"/>
        <v>59.08604615619746</v>
      </c>
      <c r="H179" s="52">
        <f t="shared" si="35"/>
        <v>1548.15</v>
      </c>
      <c r="I179" s="52">
        <f t="shared" si="35"/>
        <v>966.5</v>
      </c>
      <c r="J179" s="69">
        <f t="shared" si="26"/>
        <v>62.4293511610632</v>
      </c>
      <c r="K179" s="52">
        <f t="shared" si="35"/>
        <v>12.73</v>
      </c>
      <c r="L179" s="52">
        <f t="shared" si="35"/>
        <v>17.21</v>
      </c>
      <c r="M179" s="69">
        <f t="shared" si="27"/>
        <v>135.19245875883738</v>
      </c>
      <c r="N179" s="52">
        <f t="shared" si="35"/>
        <v>10.59</v>
      </c>
      <c r="O179" s="52">
        <f t="shared" si="35"/>
        <v>4.56</v>
      </c>
      <c r="P179" s="69">
        <f t="shared" si="28"/>
        <v>43.05949008498583</v>
      </c>
    </row>
    <row r="180" spans="1:16" ht="15" customHeight="1">
      <c r="A180" s="198" t="s">
        <v>87</v>
      </c>
      <c r="B180" s="98">
        <v>2</v>
      </c>
      <c r="C180" s="7">
        <v>0</v>
      </c>
      <c r="D180" s="8">
        <f t="shared" si="24"/>
        <v>0</v>
      </c>
      <c r="E180" s="7">
        <v>6543</v>
      </c>
      <c r="F180" s="7">
        <v>3866</v>
      </c>
      <c r="G180" s="8">
        <f t="shared" si="25"/>
        <v>59.08604615619746</v>
      </c>
      <c r="H180" s="7">
        <v>1548.15</v>
      </c>
      <c r="I180" s="7">
        <v>966.5</v>
      </c>
      <c r="J180" s="70">
        <f t="shared" si="26"/>
        <v>62.4293511610632</v>
      </c>
      <c r="K180" s="7">
        <v>12.73</v>
      </c>
      <c r="L180" s="7">
        <v>17.21</v>
      </c>
      <c r="M180" s="70">
        <f t="shared" si="27"/>
        <v>135.19245875883738</v>
      </c>
      <c r="N180" s="7">
        <v>10.59</v>
      </c>
      <c r="O180" s="7">
        <v>4.56</v>
      </c>
      <c r="P180" s="70">
        <f t="shared" si="28"/>
        <v>43.05949008498583</v>
      </c>
    </row>
    <row r="181" spans="1:16" ht="18" customHeight="1">
      <c r="A181" s="133" t="s">
        <v>8</v>
      </c>
      <c r="B181" s="13">
        <f>B179+B174+B172+B169+B158+B156+B147+B144+B176</f>
        <v>2790</v>
      </c>
      <c r="C181" s="13">
        <f>C179+C174+C172+C169+C158+C156+C147+C144+C176</f>
        <v>2737</v>
      </c>
      <c r="D181" s="72">
        <f>C181*100/B181</f>
        <v>98.10035842293907</v>
      </c>
      <c r="E181" s="13">
        <f>E179+E174+E172+E169+E158+E156+E147+E144+E176</f>
        <v>399472973</v>
      </c>
      <c r="F181" s="13">
        <f>F179+F174+F172+F169+F158+F156+F147+F144+F176</f>
        <v>438038136</v>
      </c>
      <c r="G181" s="72">
        <f>F181*100/E181</f>
        <v>109.65401056055924</v>
      </c>
      <c r="H181" s="13">
        <f>H179+H174+H172+H169+H158+H156+H147+H144+H176</f>
        <v>133493540.06</v>
      </c>
      <c r="I181" s="13">
        <f>I179+I174+I172+I169+I158+I156+I147+I144+I176</f>
        <v>160959708.61</v>
      </c>
      <c r="J181" s="72">
        <f>I181*100/H181</f>
        <v>120.57490462658723</v>
      </c>
      <c r="K181" s="13">
        <f>K179+K174+K172+K169+K158+K156+K147+K144+K176</f>
        <v>3129918.96</v>
      </c>
      <c r="L181" s="13">
        <f>L179+L174+L172+L169+L158+L156+L147+L144+L176</f>
        <v>3869345.8800000004</v>
      </c>
      <c r="M181" s="72">
        <f>L181*100/K181</f>
        <v>123.62447492889721</v>
      </c>
      <c r="N181" s="13">
        <f>N179+N174+N172+N169+N158+N156+N147+N144+N176</f>
        <v>2786767.6400000006</v>
      </c>
      <c r="O181" s="13">
        <f>O179+O174+O172+O169+O158+O156+O147+O144+O176</f>
        <v>4518870.139999999</v>
      </c>
      <c r="P181" s="72">
        <f>O181*100/N181</f>
        <v>162.15453614209463</v>
      </c>
    </row>
    <row r="182" spans="1:16" ht="18">
      <c r="A182" s="189" t="s">
        <v>24</v>
      </c>
      <c r="B182" s="135"/>
      <c r="C182" s="135"/>
      <c r="D182" s="136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48"/>
      <c r="P182" s="113"/>
    </row>
    <row r="183" spans="1:251" s="145" customFormat="1" ht="12.75" customHeight="1">
      <c r="A183" s="190" t="s">
        <v>25</v>
      </c>
      <c r="B183" s="135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13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144"/>
      <c r="AQ183" s="144"/>
      <c r="AR183" s="144"/>
      <c r="AS183" s="144"/>
      <c r="AT183" s="144"/>
      <c r="AU183" s="144"/>
      <c r="AV183" s="144"/>
      <c r="AW183" s="144"/>
      <c r="AX183" s="144"/>
      <c r="AY183" s="144"/>
      <c r="AZ183" s="144"/>
      <c r="BA183" s="144"/>
      <c r="BB183" s="144"/>
      <c r="BC183" s="144"/>
      <c r="BD183" s="144"/>
      <c r="BE183" s="144"/>
      <c r="BF183" s="144"/>
      <c r="BG183" s="144"/>
      <c r="BH183" s="144"/>
      <c r="BI183" s="144"/>
      <c r="BJ183" s="144"/>
      <c r="BK183" s="144"/>
      <c r="BL183" s="144"/>
      <c r="BM183" s="144"/>
      <c r="BN183" s="144"/>
      <c r="BO183" s="144"/>
      <c r="BP183" s="144"/>
      <c r="BQ183" s="144"/>
      <c r="BR183" s="144"/>
      <c r="BS183" s="144"/>
      <c r="BT183" s="144"/>
      <c r="BU183" s="144"/>
      <c r="BV183" s="144"/>
      <c r="BW183" s="144"/>
      <c r="BX183" s="144"/>
      <c r="BY183" s="144"/>
      <c r="BZ183" s="144"/>
      <c r="CA183" s="144"/>
      <c r="CB183" s="144"/>
      <c r="CC183" s="144"/>
      <c r="CD183" s="144"/>
      <c r="CE183" s="144"/>
      <c r="CF183" s="144"/>
      <c r="CG183" s="144"/>
      <c r="CH183" s="144"/>
      <c r="CI183" s="144"/>
      <c r="CJ183" s="144"/>
      <c r="CK183" s="144"/>
      <c r="CL183" s="144"/>
      <c r="CM183" s="144"/>
      <c r="CN183" s="144"/>
      <c r="CO183" s="144"/>
      <c r="CP183" s="144"/>
      <c r="CQ183" s="144"/>
      <c r="CR183" s="144"/>
      <c r="CS183" s="144"/>
      <c r="CT183" s="144"/>
      <c r="CU183" s="144"/>
      <c r="CV183" s="144"/>
      <c r="CW183" s="144"/>
      <c r="CX183" s="144"/>
      <c r="CY183" s="144"/>
      <c r="CZ183" s="144"/>
      <c r="DA183" s="144"/>
      <c r="DB183" s="144"/>
      <c r="DC183" s="144"/>
      <c r="DD183" s="144"/>
      <c r="DE183" s="144"/>
      <c r="DF183" s="144"/>
      <c r="DG183" s="144"/>
      <c r="DH183" s="144"/>
      <c r="DI183" s="144"/>
      <c r="DJ183" s="144"/>
      <c r="DK183" s="144"/>
      <c r="DL183" s="144"/>
      <c r="DM183" s="144"/>
      <c r="DN183" s="144"/>
      <c r="DO183" s="144"/>
      <c r="DP183" s="144"/>
      <c r="DQ183" s="144"/>
      <c r="DR183" s="144"/>
      <c r="DS183" s="144"/>
      <c r="DT183" s="144"/>
      <c r="DU183" s="144"/>
      <c r="DV183" s="144"/>
      <c r="DW183" s="144"/>
      <c r="DX183" s="144"/>
      <c r="DY183" s="144"/>
      <c r="DZ183" s="144"/>
      <c r="EA183" s="144"/>
      <c r="EB183" s="144"/>
      <c r="EC183" s="144"/>
      <c r="ED183" s="144"/>
      <c r="EE183" s="144"/>
      <c r="EF183" s="144"/>
      <c r="EG183" s="144"/>
      <c r="EH183" s="144"/>
      <c r="EI183" s="144"/>
      <c r="EJ183" s="144"/>
      <c r="EK183" s="144"/>
      <c r="EL183" s="144"/>
      <c r="EM183" s="144"/>
      <c r="EN183" s="144"/>
      <c r="EO183" s="144"/>
      <c r="EP183" s="144"/>
      <c r="EQ183" s="144"/>
      <c r="ER183" s="144"/>
      <c r="ES183" s="144"/>
      <c r="ET183" s="144"/>
      <c r="EU183" s="144"/>
      <c r="EV183" s="144"/>
      <c r="EW183" s="144"/>
      <c r="EX183" s="144"/>
      <c r="EY183" s="144"/>
      <c r="EZ183" s="144"/>
      <c r="FA183" s="144"/>
      <c r="FB183" s="144"/>
      <c r="FC183" s="144"/>
      <c r="FD183" s="144"/>
      <c r="FE183" s="144"/>
      <c r="FF183" s="144"/>
      <c r="FG183" s="144"/>
      <c r="FH183" s="144"/>
      <c r="FI183" s="144"/>
      <c r="FJ183" s="144"/>
      <c r="FK183" s="144"/>
      <c r="FL183" s="144"/>
      <c r="FM183" s="144"/>
      <c r="FN183" s="144"/>
      <c r="FO183" s="144"/>
      <c r="FP183" s="144"/>
      <c r="FQ183" s="144"/>
      <c r="FR183" s="144"/>
      <c r="FS183" s="144"/>
      <c r="FT183" s="144"/>
      <c r="FU183" s="144"/>
      <c r="FV183" s="144"/>
      <c r="FW183" s="144"/>
      <c r="FX183" s="144"/>
      <c r="FY183" s="144"/>
      <c r="FZ183" s="144"/>
      <c r="GA183" s="144"/>
      <c r="GB183" s="144"/>
      <c r="GC183" s="144"/>
      <c r="GD183" s="144"/>
      <c r="GE183" s="144"/>
      <c r="GF183" s="144"/>
      <c r="GG183" s="144"/>
      <c r="GH183" s="144"/>
      <c r="GI183" s="144"/>
      <c r="GJ183" s="144"/>
      <c r="GK183" s="144"/>
      <c r="GL183" s="144"/>
      <c r="GM183" s="144"/>
      <c r="GN183" s="144"/>
      <c r="GO183" s="144"/>
      <c r="GP183" s="144"/>
      <c r="GQ183" s="144"/>
      <c r="GR183" s="144"/>
      <c r="GS183" s="144"/>
      <c r="GT183" s="144"/>
      <c r="GU183" s="144"/>
      <c r="GV183" s="144"/>
      <c r="GW183" s="144"/>
      <c r="GX183" s="144"/>
      <c r="GY183" s="144"/>
      <c r="GZ183" s="144"/>
      <c r="HA183" s="144"/>
      <c r="HB183" s="144"/>
      <c r="HC183" s="144"/>
      <c r="HD183" s="144"/>
      <c r="HE183" s="144"/>
      <c r="HF183" s="144"/>
      <c r="HG183" s="144"/>
      <c r="HH183" s="144"/>
      <c r="HI183" s="144"/>
      <c r="HJ183" s="144"/>
      <c r="HK183" s="144"/>
      <c r="HL183" s="144"/>
      <c r="HM183" s="144"/>
      <c r="HN183" s="144"/>
      <c r="HO183" s="144"/>
      <c r="HP183" s="144"/>
      <c r="HQ183" s="144"/>
      <c r="HR183" s="144"/>
      <c r="HS183" s="144"/>
      <c r="HT183" s="144"/>
      <c r="HU183" s="144"/>
      <c r="HV183" s="144"/>
      <c r="HW183" s="144"/>
      <c r="HX183" s="144"/>
      <c r="HY183" s="144"/>
      <c r="HZ183" s="144"/>
      <c r="IA183" s="144"/>
      <c r="IB183" s="144"/>
      <c r="IC183" s="144"/>
      <c r="ID183" s="144"/>
      <c r="IE183" s="144"/>
      <c r="IF183" s="144"/>
      <c r="IG183" s="144"/>
      <c r="IH183" s="144"/>
      <c r="II183" s="144"/>
      <c r="IJ183" s="144"/>
      <c r="IK183" s="144"/>
      <c r="IL183" s="144"/>
      <c r="IM183" s="144"/>
      <c r="IN183" s="144"/>
      <c r="IO183" s="144"/>
      <c r="IP183" s="144"/>
      <c r="IQ183" s="144"/>
    </row>
    <row r="184" spans="1:16" ht="12.75" customHeight="1">
      <c r="A184" s="189" t="s">
        <v>92</v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113"/>
    </row>
    <row r="185" spans="1:251" s="145" customFormat="1" ht="12.75" customHeight="1">
      <c r="A185" s="189" t="s">
        <v>93</v>
      </c>
      <c r="B185" s="32"/>
      <c r="C185" s="32"/>
      <c r="D185" s="33"/>
      <c r="E185" s="32"/>
      <c r="F185" s="32"/>
      <c r="G185" s="33"/>
      <c r="H185" s="33"/>
      <c r="I185" s="33"/>
      <c r="J185" s="33"/>
      <c r="K185" s="32"/>
      <c r="L185" s="32"/>
      <c r="M185" s="33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  <c r="BO185" s="144"/>
      <c r="BP185" s="144"/>
      <c r="BQ185" s="144"/>
      <c r="BR185" s="144"/>
      <c r="BS185" s="144"/>
      <c r="BT185" s="144"/>
      <c r="BU185" s="144"/>
      <c r="BV185" s="144"/>
      <c r="BW185" s="144"/>
      <c r="BX185" s="144"/>
      <c r="BY185" s="144"/>
      <c r="BZ185" s="144"/>
      <c r="CA185" s="144"/>
      <c r="CB185" s="144"/>
      <c r="CC185" s="144"/>
      <c r="CD185" s="144"/>
      <c r="CE185" s="144"/>
      <c r="CF185" s="144"/>
      <c r="CG185" s="144"/>
      <c r="CH185" s="144"/>
      <c r="CI185" s="144"/>
      <c r="CJ185" s="144"/>
      <c r="CK185" s="144"/>
      <c r="CL185" s="144"/>
      <c r="CM185" s="144"/>
      <c r="CN185" s="144"/>
      <c r="CO185" s="144"/>
      <c r="CP185" s="144"/>
      <c r="CQ185" s="144"/>
      <c r="CR185" s="144"/>
      <c r="CS185" s="144"/>
      <c r="CT185" s="144"/>
      <c r="CU185" s="144"/>
      <c r="CV185" s="144"/>
      <c r="CW185" s="144"/>
      <c r="CX185" s="144"/>
      <c r="CY185" s="144"/>
      <c r="CZ185" s="144"/>
      <c r="DA185" s="144"/>
      <c r="DB185" s="144"/>
      <c r="DC185" s="144"/>
      <c r="DD185" s="144"/>
      <c r="DE185" s="144"/>
      <c r="DF185" s="144"/>
      <c r="DG185" s="144"/>
      <c r="DH185" s="144"/>
      <c r="DI185" s="144"/>
      <c r="DJ185" s="144"/>
      <c r="DK185" s="144"/>
      <c r="DL185" s="144"/>
      <c r="DM185" s="144"/>
      <c r="DN185" s="144"/>
      <c r="DO185" s="144"/>
      <c r="DP185" s="144"/>
      <c r="DQ185" s="144"/>
      <c r="DR185" s="144"/>
      <c r="DS185" s="144"/>
      <c r="DT185" s="144"/>
      <c r="DU185" s="144"/>
      <c r="DV185" s="144"/>
      <c r="DW185" s="144"/>
      <c r="DX185" s="144"/>
      <c r="DY185" s="144"/>
      <c r="DZ185" s="144"/>
      <c r="EA185" s="144"/>
      <c r="EB185" s="144"/>
      <c r="EC185" s="144"/>
      <c r="ED185" s="144"/>
      <c r="EE185" s="144"/>
      <c r="EF185" s="144"/>
      <c r="EG185" s="144"/>
      <c r="EH185" s="144"/>
      <c r="EI185" s="144"/>
      <c r="EJ185" s="144"/>
      <c r="EK185" s="144"/>
      <c r="EL185" s="144"/>
      <c r="EM185" s="144"/>
      <c r="EN185" s="144"/>
      <c r="EO185" s="144"/>
      <c r="EP185" s="144"/>
      <c r="EQ185" s="144"/>
      <c r="ER185" s="144"/>
      <c r="ES185" s="144"/>
      <c r="ET185" s="144"/>
      <c r="EU185" s="144"/>
      <c r="EV185" s="144"/>
      <c r="EW185" s="144"/>
      <c r="EX185" s="144"/>
      <c r="EY185" s="144"/>
      <c r="EZ185" s="144"/>
      <c r="FA185" s="144"/>
      <c r="FB185" s="144"/>
      <c r="FC185" s="144"/>
      <c r="FD185" s="144"/>
      <c r="FE185" s="144"/>
      <c r="FF185" s="144"/>
      <c r="FG185" s="144"/>
      <c r="FH185" s="144"/>
      <c r="FI185" s="144"/>
      <c r="FJ185" s="144"/>
      <c r="FK185" s="144"/>
      <c r="FL185" s="144"/>
      <c r="FM185" s="144"/>
      <c r="FN185" s="144"/>
      <c r="FO185" s="144"/>
      <c r="FP185" s="144"/>
      <c r="FQ185" s="144"/>
      <c r="FR185" s="144"/>
      <c r="FS185" s="144"/>
      <c r="FT185" s="144"/>
      <c r="FU185" s="144"/>
      <c r="FV185" s="144"/>
      <c r="FW185" s="144"/>
      <c r="FX185" s="144"/>
      <c r="FY185" s="144"/>
      <c r="FZ185" s="144"/>
      <c r="GA185" s="144"/>
      <c r="GB185" s="144"/>
      <c r="GC185" s="144"/>
      <c r="GD185" s="144"/>
      <c r="GE185" s="144"/>
      <c r="GF185" s="144"/>
      <c r="GG185" s="144"/>
      <c r="GH185" s="144"/>
      <c r="GI185" s="144"/>
      <c r="GJ185" s="144"/>
      <c r="GK185" s="144"/>
      <c r="GL185" s="144"/>
      <c r="GM185" s="144"/>
      <c r="GN185" s="144"/>
      <c r="GO185" s="144"/>
      <c r="GP185" s="144"/>
      <c r="GQ185" s="144"/>
      <c r="GR185" s="144"/>
      <c r="GS185" s="144"/>
      <c r="GT185" s="144"/>
      <c r="GU185" s="144"/>
      <c r="GV185" s="144"/>
      <c r="GW185" s="144"/>
      <c r="GX185" s="144"/>
      <c r="GY185" s="144"/>
      <c r="GZ185" s="144"/>
      <c r="HA185" s="144"/>
      <c r="HB185" s="144"/>
      <c r="HC185" s="144"/>
      <c r="HD185" s="144"/>
      <c r="HE185" s="144"/>
      <c r="HF185" s="144"/>
      <c r="HG185" s="144"/>
      <c r="HH185" s="144"/>
      <c r="HI185" s="144"/>
      <c r="HJ185" s="144"/>
      <c r="HK185" s="144"/>
      <c r="HL185" s="144"/>
      <c r="HM185" s="144"/>
      <c r="HN185" s="144"/>
      <c r="HO185" s="144"/>
      <c r="HP185" s="144"/>
      <c r="HQ185" s="144"/>
      <c r="HR185" s="144"/>
      <c r="HS185" s="144"/>
      <c r="HT185" s="144"/>
      <c r="HU185" s="144"/>
      <c r="HV185" s="144"/>
      <c r="HW185" s="144"/>
      <c r="HX185" s="144"/>
      <c r="HY185" s="144"/>
      <c r="HZ185" s="144"/>
      <c r="IA185" s="144"/>
      <c r="IB185" s="144"/>
      <c r="IC185" s="144"/>
      <c r="ID185" s="144"/>
      <c r="IE185" s="144"/>
      <c r="IF185" s="144"/>
      <c r="IG185" s="144"/>
      <c r="IH185" s="144"/>
      <c r="II185" s="144"/>
      <c r="IJ185" s="144"/>
      <c r="IK185" s="144"/>
      <c r="IL185" s="144"/>
      <c r="IM185" s="144"/>
      <c r="IN185" s="144"/>
      <c r="IO185" s="144"/>
      <c r="IP185" s="144"/>
      <c r="IQ185" s="144"/>
    </row>
    <row r="186" spans="1:16" ht="21.75" customHeight="1">
      <c r="A186" s="191" t="s">
        <v>26</v>
      </c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2"/>
      <c r="O186" s="112"/>
      <c r="P186" s="129"/>
    </row>
    <row r="187" spans="1:16" ht="19.5" customHeight="1">
      <c r="A187" s="192" t="s">
        <v>27</v>
      </c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1:251" s="145" customFormat="1" ht="18.75" customHeight="1">
      <c r="A188" s="204" t="s">
        <v>28</v>
      </c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4"/>
      <c r="BJ188" s="144"/>
      <c r="BK188" s="144"/>
      <c r="BL188" s="144"/>
      <c r="BM188" s="144"/>
      <c r="BN188" s="144"/>
      <c r="BO188" s="144"/>
      <c r="BP188" s="144"/>
      <c r="BQ188" s="144"/>
      <c r="BR188" s="144"/>
      <c r="BS188" s="144"/>
      <c r="BT188" s="144"/>
      <c r="BU188" s="144"/>
      <c r="BV188" s="144"/>
      <c r="BW188" s="144"/>
      <c r="BX188" s="144"/>
      <c r="BY188" s="144"/>
      <c r="BZ188" s="144"/>
      <c r="CA188" s="144"/>
      <c r="CB188" s="144"/>
      <c r="CC188" s="144"/>
      <c r="CD188" s="144"/>
      <c r="CE188" s="144"/>
      <c r="CF188" s="144"/>
      <c r="CG188" s="144"/>
      <c r="CH188" s="144"/>
      <c r="CI188" s="144"/>
      <c r="CJ188" s="144"/>
      <c r="CK188" s="144"/>
      <c r="CL188" s="144"/>
      <c r="CM188" s="144"/>
      <c r="CN188" s="144"/>
      <c r="CO188" s="144"/>
      <c r="CP188" s="144"/>
      <c r="CQ188" s="144"/>
      <c r="CR188" s="144"/>
      <c r="CS188" s="144"/>
      <c r="CT188" s="144"/>
      <c r="CU188" s="144"/>
      <c r="CV188" s="144"/>
      <c r="CW188" s="144"/>
      <c r="CX188" s="144"/>
      <c r="CY188" s="144"/>
      <c r="CZ188" s="144"/>
      <c r="DA188" s="144"/>
      <c r="DB188" s="144"/>
      <c r="DC188" s="144"/>
      <c r="DD188" s="144"/>
      <c r="DE188" s="144"/>
      <c r="DF188" s="144"/>
      <c r="DG188" s="144"/>
      <c r="DH188" s="144"/>
      <c r="DI188" s="144"/>
      <c r="DJ188" s="144"/>
      <c r="DK188" s="144"/>
      <c r="DL188" s="144"/>
      <c r="DM188" s="144"/>
      <c r="DN188" s="144"/>
      <c r="DO188" s="144"/>
      <c r="DP188" s="144"/>
      <c r="DQ188" s="144"/>
      <c r="DR188" s="144"/>
      <c r="DS188" s="144"/>
      <c r="DT188" s="144"/>
      <c r="DU188" s="144"/>
      <c r="DV188" s="144"/>
      <c r="DW188" s="144"/>
      <c r="DX188" s="144"/>
      <c r="DY188" s="144"/>
      <c r="DZ188" s="144"/>
      <c r="EA188" s="144"/>
      <c r="EB188" s="144"/>
      <c r="EC188" s="144"/>
      <c r="ED188" s="144"/>
      <c r="EE188" s="144"/>
      <c r="EF188" s="144"/>
      <c r="EG188" s="144"/>
      <c r="EH188" s="144"/>
      <c r="EI188" s="144"/>
      <c r="EJ188" s="144"/>
      <c r="EK188" s="144"/>
      <c r="EL188" s="144"/>
      <c r="EM188" s="144"/>
      <c r="EN188" s="144"/>
      <c r="EO188" s="144"/>
      <c r="EP188" s="144"/>
      <c r="EQ188" s="144"/>
      <c r="ER188" s="144"/>
      <c r="ES188" s="144"/>
      <c r="ET188" s="144"/>
      <c r="EU188" s="144"/>
      <c r="EV188" s="144"/>
      <c r="EW188" s="144"/>
      <c r="EX188" s="144"/>
      <c r="EY188" s="144"/>
      <c r="EZ188" s="144"/>
      <c r="FA188" s="144"/>
      <c r="FB188" s="144"/>
      <c r="FC188" s="144"/>
      <c r="FD188" s="144"/>
      <c r="FE188" s="144"/>
      <c r="FF188" s="144"/>
      <c r="FG188" s="144"/>
      <c r="FH188" s="144"/>
      <c r="FI188" s="144"/>
      <c r="FJ188" s="144"/>
      <c r="FK188" s="144"/>
      <c r="FL188" s="144"/>
      <c r="FM188" s="144"/>
      <c r="FN188" s="144"/>
      <c r="FO188" s="144"/>
      <c r="FP188" s="144"/>
      <c r="FQ188" s="144"/>
      <c r="FR188" s="144"/>
      <c r="FS188" s="144"/>
      <c r="FT188" s="144"/>
      <c r="FU188" s="144"/>
      <c r="FV188" s="144"/>
      <c r="FW188" s="144"/>
      <c r="FX188" s="144"/>
      <c r="FY188" s="144"/>
      <c r="FZ188" s="144"/>
      <c r="GA188" s="144"/>
      <c r="GB188" s="144"/>
      <c r="GC188" s="144"/>
      <c r="GD188" s="144"/>
      <c r="GE188" s="144"/>
      <c r="GF188" s="144"/>
      <c r="GG188" s="144"/>
      <c r="GH188" s="144"/>
      <c r="GI188" s="144"/>
      <c r="GJ188" s="144"/>
      <c r="GK188" s="144"/>
      <c r="GL188" s="144"/>
      <c r="GM188" s="144"/>
      <c r="GN188" s="144"/>
      <c r="GO188" s="144"/>
      <c r="GP188" s="144"/>
      <c r="GQ188" s="144"/>
      <c r="GR188" s="144"/>
      <c r="GS188" s="144"/>
      <c r="GT188" s="144"/>
      <c r="GU188" s="144"/>
      <c r="GV188" s="144"/>
      <c r="GW188" s="144"/>
      <c r="GX188" s="144"/>
      <c r="GY188" s="144"/>
      <c r="GZ188" s="144"/>
      <c r="HA188" s="144"/>
      <c r="HB188" s="144"/>
      <c r="HC188" s="144"/>
      <c r="HD188" s="144"/>
      <c r="HE188" s="144"/>
      <c r="HF188" s="144"/>
      <c r="HG188" s="144"/>
      <c r="HH188" s="144"/>
      <c r="HI188" s="144"/>
      <c r="HJ188" s="144"/>
      <c r="HK188" s="144"/>
      <c r="HL188" s="144"/>
      <c r="HM188" s="144"/>
      <c r="HN188" s="144"/>
      <c r="HO188" s="144"/>
      <c r="HP188" s="144"/>
      <c r="HQ188" s="144"/>
      <c r="HR188" s="144"/>
      <c r="HS188" s="144"/>
      <c r="HT188" s="144"/>
      <c r="HU188" s="144"/>
      <c r="HV188" s="144"/>
      <c r="HW188" s="144"/>
      <c r="HX188" s="144"/>
      <c r="HY188" s="144"/>
      <c r="HZ188" s="144"/>
      <c r="IA188" s="144"/>
      <c r="IB188" s="144"/>
      <c r="IC188" s="144"/>
      <c r="ID188" s="144"/>
      <c r="IE188" s="144"/>
      <c r="IF188" s="144"/>
      <c r="IG188" s="144"/>
      <c r="IH188" s="144"/>
      <c r="II188" s="144"/>
      <c r="IJ188" s="144"/>
      <c r="IK188" s="144"/>
      <c r="IL188" s="144"/>
      <c r="IM188" s="144"/>
      <c r="IN188" s="144"/>
      <c r="IO188" s="144"/>
      <c r="IP188" s="144"/>
      <c r="IQ188" s="144"/>
    </row>
    <row r="189" spans="1:251" s="145" customFormat="1" ht="20.25" customHeight="1">
      <c r="A189" s="207" t="s">
        <v>29</v>
      </c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144"/>
      <c r="AS189" s="144"/>
      <c r="AT189" s="144"/>
      <c r="AU189" s="144"/>
      <c r="AV189" s="144"/>
      <c r="AW189" s="144"/>
      <c r="AX189" s="144"/>
      <c r="AY189" s="144"/>
      <c r="AZ189" s="144"/>
      <c r="BA189" s="144"/>
      <c r="BB189" s="144"/>
      <c r="BC189" s="144"/>
      <c r="BD189" s="144"/>
      <c r="BE189" s="144"/>
      <c r="BF189" s="144"/>
      <c r="BG189" s="144"/>
      <c r="BH189" s="144"/>
      <c r="BI189" s="144"/>
      <c r="BJ189" s="144"/>
      <c r="BK189" s="144"/>
      <c r="BL189" s="144"/>
      <c r="BM189" s="144"/>
      <c r="BN189" s="144"/>
      <c r="BO189" s="144"/>
      <c r="BP189" s="144"/>
      <c r="BQ189" s="144"/>
      <c r="BR189" s="144"/>
      <c r="BS189" s="144"/>
      <c r="BT189" s="144"/>
      <c r="BU189" s="144"/>
      <c r="BV189" s="144"/>
      <c r="BW189" s="144"/>
      <c r="BX189" s="144"/>
      <c r="BY189" s="144"/>
      <c r="BZ189" s="144"/>
      <c r="CA189" s="144"/>
      <c r="CB189" s="144"/>
      <c r="CC189" s="144"/>
      <c r="CD189" s="144"/>
      <c r="CE189" s="144"/>
      <c r="CF189" s="144"/>
      <c r="CG189" s="144"/>
      <c r="CH189" s="144"/>
      <c r="CI189" s="144"/>
      <c r="CJ189" s="144"/>
      <c r="CK189" s="144"/>
      <c r="CL189" s="144"/>
      <c r="CM189" s="144"/>
      <c r="CN189" s="144"/>
      <c r="CO189" s="144"/>
      <c r="CP189" s="144"/>
      <c r="CQ189" s="144"/>
      <c r="CR189" s="144"/>
      <c r="CS189" s="144"/>
      <c r="CT189" s="144"/>
      <c r="CU189" s="144"/>
      <c r="CV189" s="144"/>
      <c r="CW189" s="144"/>
      <c r="CX189" s="144"/>
      <c r="CY189" s="144"/>
      <c r="CZ189" s="144"/>
      <c r="DA189" s="144"/>
      <c r="DB189" s="144"/>
      <c r="DC189" s="144"/>
      <c r="DD189" s="144"/>
      <c r="DE189" s="144"/>
      <c r="DF189" s="144"/>
      <c r="DG189" s="144"/>
      <c r="DH189" s="144"/>
      <c r="DI189" s="144"/>
      <c r="DJ189" s="144"/>
      <c r="DK189" s="144"/>
      <c r="DL189" s="144"/>
      <c r="DM189" s="144"/>
      <c r="DN189" s="144"/>
      <c r="DO189" s="144"/>
      <c r="DP189" s="144"/>
      <c r="DQ189" s="144"/>
      <c r="DR189" s="144"/>
      <c r="DS189" s="144"/>
      <c r="DT189" s="144"/>
      <c r="DU189" s="144"/>
      <c r="DV189" s="144"/>
      <c r="DW189" s="144"/>
      <c r="DX189" s="144"/>
      <c r="DY189" s="144"/>
      <c r="DZ189" s="144"/>
      <c r="EA189" s="144"/>
      <c r="EB189" s="144"/>
      <c r="EC189" s="144"/>
      <c r="ED189" s="144"/>
      <c r="EE189" s="144"/>
      <c r="EF189" s="144"/>
      <c r="EG189" s="144"/>
      <c r="EH189" s="144"/>
      <c r="EI189" s="144"/>
      <c r="EJ189" s="144"/>
      <c r="EK189" s="144"/>
      <c r="EL189" s="144"/>
      <c r="EM189" s="144"/>
      <c r="EN189" s="144"/>
      <c r="EO189" s="144"/>
      <c r="EP189" s="144"/>
      <c r="EQ189" s="144"/>
      <c r="ER189" s="144"/>
      <c r="ES189" s="144"/>
      <c r="ET189" s="144"/>
      <c r="EU189" s="144"/>
      <c r="EV189" s="144"/>
      <c r="EW189" s="144"/>
      <c r="EX189" s="144"/>
      <c r="EY189" s="144"/>
      <c r="EZ189" s="144"/>
      <c r="FA189" s="144"/>
      <c r="FB189" s="144"/>
      <c r="FC189" s="144"/>
      <c r="FD189" s="144"/>
      <c r="FE189" s="144"/>
      <c r="FF189" s="144"/>
      <c r="FG189" s="144"/>
      <c r="FH189" s="144"/>
      <c r="FI189" s="144"/>
      <c r="FJ189" s="144"/>
      <c r="FK189" s="144"/>
      <c r="FL189" s="144"/>
      <c r="FM189" s="144"/>
      <c r="FN189" s="144"/>
      <c r="FO189" s="144"/>
      <c r="FP189" s="144"/>
      <c r="FQ189" s="144"/>
      <c r="FR189" s="144"/>
      <c r="FS189" s="144"/>
      <c r="FT189" s="144"/>
      <c r="FU189" s="144"/>
      <c r="FV189" s="144"/>
      <c r="FW189" s="144"/>
      <c r="FX189" s="144"/>
      <c r="FY189" s="144"/>
      <c r="FZ189" s="144"/>
      <c r="GA189" s="144"/>
      <c r="GB189" s="144"/>
      <c r="GC189" s="144"/>
      <c r="GD189" s="144"/>
      <c r="GE189" s="144"/>
      <c r="GF189" s="144"/>
      <c r="GG189" s="144"/>
      <c r="GH189" s="144"/>
      <c r="GI189" s="144"/>
      <c r="GJ189" s="144"/>
      <c r="GK189" s="144"/>
      <c r="GL189" s="144"/>
      <c r="GM189" s="144"/>
      <c r="GN189" s="144"/>
      <c r="GO189" s="144"/>
      <c r="GP189" s="144"/>
      <c r="GQ189" s="144"/>
      <c r="GR189" s="144"/>
      <c r="GS189" s="144"/>
      <c r="GT189" s="144"/>
      <c r="GU189" s="144"/>
      <c r="GV189" s="144"/>
      <c r="GW189" s="144"/>
      <c r="GX189" s="144"/>
      <c r="GY189" s="144"/>
      <c r="GZ189" s="144"/>
      <c r="HA189" s="144"/>
      <c r="HB189" s="144"/>
      <c r="HC189" s="144"/>
      <c r="HD189" s="144"/>
      <c r="HE189" s="144"/>
      <c r="HF189" s="144"/>
      <c r="HG189" s="144"/>
      <c r="HH189" s="144"/>
      <c r="HI189" s="144"/>
      <c r="HJ189" s="144"/>
      <c r="HK189" s="144"/>
      <c r="HL189" s="144"/>
      <c r="HM189" s="144"/>
      <c r="HN189" s="144"/>
      <c r="HO189" s="144"/>
      <c r="HP189" s="144"/>
      <c r="HQ189" s="144"/>
      <c r="HR189" s="144"/>
      <c r="HS189" s="144"/>
      <c r="HT189" s="144"/>
      <c r="HU189" s="144"/>
      <c r="HV189" s="144"/>
      <c r="HW189" s="144"/>
      <c r="HX189" s="144"/>
      <c r="HY189" s="144"/>
      <c r="HZ189" s="144"/>
      <c r="IA189" s="144"/>
      <c r="IB189" s="144"/>
      <c r="IC189" s="144"/>
      <c r="ID189" s="144"/>
      <c r="IE189" s="144"/>
      <c r="IF189" s="144"/>
      <c r="IG189" s="144"/>
      <c r="IH189" s="144"/>
      <c r="II189" s="144"/>
      <c r="IJ189" s="144"/>
      <c r="IK189" s="144"/>
      <c r="IL189" s="144"/>
      <c r="IM189" s="144"/>
      <c r="IN189" s="144"/>
      <c r="IO189" s="144"/>
      <c r="IP189" s="144"/>
      <c r="IQ189" s="144"/>
    </row>
    <row r="190" spans="1:251" s="145" customFormat="1" ht="12.75" customHeight="1">
      <c r="A190" s="141"/>
      <c r="B190" s="142"/>
      <c r="C190" s="142"/>
      <c r="D190" s="142"/>
      <c r="E190" s="142"/>
      <c r="F190" s="142"/>
      <c r="G190" s="142"/>
      <c r="H190" s="142"/>
      <c r="I190" s="142"/>
      <c r="J190" s="142"/>
      <c r="K190" s="143"/>
      <c r="L190" s="142"/>
      <c r="M190" s="14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  <c r="BN190" s="144"/>
      <c r="BO190" s="144"/>
      <c r="BP190" s="144"/>
      <c r="BQ190" s="144"/>
      <c r="BR190" s="144"/>
      <c r="BS190" s="144"/>
      <c r="BT190" s="144"/>
      <c r="BU190" s="144"/>
      <c r="BV190" s="144"/>
      <c r="BW190" s="144"/>
      <c r="BX190" s="144"/>
      <c r="BY190" s="144"/>
      <c r="BZ190" s="144"/>
      <c r="CA190" s="144"/>
      <c r="CB190" s="144"/>
      <c r="CC190" s="144"/>
      <c r="CD190" s="144"/>
      <c r="CE190" s="144"/>
      <c r="CF190" s="144"/>
      <c r="CG190" s="144"/>
      <c r="CH190" s="144"/>
      <c r="CI190" s="144"/>
      <c r="CJ190" s="144"/>
      <c r="CK190" s="144"/>
      <c r="CL190" s="144"/>
      <c r="CM190" s="144"/>
      <c r="CN190" s="144"/>
      <c r="CO190" s="144"/>
      <c r="CP190" s="144"/>
      <c r="CQ190" s="144"/>
      <c r="CR190" s="144"/>
      <c r="CS190" s="144"/>
      <c r="CT190" s="144"/>
      <c r="CU190" s="144"/>
      <c r="CV190" s="144"/>
      <c r="CW190" s="144"/>
      <c r="CX190" s="144"/>
      <c r="CY190" s="144"/>
      <c r="CZ190" s="144"/>
      <c r="DA190" s="144"/>
      <c r="DB190" s="144"/>
      <c r="DC190" s="144"/>
      <c r="DD190" s="144"/>
      <c r="DE190" s="144"/>
      <c r="DF190" s="144"/>
      <c r="DG190" s="144"/>
      <c r="DH190" s="144"/>
      <c r="DI190" s="144"/>
      <c r="DJ190" s="144"/>
      <c r="DK190" s="144"/>
      <c r="DL190" s="144"/>
      <c r="DM190" s="144"/>
      <c r="DN190" s="144"/>
      <c r="DO190" s="144"/>
      <c r="DP190" s="144"/>
      <c r="DQ190" s="144"/>
      <c r="DR190" s="144"/>
      <c r="DS190" s="144"/>
      <c r="DT190" s="144"/>
      <c r="DU190" s="144"/>
      <c r="DV190" s="144"/>
      <c r="DW190" s="144"/>
      <c r="DX190" s="144"/>
      <c r="DY190" s="144"/>
      <c r="DZ190" s="144"/>
      <c r="EA190" s="144"/>
      <c r="EB190" s="144"/>
      <c r="EC190" s="144"/>
      <c r="ED190" s="144"/>
      <c r="EE190" s="144"/>
      <c r="EF190" s="144"/>
      <c r="EG190" s="144"/>
      <c r="EH190" s="144"/>
      <c r="EI190" s="144"/>
      <c r="EJ190" s="144"/>
      <c r="EK190" s="144"/>
      <c r="EL190" s="144"/>
      <c r="EM190" s="144"/>
      <c r="EN190" s="144"/>
      <c r="EO190" s="144"/>
      <c r="EP190" s="144"/>
      <c r="EQ190" s="144"/>
      <c r="ER190" s="144"/>
      <c r="ES190" s="144"/>
      <c r="ET190" s="144"/>
      <c r="EU190" s="144"/>
      <c r="EV190" s="144"/>
      <c r="EW190" s="144"/>
      <c r="EX190" s="144"/>
      <c r="EY190" s="144"/>
      <c r="EZ190" s="144"/>
      <c r="FA190" s="144"/>
      <c r="FB190" s="144"/>
      <c r="FC190" s="144"/>
      <c r="FD190" s="144"/>
      <c r="FE190" s="144"/>
      <c r="FF190" s="144"/>
      <c r="FG190" s="144"/>
      <c r="FH190" s="144"/>
      <c r="FI190" s="144"/>
      <c r="FJ190" s="144"/>
      <c r="FK190" s="144"/>
      <c r="FL190" s="144"/>
      <c r="FM190" s="144"/>
      <c r="FN190" s="144"/>
      <c r="FO190" s="144"/>
      <c r="FP190" s="144"/>
      <c r="FQ190" s="144"/>
      <c r="FR190" s="144"/>
      <c r="FS190" s="144"/>
      <c r="FT190" s="144"/>
      <c r="FU190" s="144"/>
      <c r="FV190" s="144"/>
      <c r="FW190" s="144"/>
      <c r="FX190" s="144"/>
      <c r="FY190" s="144"/>
      <c r="FZ190" s="144"/>
      <c r="GA190" s="144"/>
      <c r="GB190" s="144"/>
      <c r="GC190" s="144"/>
      <c r="GD190" s="144"/>
      <c r="GE190" s="144"/>
      <c r="GF190" s="144"/>
      <c r="GG190" s="144"/>
      <c r="GH190" s="144"/>
      <c r="GI190" s="144"/>
      <c r="GJ190" s="144"/>
      <c r="GK190" s="144"/>
      <c r="GL190" s="144"/>
      <c r="GM190" s="144"/>
      <c r="GN190" s="144"/>
      <c r="GO190" s="144"/>
      <c r="GP190" s="144"/>
      <c r="GQ190" s="144"/>
      <c r="GR190" s="144"/>
      <c r="GS190" s="144"/>
      <c r="GT190" s="144"/>
      <c r="GU190" s="144"/>
      <c r="GV190" s="144"/>
      <c r="GW190" s="144"/>
      <c r="GX190" s="144"/>
      <c r="GY190" s="144"/>
      <c r="GZ190" s="144"/>
      <c r="HA190" s="144"/>
      <c r="HB190" s="144"/>
      <c r="HC190" s="144"/>
      <c r="HD190" s="144"/>
      <c r="HE190" s="144"/>
      <c r="HF190" s="144"/>
      <c r="HG190" s="144"/>
      <c r="HH190" s="144"/>
      <c r="HI190" s="144"/>
      <c r="HJ190" s="144"/>
      <c r="HK190" s="144"/>
      <c r="HL190" s="144"/>
      <c r="HM190" s="144"/>
      <c r="HN190" s="144"/>
      <c r="HO190" s="144"/>
      <c r="HP190" s="144"/>
      <c r="HQ190" s="144"/>
      <c r="HR190" s="144"/>
      <c r="HS190" s="144"/>
      <c r="HT190" s="144"/>
      <c r="HU190" s="144"/>
      <c r="HV190" s="144"/>
      <c r="HW190" s="144"/>
      <c r="HX190" s="144"/>
      <c r="HY190" s="144"/>
      <c r="HZ190" s="144"/>
      <c r="IA190" s="144"/>
      <c r="IB190" s="144"/>
      <c r="IC190" s="144"/>
      <c r="ID190" s="144"/>
      <c r="IE190" s="144"/>
      <c r="IF190" s="144"/>
      <c r="IG190" s="144"/>
      <c r="IH190" s="144"/>
      <c r="II190" s="144"/>
      <c r="IJ190" s="144"/>
      <c r="IK190" s="144"/>
      <c r="IL190" s="144"/>
      <c r="IM190" s="144"/>
      <c r="IN190" s="144"/>
      <c r="IO190" s="144"/>
      <c r="IP190" s="144"/>
      <c r="IQ190" s="144"/>
    </row>
    <row r="191" spans="1:16" ht="18" customHeight="1">
      <c r="A191" s="205" t="s">
        <v>30</v>
      </c>
      <c r="B191" s="205" t="s">
        <v>38</v>
      </c>
      <c r="C191" s="205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5"/>
    </row>
    <row r="192" spans="1:16" ht="18" customHeight="1">
      <c r="A192" s="205"/>
      <c r="B192" s="206" t="s">
        <v>31</v>
      </c>
      <c r="C192" s="206"/>
      <c r="D192" s="206"/>
      <c r="E192" s="206" t="s">
        <v>32</v>
      </c>
      <c r="F192" s="206"/>
      <c r="G192" s="206"/>
      <c r="H192" s="205" t="s">
        <v>33</v>
      </c>
      <c r="I192" s="205"/>
      <c r="J192" s="205"/>
      <c r="K192" s="205" t="s">
        <v>34</v>
      </c>
      <c r="L192" s="205"/>
      <c r="M192" s="205"/>
      <c r="N192" s="206" t="s">
        <v>35</v>
      </c>
      <c r="O192" s="206"/>
      <c r="P192" s="206"/>
    </row>
    <row r="193" spans="1:16" ht="18" customHeight="1">
      <c r="A193" s="205"/>
      <c r="B193" s="5" t="s">
        <v>12</v>
      </c>
      <c r="C193" s="49" t="s">
        <v>11</v>
      </c>
      <c r="D193" s="6" t="s">
        <v>10</v>
      </c>
      <c r="E193" s="5" t="s">
        <v>12</v>
      </c>
      <c r="F193" s="49" t="s">
        <v>11</v>
      </c>
      <c r="G193" s="6" t="s">
        <v>10</v>
      </c>
      <c r="H193" s="5" t="s">
        <v>12</v>
      </c>
      <c r="I193" s="49" t="s">
        <v>11</v>
      </c>
      <c r="J193" s="6" t="s">
        <v>10</v>
      </c>
      <c r="K193" s="5" t="s">
        <v>12</v>
      </c>
      <c r="L193" s="49" t="s">
        <v>11</v>
      </c>
      <c r="M193" s="6" t="s">
        <v>10</v>
      </c>
      <c r="N193" s="5" t="s">
        <v>12</v>
      </c>
      <c r="O193" s="49" t="s">
        <v>11</v>
      </c>
      <c r="P193" s="130" t="s">
        <v>10</v>
      </c>
    </row>
    <row r="194" spans="1:251" s="145" customFormat="1" ht="12.75" customHeight="1">
      <c r="A194" s="193" t="s">
        <v>39</v>
      </c>
      <c r="B194" s="52">
        <f>SUM(B195:B197)</f>
        <v>1740</v>
      </c>
      <c r="C194" s="52">
        <f aca="true" t="shared" si="36" ref="C194:O194">SUM(C195:C197)</f>
        <v>1711</v>
      </c>
      <c r="D194" s="69">
        <f aca="true" t="shared" si="37" ref="D194:D242">C194*100/B194</f>
        <v>98.33333333333333</v>
      </c>
      <c r="E194" s="52">
        <f t="shared" si="36"/>
        <v>124705920</v>
      </c>
      <c r="F194" s="52">
        <f t="shared" si="36"/>
        <v>127738185</v>
      </c>
      <c r="G194" s="76">
        <f>F194*100/E194</f>
        <v>102.43153252066942</v>
      </c>
      <c r="H194" s="52">
        <f t="shared" si="36"/>
        <v>34816500.760000005</v>
      </c>
      <c r="I194" s="52">
        <f t="shared" si="36"/>
        <v>39120550.13</v>
      </c>
      <c r="J194" s="76">
        <f>I194*100/H194</f>
        <v>112.36209635100617</v>
      </c>
      <c r="K194" s="52">
        <f t="shared" si="36"/>
        <v>101563.10999999999</v>
      </c>
      <c r="L194" s="52">
        <f t="shared" si="36"/>
        <v>134730.38999999998</v>
      </c>
      <c r="M194" s="76">
        <f>L194*100/K194</f>
        <v>132.65681801197306</v>
      </c>
      <c r="N194" s="52">
        <f t="shared" si="36"/>
        <v>112528.09</v>
      </c>
      <c r="O194" s="52">
        <f t="shared" si="36"/>
        <v>124780.88</v>
      </c>
      <c r="P194" s="76">
        <f>O194*100/N194</f>
        <v>110.88865011394044</v>
      </c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144"/>
      <c r="AU194" s="144"/>
      <c r="AV194" s="144"/>
      <c r="AW194" s="144"/>
      <c r="AX194" s="144"/>
      <c r="AY194" s="144"/>
      <c r="AZ194" s="144"/>
      <c r="BA194" s="144"/>
      <c r="BB194" s="144"/>
      <c r="BC194" s="144"/>
      <c r="BD194" s="144"/>
      <c r="BE194" s="144"/>
      <c r="BF194" s="144"/>
      <c r="BG194" s="144"/>
      <c r="BH194" s="144"/>
      <c r="BI194" s="144"/>
      <c r="BJ194" s="144"/>
      <c r="BK194" s="144"/>
      <c r="BL194" s="144"/>
      <c r="BM194" s="144"/>
      <c r="BN194" s="144"/>
      <c r="BO194" s="144"/>
      <c r="BP194" s="144"/>
      <c r="BQ194" s="144"/>
      <c r="BR194" s="144"/>
      <c r="BS194" s="144"/>
      <c r="BT194" s="144"/>
      <c r="BU194" s="144"/>
      <c r="BV194" s="144"/>
      <c r="BW194" s="144"/>
      <c r="BX194" s="144"/>
      <c r="BY194" s="144"/>
      <c r="BZ194" s="144"/>
      <c r="CA194" s="144"/>
      <c r="CB194" s="144"/>
      <c r="CC194" s="144"/>
      <c r="CD194" s="144"/>
      <c r="CE194" s="144"/>
      <c r="CF194" s="144"/>
      <c r="CG194" s="144"/>
      <c r="CH194" s="144"/>
      <c r="CI194" s="144"/>
      <c r="CJ194" s="144"/>
      <c r="CK194" s="144"/>
      <c r="CL194" s="144"/>
      <c r="CM194" s="144"/>
      <c r="CN194" s="144"/>
      <c r="CO194" s="144"/>
      <c r="CP194" s="144"/>
      <c r="CQ194" s="144"/>
      <c r="CR194" s="144"/>
      <c r="CS194" s="144"/>
      <c r="CT194" s="144"/>
      <c r="CU194" s="144"/>
      <c r="CV194" s="144"/>
      <c r="CW194" s="144"/>
      <c r="CX194" s="144"/>
      <c r="CY194" s="144"/>
      <c r="CZ194" s="144"/>
      <c r="DA194" s="144"/>
      <c r="DB194" s="144"/>
      <c r="DC194" s="144"/>
      <c r="DD194" s="144"/>
      <c r="DE194" s="144"/>
      <c r="DF194" s="144"/>
      <c r="DG194" s="144"/>
      <c r="DH194" s="144"/>
      <c r="DI194" s="144"/>
      <c r="DJ194" s="144"/>
      <c r="DK194" s="144"/>
      <c r="DL194" s="144"/>
      <c r="DM194" s="144"/>
      <c r="DN194" s="144"/>
      <c r="DO194" s="144"/>
      <c r="DP194" s="144"/>
      <c r="DQ194" s="144"/>
      <c r="DR194" s="144"/>
      <c r="DS194" s="144"/>
      <c r="DT194" s="144"/>
      <c r="DU194" s="144"/>
      <c r="DV194" s="144"/>
      <c r="DW194" s="144"/>
      <c r="DX194" s="144"/>
      <c r="DY194" s="144"/>
      <c r="DZ194" s="144"/>
      <c r="EA194" s="144"/>
      <c r="EB194" s="144"/>
      <c r="EC194" s="144"/>
      <c r="ED194" s="144"/>
      <c r="EE194" s="144"/>
      <c r="EF194" s="144"/>
      <c r="EG194" s="144"/>
      <c r="EH194" s="144"/>
      <c r="EI194" s="144"/>
      <c r="EJ194" s="144"/>
      <c r="EK194" s="144"/>
      <c r="EL194" s="144"/>
      <c r="EM194" s="144"/>
      <c r="EN194" s="144"/>
      <c r="EO194" s="144"/>
      <c r="EP194" s="144"/>
      <c r="EQ194" s="144"/>
      <c r="ER194" s="144"/>
      <c r="ES194" s="144"/>
      <c r="ET194" s="144"/>
      <c r="EU194" s="144"/>
      <c r="EV194" s="144"/>
      <c r="EW194" s="144"/>
      <c r="EX194" s="144"/>
      <c r="EY194" s="144"/>
      <c r="EZ194" s="144"/>
      <c r="FA194" s="144"/>
      <c r="FB194" s="144"/>
      <c r="FC194" s="144"/>
      <c r="FD194" s="144"/>
      <c r="FE194" s="144"/>
      <c r="FF194" s="144"/>
      <c r="FG194" s="144"/>
      <c r="FH194" s="144"/>
      <c r="FI194" s="144"/>
      <c r="FJ194" s="144"/>
      <c r="FK194" s="144"/>
      <c r="FL194" s="144"/>
      <c r="FM194" s="144"/>
      <c r="FN194" s="144"/>
      <c r="FO194" s="144"/>
      <c r="FP194" s="144"/>
      <c r="FQ194" s="144"/>
      <c r="FR194" s="144"/>
      <c r="FS194" s="144"/>
      <c r="FT194" s="144"/>
      <c r="FU194" s="144"/>
      <c r="FV194" s="144"/>
      <c r="FW194" s="144"/>
      <c r="FX194" s="144"/>
      <c r="FY194" s="144"/>
      <c r="FZ194" s="144"/>
      <c r="GA194" s="144"/>
      <c r="GB194" s="144"/>
      <c r="GC194" s="144"/>
      <c r="GD194" s="144"/>
      <c r="GE194" s="144"/>
      <c r="GF194" s="144"/>
      <c r="GG194" s="144"/>
      <c r="GH194" s="144"/>
      <c r="GI194" s="144"/>
      <c r="GJ194" s="144"/>
      <c r="GK194" s="144"/>
      <c r="GL194" s="144"/>
      <c r="GM194" s="144"/>
      <c r="GN194" s="144"/>
      <c r="GO194" s="144"/>
      <c r="GP194" s="144"/>
      <c r="GQ194" s="144"/>
      <c r="GR194" s="144"/>
      <c r="GS194" s="144"/>
      <c r="GT194" s="144"/>
      <c r="GU194" s="144"/>
      <c r="GV194" s="144"/>
      <c r="GW194" s="144"/>
      <c r="GX194" s="144"/>
      <c r="GY194" s="144"/>
      <c r="GZ194" s="144"/>
      <c r="HA194" s="144"/>
      <c r="HB194" s="144"/>
      <c r="HC194" s="144"/>
      <c r="HD194" s="144"/>
      <c r="HE194" s="144"/>
      <c r="HF194" s="144"/>
      <c r="HG194" s="144"/>
      <c r="HH194" s="144"/>
      <c r="HI194" s="144"/>
      <c r="HJ194" s="144"/>
      <c r="HK194" s="144"/>
      <c r="HL194" s="144"/>
      <c r="HM194" s="144"/>
      <c r="HN194" s="144"/>
      <c r="HO194" s="144"/>
      <c r="HP194" s="144"/>
      <c r="HQ194" s="144"/>
      <c r="HR194" s="144"/>
      <c r="HS194" s="144"/>
      <c r="HT194" s="144"/>
      <c r="HU194" s="144"/>
      <c r="HV194" s="144"/>
      <c r="HW194" s="144"/>
      <c r="HX194" s="144"/>
      <c r="HY194" s="144"/>
      <c r="HZ194" s="144"/>
      <c r="IA194" s="144"/>
      <c r="IB194" s="144"/>
      <c r="IC194" s="144"/>
      <c r="ID194" s="144"/>
      <c r="IE194" s="144"/>
      <c r="IF194" s="144"/>
      <c r="IG194" s="144"/>
      <c r="IH194" s="144"/>
      <c r="II194" s="144"/>
      <c r="IJ194" s="144"/>
      <c r="IK194" s="144"/>
      <c r="IL194" s="144"/>
      <c r="IM194" s="144"/>
      <c r="IN194" s="144"/>
      <c r="IO194" s="144"/>
      <c r="IP194" s="144"/>
      <c r="IQ194" s="144"/>
    </row>
    <row r="195" spans="1:251" s="145" customFormat="1" ht="12.75" customHeight="1">
      <c r="A195" s="194" t="s">
        <v>40</v>
      </c>
      <c r="B195" s="7">
        <v>1526</v>
      </c>
      <c r="C195" s="7">
        <v>1492</v>
      </c>
      <c r="D195" s="8">
        <f>C195*100/B195</f>
        <v>97.77195281782437</v>
      </c>
      <c r="E195" s="7">
        <v>102233913</v>
      </c>
      <c r="F195" s="7">
        <v>105437708</v>
      </c>
      <c r="G195" s="8">
        <f>F195*100/E195</f>
        <v>103.13378888275557</v>
      </c>
      <c r="H195" s="7">
        <v>30975064</v>
      </c>
      <c r="I195" s="7">
        <v>34661099.91</v>
      </c>
      <c r="J195" s="8">
        <f>I195*100/H195</f>
        <v>111.90001063436058</v>
      </c>
      <c r="K195" s="7">
        <v>60604.68</v>
      </c>
      <c r="L195" s="7">
        <v>70072.52</v>
      </c>
      <c r="M195" s="8">
        <f>L195*100/K195</f>
        <v>115.62229187580893</v>
      </c>
      <c r="N195" s="7">
        <v>77721.12</v>
      </c>
      <c r="O195" s="7">
        <v>88726.58</v>
      </c>
      <c r="P195" s="8">
        <f>O195*100/N195</f>
        <v>114.16019223603573</v>
      </c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4"/>
      <c r="AT195" s="144"/>
      <c r="AU195" s="144"/>
      <c r="AV195" s="144"/>
      <c r="AW195" s="144"/>
      <c r="AX195" s="144"/>
      <c r="AY195" s="144"/>
      <c r="AZ195" s="144"/>
      <c r="BA195" s="144"/>
      <c r="BB195" s="144"/>
      <c r="BC195" s="144"/>
      <c r="BD195" s="144"/>
      <c r="BE195" s="144"/>
      <c r="BF195" s="144"/>
      <c r="BG195" s="144"/>
      <c r="BH195" s="144"/>
      <c r="BI195" s="144"/>
      <c r="BJ195" s="144"/>
      <c r="BK195" s="144"/>
      <c r="BL195" s="144"/>
      <c r="BM195" s="144"/>
      <c r="BN195" s="144"/>
      <c r="BO195" s="144"/>
      <c r="BP195" s="144"/>
      <c r="BQ195" s="144"/>
      <c r="BR195" s="144"/>
      <c r="BS195" s="144"/>
      <c r="BT195" s="144"/>
      <c r="BU195" s="144"/>
      <c r="BV195" s="144"/>
      <c r="BW195" s="144"/>
      <c r="BX195" s="144"/>
      <c r="BY195" s="144"/>
      <c r="BZ195" s="144"/>
      <c r="CA195" s="144"/>
      <c r="CB195" s="144"/>
      <c r="CC195" s="144"/>
      <c r="CD195" s="144"/>
      <c r="CE195" s="144"/>
      <c r="CF195" s="144"/>
      <c r="CG195" s="144"/>
      <c r="CH195" s="144"/>
      <c r="CI195" s="144"/>
      <c r="CJ195" s="144"/>
      <c r="CK195" s="144"/>
      <c r="CL195" s="144"/>
      <c r="CM195" s="144"/>
      <c r="CN195" s="144"/>
      <c r="CO195" s="144"/>
      <c r="CP195" s="144"/>
      <c r="CQ195" s="144"/>
      <c r="CR195" s="144"/>
      <c r="CS195" s="144"/>
      <c r="CT195" s="144"/>
      <c r="CU195" s="144"/>
      <c r="CV195" s="144"/>
      <c r="CW195" s="144"/>
      <c r="CX195" s="144"/>
      <c r="CY195" s="144"/>
      <c r="CZ195" s="144"/>
      <c r="DA195" s="144"/>
      <c r="DB195" s="144"/>
      <c r="DC195" s="144"/>
      <c r="DD195" s="144"/>
      <c r="DE195" s="144"/>
      <c r="DF195" s="144"/>
      <c r="DG195" s="144"/>
      <c r="DH195" s="144"/>
      <c r="DI195" s="144"/>
      <c r="DJ195" s="144"/>
      <c r="DK195" s="144"/>
      <c r="DL195" s="144"/>
      <c r="DM195" s="144"/>
      <c r="DN195" s="144"/>
      <c r="DO195" s="144"/>
      <c r="DP195" s="144"/>
      <c r="DQ195" s="144"/>
      <c r="DR195" s="144"/>
      <c r="DS195" s="144"/>
      <c r="DT195" s="144"/>
      <c r="DU195" s="144"/>
      <c r="DV195" s="144"/>
      <c r="DW195" s="144"/>
      <c r="DX195" s="144"/>
      <c r="DY195" s="144"/>
      <c r="DZ195" s="144"/>
      <c r="EA195" s="144"/>
      <c r="EB195" s="144"/>
      <c r="EC195" s="144"/>
      <c r="ED195" s="144"/>
      <c r="EE195" s="144"/>
      <c r="EF195" s="144"/>
      <c r="EG195" s="144"/>
      <c r="EH195" s="144"/>
      <c r="EI195" s="144"/>
      <c r="EJ195" s="144"/>
      <c r="EK195" s="144"/>
      <c r="EL195" s="144"/>
      <c r="EM195" s="144"/>
      <c r="EN195" s="144"/>
      <c r="EO195" s="144"/>
      <c r="EP195" s="144"/>
      <c r="EQ195" s="144"/>
      <c r="ER195" s="144"/>
      <c r="ES195" s="144"/>
      <c r="ET195" s="144"/>
      <c r="EU195" s="144"/>
      <c r="EV195" s="144"/>
      <c r="EW195" s="144"/>
      <c r="EX195" s="144"/>
      <c r="EY195" s="144"/>
      <c r="EZ195" s="144"/>
      <c r="FA195" s="144"/>
      <c r="FB195" s="144"/>
      <c r="FC195" s="144"/>
      <c r="FD195" s="144"/>
      <c r="FE195" s="144"/>
      <c r="FF195" s="144"/>
      <c r="FG195" s="144"/>
      <c r="FH195" s="144"/>
      <c r="FI195" s="144"/>
      <c r="FJ195" s="144"/>
      <c r="FK195" s="144"/>
      <c r="FL195" s="144"/>
      <c r="FM195" s="144"/>
      <c r="FN195" s="144"/>
      <c r="FO195" s="144"/>
      <c r="FP195" s="144"/>
      <c r="FQ195" s="144"/>
      <c r="FR195" s="144"/>
      <c r="FS195" s="144"/>
      <c r="FT195" s="144"/>
      <c r="FU195" s="144"/>
      <c r="FV195" s="144"/>
      <c r="FW195" s="144"/>
      <c r="FX195" s="144"/>
      <c r="FY195" s="144"/>
      <c r="FZ195" s="144"/>
      <c r="GA195" s="144"/>
      <c r="GB195" s="144"/>
      <c r="GC195" s="144"/>
      <c r="GD195" s="144"/>
      <c r="GE195" s="144"/>
      <c r="GF195" s="144"/>
      <c r="GG195" s="144"/>
      <c r="GH195" s="144"/>
      <c r="GI195" s="144"/>
      <c r="GJ195" s="144"/>
      <c r="GK195" s="144"/>
      <c r="GL195" s="144"/>
      <c r="GM195" s="144"/>
      <c r="GN195" s="144"/>
      <c r="GO195" s="144"/>
      <c r="GP195" s="144"/>
      <c r="GQ195" s="144"/>
      <c r="GR195" s="144"/>
      <c r="GS195" s="144"/>
      <c r="GT195" s="144"/>
      <c r="GU195" s="144"/>
      <c r="GV195" s="144"/>
      <c r="GW195" s="144"/>
      <c r="GX195" s="144"/>
      <c r="GY195" s="144"/>
      <c r="GZ195" s="144"/>
      <c r="HA195" s="144"/>
      <c r="HB195" s="144"/>
      <c r="HC195" s="144"/>
      <c r="HD195" s="144"/>
      <c r="HE195" s="144"/>
      <c r="HF195" s="144"/>
      <c r="HG195" s="144"/>
      <c r="HH195" s="144"/>
      <c r="HI195" s="144"/>
      <c r="HJ195" s="144"/>
      <c r="HK195" s="144"/>
      <c r="HL195" s="144"/>
      <c r="HM195" s="144"/>
      <c r="HN195" s="144"/>
      <c r="HO195" s="144"/>
      <c r="HP195" s="144"/>
      <c r="HQ195" s="144"/>
      <c r="HR195" s="144"/>
      <c r="HS195" s="144"/>
      <c r="HT195" s="144"/>
      <c r="HU195" s="144"/>
      <c r="HV195" s="144"/>
      <c r="HW195" s="144"/>
      <c r="HX195" s="144"/>
      <c r="HY195" s="144"/>
      <c r="HZ195" s="144"/>
      <c r="IA195" s="144"/>
      <c r="IB195" s="144"/>
      <c r="IC195" s="144"/>
      <c r="ID195" s="144"/>
      <c r="IE195" s="144"/>
      <c r="IF195" s="144"/>
      <c r="IG195" s="144"/>
      <c r="IH195" s="144"/>
      <c r="II195" s="144"/>
      <c r="IJ195" s="144"/>
      <c r="IK195" s="144"/>
      <c r="IL195" s="144"/>
      <c r="IM195" s="144"/>
      <c r="IN195" s="144"/>
      <c r="IO195" s="144"/>
      <c r="IP195" s="144"/>
      <c r="IQ195" s="144"/>
    </row>
    <row r="196" spans="1:16" ht="17.25" customHeight="1">
      <c r="A196" s="194" t="s">
        <v>41</v>
      </c>
      <c r="B196" s="7">
        <v>206</v>
      </c>
      <c r="C196" s="7">
        <v>210</v>
      </c>
      <c r="D196" s="8">
        <f>C196*100/B196</f>
        <v>101.94174757281553</v>
      </c>
      <c r="E196" s="7">
        <v>21186478</v>
      </c>
      <c r="F196" s="7">
        <v>20775867</v>
      </c>
      <c r="G196" s="8">
        <f>F196*100/E196</f>
        <v>98.06191949412262</v>
      </c>
      <c r="H196" s="7">
        <v>3567253.7</v>
      </c>
      <c r="I196" s="7">
        <v>4105730.34</v>
      </c>
      <c r="J196" s="8">
        <f>I196*100/H196</f>
        <v>115.0949914215521</v>
      </c>
      <c r="K196" s="7">
        <v>40368.5</v>
      </c>
      <c r="L196" s="7">
        <v>63915.34</v>
      </c>
      <c r="M196" s="8">
        <f>L196*100/K196</f>
        <v>158.32973729516826</v>
      </c>
      <c r="N196" s="7">
        <v>34236.95</v>
      </c>
      <c r="O196" s="7">
        <v>35256.36</v>
      </c>
      <c r="P196" s="8">
        <f>O196*100/N196</f>
        <v>102.97751406010174</v>
      </c>
    </row>
    <row r="197" spans="1:16" ht="17.25" customHeight="1">
      <c r="A197" s="195" t="s">
        <v>42</v>
      </c>
      <c r="B197" s="7">
        <v>8</v>
      </c>
      <c r="C197" s="7">
        <v>9</v>
      </c>
      <c r="D197" s="79">
        <f>C197*100/B197</f>
        <v>112.5</v>
      </c>
      <c r="E197" s="7">
        <v>1285529</v>
      </c>
      <c r="F197" s="7">
        <v>1524610</v>
      </c>
      <c r="G197" s="79">
        <f>F197*100/E197</f>
        <v>118.59786904846176</v>
      </c>
      <c r="H197" s="7">
        <v>274183.06</v>
      </c>
      <c r="I197" s="7">
        <v>353719.88</v>
      </c>
      <c r="J197" s="79">
        <f>I197*100/H197</f>
        <v>129.00865574992125</v>
      </c>
      <c r="K197" s="7">
        <v>589.93</v>
      </c>
      <c r="L197" s="7">
        <v>742.53</v>
      </c>
      <c r="M197" s="79">
        <f>L197*100/K197</f>
        <v>125.86747580221383</v>
      </c>
      <c r="N197" s="7">
        <v>570.02</v>
      </c>
      <c r="O197" s="7">
        <v>797.94</v>
      </c>
      <c r="P197" s="79">
        <f>O197*100/N197</f>
        <v>139.9845619451949</v>
      </c>
    </row>
    <row r="198" spans="1:251" s="146" customFormat="1" ht="15.75" customHeight="1">
      <c r="A198" s="196" t="s">
        <v>43</v>
      </c>
      <c r="B198" s="54">
        <f>SUM(B199:B213)</f>
        <v>188</v>
      </c>
      <c r="C198" s="63">
        <f>SUM(C199:C213)</f>
        <v>187</v>
      </c>
      <c r="D198" s="52">
        <f t="shared" si="37"/>
        <v>99.46808510638297</v>
      </c>
      <c r="E198" s="63">
        <f>SUM(E199:E213)</f>
        <v>34608191</v>
      </c>
      <c r="F198" s="63">
        <f>SUM(F199:F213)</f>
        <v>26746160</v>
      </c>
      <c r="G198" s="76">
        <f aca="true" t="shared" si="38" ref="G198:G212">F198*100/E198</f>
        <v>77.28274500103169</v>
      </c>
      <c r="H198" s="63">
        <f>SUM(H199:H213)</f>
        <v>9128347.39</v>
      </c>
      <c r="I198" s="63">
        <f>SUM(I199:I213)</f>
        <v>7493362.86</v>
      </c>
      <c r="J198" s="76">
        <f aca="true" t="shared" si="39" ref="J198:J212">I198*100/H198</f>
        <v>82.0889317622694</v>
      </c>
      <c r="K198" s="63">
        <f>SUM(K199:K213)</f>
        <v>87793.17000000001</v>
      </c>
      <c r="L198" s="63">
        <f>SUM(L199:L213)</f>
        <v>88426.60999999999</v>
      </c>
      <c r="M198" s="76">
        <f aca="true" t="shared" si="40" ref="M198:M212">L198*100/K198</f>
        <v>100.72151398565511</v>
      </c>
      <c r="N198" s="63">
        <f>SUM(N199:N213)</f>
        <v>73212.61</v>
      </c>
      <c r="O198" s="63">
        <f>SUM(O199:O213)</f>
        <v>86197.09</v>
      </c>
      <c r="P198" s="76">
        <f aca="true" t="shared" si="41" ref="P198:P212">O198*100/N198</f>
        <v>117.73530543440536</v>
      </c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  <c r="AN198" s="112"/>
      <c r="AO198" s="112"/>
      <c r="AP198" s="112"/>
      <c r="AQ198" s="112"/>
      <c r="AR198" s="112"/>
      <c r="AS198" s="112"/>
      <c r="AT198" s="112"/>
      <c r="AU198" s="112"/>
      <c r="AV198" s="112"/>
      <c r="AW198" s="112"/>
      <c r="AX198" s="112"/>
      <c r="AY198" s="112"/>
      <c r="AZ198" s="112"/>
      <c r="BA198" s="112"/>
      <c r="BB198" s="112"/>
      <c r="BC198" s="112"/>
      <c r="BD198" s="112"/>
      <c r="BE198" s="112"/>
      <c r="BF198" s="112"/>
      <c r="BG198" s="112"/>
      <c r="BH198" s="112"/>
      <c r="BI198" s="112"/>
      <c r="BJ198" s="112"/>
      <c r="BK198" s="112"/>
      <c r="BL198" s="112"/>
      <c r="BM198" s="112"/>
      <c r="BN198" s="112"/>
      <c r="BO198" s="112"/>
      <c r="BP198" s="112"/>
      <c r="BQ198" s="112"/>
      <c r="BR198" s="112"/>
      <c r="BS198" s="112"/>
      <c r="BT198" s="112"/>
      <c r="BU198" s="112"/>
      <c r="BV198" s="112"/>
      <c r="BW198" s="112"/>
      <c r="BX198" s="112"/>
      <c r="BY198" s="112"/>
      <c r="BZ198" s="112"/>
      <c r="CA198" s="112"/>
      <c r="CB198" s="112"/>
      <c r="CC198" s="112"/>
      <c r="CD198" s="112"/>
      <c r="CE198" s="112"/>
      <c r="CF198" s="112"/>
      <c r="CG198" s="112"/>
      <c r="CH198" s="112"/>
      <c r="CI198" s="112"/>
      <c r="CJ198" s="112"/>
      <c r="CK198" s="112"/>
      <c r="CL198" s="112"/>
      <c r="CM198" s="112"/>
      <c r="CN198" s="112"/>
      <c r="CO198" s="112"/>
      <c r="CP198" s="112"/>
      <c r="CQ198" s="112"/>
      <c r="CR198" s="112"/>
      <c r="CS198" s="112"/>
      <c r="CT198" s="112"/>
      <c r="CU198" s="112"/>
      <c r="CV198" s="112"/>
      <c r="CW198" s="112"/>
      <c r="CX198" s="112"/>
      <c r="CY198" s="112"/>
      <c r="CZ198" s="112"/>
      <c r="DA198" s="112"/>
      <c r="DB198" s="112"/>
      <c r="DC198" s="112"/>
      <c r="DD198" s="112"/>
      <c r="DE198" s="112"/>
      <c r="DF198" s="112"/>
      <c r="DG198" s="112"/>
      <c r="DH198" s="112"/>
      <c r="DI198" s="112"/>
      <c r="DJ198" s="112"/>
      <c r="DK198" s="112"/>
      <c r="DL198" s="112"/>
      <c r="DM198" s="112"/>
      <c r="DN198" s="112"/>
      <c r="DO198" s="112"/>
      <c r="DP198" s="112"/>
      <c r="DQ198" s="112"/>
      <c r="DR198" s="112"/>
      <c r="DS198" s="112"/>
      <c r="DT198" s="112"/>
      <c r="DU198" s="112"/>
      <c r="DV198" s="112"/>
      <c r="DW198" s="112"/>
      <c r="DX198" s="112"/>
      <c r="DY198" s="112"/>
      <c r="DZ198" s="112"/>
      <c r="EA198" s="112"/>
      <c r="EB198" s="112"/>
      <c r="EC198" s="112"/>
      <c r="ED198" s="112"/>
      <c r="EE198" s="112"/>
      <c r="EF198" s="112"/>
      <c r="EG198" s="112"/>
      <c r="EH198" s="112"/>
      <c r="EI198" s="112"/>
      <c r="EJ198" s="112"/>
      <c r="EK198" s="112"/>
      <c r="EL198" s="112"/>
      <c r="EM198" s="112"/>
      <c r="EN198" s="112"/>
      <c r="EO198" s="112"/>
      <c r="EP198" s="112"/>
      <c r="EQ198" s="112"/>
      <c r="ER198" s="112"/>
      <c r="ES198" s="112"/>
      <c r="ET198" s="112"/>
      <c r="EU198" s="112"/>
      <c r="EV198" s="112"/>
      <c r="EW198" s="112"/>
      <c r="EX198" s="112"/>
      <c r="EY198" s="112"/>
      <c r="EZ198" s="112"/>
      <c r="FA198" s="112"/>
      <c r="FB198" s="112"/>
      <c r="FC198" s="112"/>
      <c r="FD198" s="112"/>
      <c r="FE198" s="112"/>
      <c r="FF198" s="112"/>
      <c r="FG198" s="112"/>
      <c r="FH198" s="112"/>
      <c r="FI198" s="112"/>
      <c r="FJ198" s="112"/>
      <c r="FK198" s="112"/>
      <c r="FL198" s="112"/>
      <c r="FM198" s="112"/>
      <c r="FN198" s="112"/>
      <c r="FO198" s="112"/>
      <c r="FP198" s="112"/>
      <c r="FQ198" s="112"/>
      <c r="FR198" s="112"/>
      <c r="FS198" s="112"/>
      <c r="FT198" s="112"/>
      <c r="FU198" s="112"/>
      <c r="FV198" s="112"/>
      <c r="FW198" s="112"/>
      <c r="FX198" s="112"/>
      <c r="FY198" s="112"/>
      <c r="FZ198" s="112"/>
      <c r="GA198" s="112"/>
      <c r="GB198" s="112"/>
      <c r="GC198" s="112"/>
      <c r="GD198" s="112"/>
      <c r="GE198" s="112"/>
      <c r="GF198" s="112"/>
      <c r="GG198" s="112"/>
      <c r="GH198" s="112"/>
      <c r="GI198" s="112"/>
      <c r="GJ198" s="112"/>
      <c r="GK198" s="112"/>
      <c r="GL198" s="112"/>
      <c r="GM198" s="112"/>
      <c r="GN198" s="112"/>
      <c r="GO198" s="112"/>
      <c r="GP198" s="112"/>
      <c r="GQ198" s="112"/>
      <c r="GR198" s="112"/>
      <c r="GS198" s="112"/>
      <c r="GT198" s="112"/>
      <c r="GU198" s="112"/>
      <c r="GV198" s="112"/>
      <c r="GW198" s="112"/>
      <c r="GX198" s="112"/>
      <c r="GY198" s="112"/>
      <c r="GZ198" s="112"/>
      <c r="HA198" s="112"/>
      <c r="HB198" s="112"/>
      <c r="HC198" s="112"/>
      <c r="HD198" s="112"/>
      <c r="HE198" s="112"/>
      <c r="HF198" s="112"/>
      <c r="HG198" s="112"/>
      <c r="HH198" s="112"/>
      <c r="HI198" s="112"/>
      <c r="HJ198" s="112"/>
      <c r="HK198" s="112"/>
      <c r="HL198" s="112"/>
      <c r="HM198" s="112"/>
      <c r="HN198" s="112"/>
      <c r="HO198" s="112"/>
      <c r="HP198" s="112"/>
      <c r="HQ198" s="112"/>
      <c r="HR198" s="112"/>
      <c r="HS198" s="112"/>
      <c r="HT198" s="112"/>
      <c r="HU198" s="112"/>
      <c r="HV198" s="112"/>
      <c r="HW198" s="112"/>
      <c r="HX198" s="112"/>
      <c r="HY198" s="112"/>
      <c r="HZ198" s="112"/>
      <c r="IA198" s="112"/>
      <c r="IB198" s="112"/>
      <c r="IC198" s="112"/>
      <c r="ID198" s="112"/>
      <c r="IE198" s="112"/>
      <c r="IF198" s="112"/>
      <c r="IG198" s="112"/>
      <c r="IH198" s="112"/>
      <c r="II198" s="112"/>
      <c r="IJ198" s="112"/>
      <c r="IK198" s="112"/>
      <c r="IL198" s="112"/>
      <c r="IM198" s="112"/>
      <c r="IN198" s="112"/>
      <c r="IO198" s="112"/>
      <c r="IP198" s="112"/>
      <c r="IQ198" s="112"/>
    </row>
    <row r="199" spans="1:16" ht="15.75" customHeight="1">
      <c r="A199" s="194" t="s">
        <v>44</v>
      </c>
      <c r="B199" s="7">
        <v>1</v>
      </c>
      <c r="C199" s="7">
        <v>2</v>
      </c>
      <c r="D199" s="8">
        <f t="shared" si="37"/>
        <v>200</v>
      </c>
      <c r="E199" s="7">
        <v>9000</v>
      </c>
      <c r="F199" s="7">
        <v>30720</v>
      </c>
      <c r="G199" s="8">
        <f t="shared" si="38"/>
        <v>341.3333333333333</v>
      </c>
      <c r="H199" s="7">
        <v>96950</v>
      </c>
      <c r="I199" s="7">
        <v>205296</v>
      </c>
      <c r="J199" s="8">
        <f t="shared" si="39"/>
        <v>211.75451263537906</v>
      </c>
      <c r="K199" s="7">
        <v>110.03</v>
      </c>
      <c r="L199" s="7">
        <v>246.23</v>
      </c>
      <c r="M199" s="8">
        <f t="shared" si="40"/>
        <v>223.78442243024628</v>
      </c>
      <c r="N199" s="7">
        <v>103.24</v>
      </c>
      <c r="O199" s="7">
        <v>457.42</v>
      </c>
      <c r="P199" s="8">
        <f t="shared" si="41"/>
        <v>443.0647036032546</v>
      </c>
    </row>
    <row r="200" spans="1:16" ht="15.75" customHeight="1">
      <c r="A200" s="194" t="s">
        <v>45</v>
      </c>
      <c r="B200" s="7">
        <v>5</v>
      </c>
      <c r="C200" s="7">
        <v>3</v>
      </c>
      <c r="D200" s="8">
        <f t="shared" si="37"/>
        <v>60</v>
      </c>
      <c r="E200" s="7">
        <v>202000</v>
      </c>
      <c r="F200" s="7">
        <v>167600</v>
      </c>
      <c r="G200" s="8">
        <f t="shared" si="38"/>
        <v>82.97029702970298</v>
      </c>
      <c r="H200" s="7">
        <v>245300</v>
      </c>
      <c r="I200" s="7">
        <v>114580</v>
      </c>
      <c r="J200" s="8">
        <f t="shared" si="39"/>
        <v>46.710150835711374</v>
      </c>
      <c r="K200" s="7">
        <v>473.67</v>
      </c>
      <c r="L200" s="7">
        <v>325.46</v>
      </c>
      <c r="M200" s="8">
        <f t="shared" si="40"/>
        <v>68.71028353072813</v>
      </c>
      <c r="N200" s="7">
        <v>523.85</v>
      </c>
      <c r="O200" s="7">
        <v>539.04</v>
      </c>
      <c r="P200" s="8">
        <f t="shared" si="41"/>
        <v>102.89968502433902</v>
      </c>
    </row>
    <row r="201" spans="1:16" ht="15.75" customHeight="1">
      <c r="A201" s="194" t="s">
        <v>46</v>
      </c>
      <c r="B201" s="7">
        <v>1</v>
      </c>
      <c r="C201" s="7">
        <v>8</v>
      </c>
      <c r="D201" s="8">
        <f t="shared" si="37"/>
        <v>800</v>
      </c>
      <c r="E201" s="7">
        <v>647212</v>
      </c>
      <c r="F201" s="7">
        <v>321855</v>
      </c>
      <c r="G201" s="8">
        <f t="shared" si="38"/>
        <v>49.72945495448168</v>
      </c>
      <c r="H201" s="7">
        <v>174747.24</v>
      </c>
      <c r="I201" s="7">
        <v>96868.85</v>
      </c>
      <c r="J201" s="8">
        <f t="shared" si="39"/>
        <v>55.43369383115865</v>
      </c>
      <c r="K201" s="7">
        <v>2980.61</v>
      </c>
      <c r="L201" s="7">
        <v>1350.36</v>
      </c>
      <c r="M201" s="8">
        <f t="shared" si="40"/>
        <v>45.30482015426372</v>
      </c>
      <c r="N201" s="7">
        <v>2580.59</v>
      </c>
      <c r="O201" s="7">
        <v>1888.88</v>
      </c>
      <c r="P201" s="8">
        <f t="shared" si="41"/>
        <v>73.1956645573299</v>
      </c>
    </row>
    <row r="202" spans="1:16" ht="15" customHeight="1">
      <c r="A202" s="194" t="s">
        <v>48</v>
      </c>
      <c r="B202" s="7">
        <v>19</v>
      </c>
      <c r="C202" s="7">
        <v>33</v>
      </c>
      <c r="D202" s="8">
        <f t="shared" si="37"/>
        <v>173.68421052631578</v>
      </c>
      <c r="E202" s="7">
        <v>2519888</v>
      </c>
      <c r="F202" s="7">
        <v>4007275</v>
      </c>
      <c r="G202" s="8">
        <f t="shared" si="38"/>
        <v>159.02591702488365</v>
      </c>
      <c r="H202" s="7">
        <v>534248.96</v>
      </c>
      <c r="I202" s="7">
        <v>781545.5</v>
      </c>
      <c r="J202" s="8">
        <f t="shared" si="39"/>
        <v>146.28863292499437</v>
      </c>
      <c r="K202" s="7">
        <v>3354.79</v>
      </c>
      <c r="L202" s="7">
        <v>7259.68</v>
      </c>
      <c r="M202" s="8">
        <f t="shared" si="40"/>
        <v>216.39744961681654</v>
      </c>
      <c r="N202" s="7">
        <v>3576.03</v>
      </c>
      <c r="O202" s="7">
        <v>8359.19</v>
      </c>
      <c r="P202" s="8">
        <f t="shared" si="41"/>
        <v>233.75614857817186</v>
      </c>
    </row>
    <row r="203" spans="1:16" ht="15.75" customHeight="1">
      <c r="A203" s="194" t="s">
        <v>49</v>
      </c>
      <c r="B203" s="7">
        <v>3</v>
      </c>
      <c r="C203" s="7">
        <v>2</v>
      </c>
      <c r="D203" s="8">
        <f t="shared" si="37"/>
        <v>66.66666666666667</v>
      </c>
      <c r="E203" s="7">
        <v>33000</v>
      </c>
      <c r="F203" s="7">
        <v>50760</v>
      </c>
      <c r="G203" s="8">
        <f t="shared" si="38"/>
        <v>153.8181818181818</v>
      </c>
      <c r="H203" s="7">
        <v>8250</v>
      </c>
      <c r="I203" s="7">
        <v>12690</v>
      </c>
      <c r="J203" s="8">
        <f t="shared" si="39"/>
        <v>153.8181818181818</v>
      </c>
      <c r="K203" s="7">
        <v>83.26</v>
      </c>
      <c r="L203" s="7">
        <v>116.98</v>
      </c>
      <c r="M203" s="8">
        <f t="shared" si="40"/>
        <v>140.49963968292096</v>
      </c>
      <c r="N203" s="7">
        <v>68.14</v>
      </c>
      <c r="O203" s="7">
        <v>147.82</v>
      </c>
      <c r="P203" s="8">
        <f t="shared" si="41"/>
        <v>216.93572057528618</v>
      </c>
    </row>
    <row r="204" spans="1:16" ht="12.75" customHeight="1">
      <c r="A204" s="194" t="s">
        <v>50</v>
      </c>
      <c r="B204" s="7">
        <v>3</v>
      </c>
      <c r="C204" s="7">
        <v>12</v>
      </c>
      <c r="D204" s="8">
        <f t="shared" si="37"/>
        <v>400</v>
      </c>
      <c r="E204" s="7">
        <v>848925</v>
      </c>
      <c r="F204" s="7">
        <v>1113884</v>
      </c>
      <c r="G204" s="8">
        <f t="shared" si="38"/>
        <v>131.21111994581383</v>
      </c>
      <c r="H204" s="7">
        <v>313861.25</v>
      </c>
      <c r="I204" s="7">
        <v>590850.62</v>
      </c>
      <c r="J204" s="8">
        <f t="shared" si="39"/>
        <v>188.25217193903356</v>
      </c>
      <c r="K204" s="7">
        <v>1637.51</v>
      </c>
      <c r="L204" s="7">
        <v>3167.85</v>
      </c>
      <c r="M204" s="8">
        <f t="shared" si="40"/>
        <v>193.45530714316249</v>
      </c>
      <c r="N204" s="7">
        <v>1363.01</v>
      </c>
      <c r="O204" s="7">
        <v>4003.77</v>
      </c>
      <c r="P204" s="8">
        <f t="shared" si="41"/>
        <v>293.74472674448464</v>
      </c>
    </row>
    <row r="205" spans="1:16" ht="15" customHeight="1">
      <c r="A205" s="194" t="s">
        <v>51</v>
      </c>
      <c r="B205" s="7">
        <v>0</v>
      </c>
      <c r="C205" s="7">
        <v>1</v>
      </c>
      <c r="D205" s="8">
        <v>0</v>
      </c>
      <c r="E205" s="7">
        <v>0</v>
      </c>
      <c r="F205" s="7">
        <v>2300</v>
      </c>
      <c r="G205" s="8">
        <v>0</v>
      </c>
      <c r="H205" s="7">
        <v>0</v>
      </c>
      <c r="I205" s="7">
        <v>2714</v>
      </c>
      <c r="J205" s="8">
        <v>0</v>
      </c>
      <c r="K205" s="7">
        <v>0</v>
      </c>
      <c r="L205" s="7">
        <v>0</v>
      </c>
      <c r="M205" s="8">
        <v>0</v>
      </c>
      <c r="N205" s="7">
        <v>0</v>
      </c>
      <c r="O205" s="7">
        <v>0</v>
      </c>
      <c r="P205" s="8">
        <v>0</v>
      </c>
    </row>
    <row r="206" spans="1:16" ht="15" customHeight="1">
      <c r="A206" s="194" t="s">
        <v>52</v>
      </c>
      <c r="B206" s="7">
        <v>61</v>
      </c>
      <c r="C206" s="7">
        <v>37</v>
      </c>
      <c r="D206" s="8">
        <f t="shared" si="37"/>
        <v>60.65573770491803</v>
      </c>
      <c r="E206" s="7">
        <v>14473908</v>
      </c>
      <c r="F206" s="7">
        <v>8447162</v>
      </c>
      <c r="G206" s="8">
        <f t="shared" si="38"/>
        <v>58.361307809887975</v>
      </c>
      <c r="H206" s="7">
        <v>4217816.26</v>
      </c>
      <c r="I206" s="7">
        <v>2537977.02</v>
      </c>
      <c r="J206" s="8">
        <f t="shared" si="39"/>
        <v>60.172773386766735</v>
      </c>
      <c r="K206" s="7">
        <v>36711.47</v>
      </c>
      <c r="L206" s="7">
        <v>31706.54</v>
      </c>
      <c r="M206" s="8">
        <f t="shared" si="40"/>
        <v>86.3668493797715</v>
      </c>
      <c r="N206" s="7">
        <v>28456.75</v>
      </c>
      <c r="O206" s="7">
        <v>22300.44</v>
      </c>
      <c r="P206" s="8">
        <f t="shared" si="41"/>
        <v>78.36608186106987</v>
      </c>
    </row>
    <row r="207" spans="1:16" ht="15" customHeight="1">
      <c r="A207" s="194" t="s">
        <v>53</v>
      </c>
      <c r="B207" s="7">
        <v>9</v>
      </c>
      <c r="C207" s="7">
        <v>8</v>
      </c>
      <c r="D207" s="8">
        <f t="shared" si="37"/>
        <v>88.88888888888889</v>
      </c>
      <c r="E207" s="7">
        <v>438640</v>
      </c>
      <c r="F207" s="7">
        <v>253090</v>
      </c>
      <c r="G207" s="8">
        <f t="shared" si="38"/>
        <v>57.69879627940908</v>
      </c>
      <c r="H207" s="7">
        <v>246788</v>
      </c>
      <c r="I207" s="7">
        <v>179445</v>
      </c>
      <c r="J207" s="8">
        <f t="shared" si="39"/>
        <v>72.71220642818938</v>
      </c>
      <c r="K207" s="7">
        <v>3585.35</v>
      </c>
      <c r="L207" s="7">
        <v>3150.73</v>
      </c>
      <c r="M207" s="8">
        <f t="shared" si="40"/>
        <v>87.87789197707338</v>
      </c>
      <c r="N207" s="7">
        <v>3355.82</v>
      </c>
      <c r="O207" s="7">
        <v>3743.2</v>
      </c>
      <c r="P207" s="8">
        <f t="shared" si="41"/>
        <v>111.54352736439975</v>
      </c>
    </row>
    <row r="208" spans="1:16" ht="12.75" customHeight="1">
      <c r="A208" s="194" t="s">
        <v>54</v>
      </c>
      <c r="B208" s="7">
        <v>60</v>
      </c>
      <c r="C208" s="7">
        <v>48</v>
      </c>
      <c r="D208" s="8">
        <f t="shared" si="37"/>
        <v>80</v>
      </c>
      <c r="E208" s="7">
        <v>9532768</v>
      </c>
      <c r="F208" s="7">
        <v>6799779</v>
      </c>
      <c r="G208" s="8">
        <f t="shared" si="38"/>
        <v>71.33058310031252</v>
      </c>
      <c r="H208" s="7">
        <v>1437651.68</v>
      </c>
      <c r="I208" s="7">
        <v>1037358.92</v>
      </c>
      <c r="J208" s="8">
        <f t="shared" si="39"/>
        <v>72.156485081282</v>
      </c>
      <c r="K208" s="7">
        <v>10496</v>
      </c>
      <c r="L208" s="7">
        <v>7403.9</v>
      </c>
      <c r="M208" s="8">
        <f t="shared" si="40"/>
        <v>70.54020579268293</v>
      </c>
      <c r="N208" s="7">
        <v>10271.9</v>
      </c>
      <c r="O208" s="7">
        <v>9485.38</v>
      </c>
      <c r="P208" s="8">
        <f t="shared" si="41"/>
        <v>92.34299399332158</v>
      </c>
    </row>
    <row r="209" spans="1:251" s="145" customFormat="1" ht="12.75" customHeight="1">
      <c r="A209" s="194" t="s">
        <v>55</v>
      </c>
      <c r="B209" s="7">
        <v>18</v>
      </c>
      <c r="C209" s="7">
        <v>15</v>
      </c>
      <c r="D209" s="8">
        <f t="shared" si="37"/>
        <v>83.33333333333333</v>
      </c>
      <c r="E209" s="7">
        <v>1242720</v>
      </c>
      <c r="F209" s="7">
        <v>1329920</v>
      </c>
      <c r="G209" s="8">
        <f t="shared" si="38"/>
        <v>107.01686622891721</v>
      </c>
      <c r="H209" s="7">
        <v>838610</v>
      </c>
      <c r="I209" s="7">
        <v>868009.65</v>
      </c>
      <c r="J209" s="8">
        <f t="shared" si="39"/>
        <v>103.50575953065191</v>
      </c>
      <c r="K209" s="7">
        <v>13166.82</v>
      </c>
      <c r="L209" s="7">
        <v>14977.38</v>
      </c>
      <c r="M209" s="8">
        <f t="shared" si="40"/>
        <v>113.7509284702001</v>
      </c>
      <c r="N209" s="7">
        <v>7686.43</v>
      </c>
      <c r="O209" s="7">
        <v>11811.6</v>
      </c>
      <c r="P209" s="8">
        <f t="shared" si="41"/>
        <v>153.66821788528614</v>
      </c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144"/>
      <c r="AU209" s="144"/>
      <c r="AV209" s="144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  <c r="BI209" s="144"/>
      <c r="BJ209" s="144"/>
      <c r="BK209" s="144"/>
      <c r="BL209" s="144"/>
      <c r="BM209" s="144"/>
      <c r="BN209" s="144"/>
      <c r="BO209" s="144"/>
      <c r="BP209" s="144"/>
      <c r="BQ209" s="144"/>
      <c r="BR209" s="144"/>
      <c r="BS209" s="144"/>
      <c r="BT209" s="144"/>
      <c r="BU209" s="144"/>
      <c r="BV209" s="144"/>
      <c r="BW209" s="144"/>
      <c r="BX209" s="144"/>
      <c r="BY209" s="144"/>
      <c r="BZ209" s="144"/>
      <c r="CA209" s="144"/>
      <c r="CB209" s="144"/>
      <c r="CC209" s="144"/>
      <c r="CD209" s="144"/>
      <c r="CE209" s="144"/>
      <c r="CF209" s="144"/>
      <c r="CG209" s="144"/>
      <c r="CH209" s="144"/>
      <c r="CI209" s="144"/>
      <c r="CJ209" s="144"/>
      <c r="CK209" s="144"/>
      <c r="CL209" s="144"/>
      <c r="CM209" s="144"/>
      <c r="CN209" s="144"/>
      <c r="CO209" s="144"/>
      <c r="CP209" s="144"/>
      <c r="CQ209" s="144"/>
      <c r="CR209" s="144"/>
      <c r="CS209" s="144"/>
      <c r="CT209" s="144"/>
      <c r="CU209" s="144"/>
      <c r="CV209" s="144"/>
      <c r="CW209" s="144"/>
      <c r="CX209" s="144"/>
      <c r="CY209" s="144"/>
      <c r="CZ209" s="144"/>
      <c r="DA209" s="144"/>
      <c r="DB209" s="144"/>
      <c r="DC209" s="144"/>
      <c r="DD209" s="144"/>
      <c r="DE209" s="144"/>
      <c r="DF209" s="144"/>
      <c r="DG209" s="144"/>
      <c r="DH209" s="144"/>
      <c r="DI209" s="144"/>
      <c r="DJ209" s="144"/>
      <c r="DK209" s="144"/>
      <c r="DL209" s="144"/>
      <c r="DM209" s="144"/>
      <c r="DN209" s="144"/>
      <c r="DO209" s="144"/>
      <c r="DP209" s="144"/>
      <c r="DQ209" s="144"/>
      <c r="DR209" s="144"/>
      <c r="DS209" s="144"/>
      <c r="DT209" s="144"/>
      <c r="DU209" s="144"/>
      <c r="DV209" s="144"/>
      <c r="DW209" s="144"/>
      <c r="DX209" s="144"/>
      <c r="DY209" s="144"/>
      <c r="DZ209" s="144"/>
      <c r="EA209" s="144"/>
      <c r="EB209" s="144"/>
      <c r="EC209" s="144"/>
      <c r="ED209" s="144"/>
      <c r="EE209" s="144"/>
      <c r="EF209" s="144"/>
      <c r="EG209" s="144"/>
      <c r="EH209" s="144"/>
      <c r="EI209" s="144"/>
      <c r="EJ209" s="144"/>
      <c r="EK209" s="144"/>
      <c r="EL209" s="144"/>
      <c r="EM209" s="144"/>
      <c r="EN209" s="144"/>
      <c r="EO209" s="144"/>
      <c r="EP209" s="144"/>
      <c r="EQ209" s="144"/>
      <c r="ER209" s="144"/>
      <c r="ES209" s="144"/>
      <c r="ET209" s="144"/>
      <c r="EU209" s="144"/>
      <c r="EV209" s="144"/>
      <c r="EW209" s="144"/>
      <c r="EX209" s="144"/>
      <c r="EY209" s="144"/>
      <c r="EZ209" s="144"/>
      <c r="FA209" s="144"/>
      <c r="FB209" s="144"/>
      <c r="FC209" s="144"/>
      <c r="FD209" s="144"/>
      <c r="FE209" s="144"/>
      <c r="FF209" s="144"/>
      <c r="FG209" s="144"/>
      <c r="FH209" s="144"/>
      <c r="FI209" s="144"/>
      <c r="FJ209" s="144"/>
      <c r="FK209" s="144"/>
      <c r="FL209" s="144"/>
      <c r="FM209" s="144"/>
      <c r="FN209" s="144"/>
      <c r="FO209" s="144"/>
      <c r="FP209" s="144"/>
      <c r="FQ209" s="144"/>
      <c r="FR209" s="144"/>
      <c r="FS209" s="144"/>
      <c r="FT209" s="144"/>
      <c r="FU209" s="144"/>
      <c r="FV209" s="144"/>
      <c r="FW209" s="144"/>
      <c r="FX209" s="144"/>
      <c r="FY209" s="144"/>
      <c r="FZ209" s="144"/>
      <c r="GA209" s="144"/>
      <c r="GB209" s="144"/>
      <c r="GC209" s="144"/>
      <c r="GD209" s="144"/>
      <c r="GE209" s="144"/>
      <c r="GF209" s="144"/>
      <c r="GG209" s="144"/>
      <c r="GH209" s="144"/>
      <c r="GI209" s="144"/>
      <c r="GJ209" s="144"/>
      <c r="GK209" s="144"/>
      <c r="GL209" s="144"/>
      <c r="GM209" s="144"/>
      <c r="GN209" s="144"/>
      <c r="GO209" s="144"/>
      <c r="GP209" s="144"/>
      <c r="GQ209" s="144"/>
      <c r="GR209" s="144"/>
      <c r="GS209" s="144"/>
      <c r="GT209" s="144"/>
      <c r="GU209" s="144"/>
      <c r="GV209" s="144"/>
      <c r="GW209" s="144"/>
      <c r="GX209" s="144"/>
      <c r="GY209" s="144"/>
      <c r="GZ209" s="144"/>
      <c r="HA209" s="144"/>
      <c r="HB209" s="144"/>
      <c r="HC209" s="144"/>
      <c r="HD209" s="144"/>
      <c r="HE209" s="144"/>
      <c r="HF209" s="144"/>
      <c r="HG209" s="144"/>
      <c r="HH209" s="144"/>
      <c r="HI209" s="144"/>
      <c r="HJ209" s="144"/>
      <c r="HK209" s="144"/>
      <c r="HL209" s="144"/>
      <c r="HM209" s="144"/>
      <c r="HN209" s="144"/>
      <c r="HO209" s="144"/>
      <c r="HP209" s="144"/>
      <c r="HQ209" s="144"/>
      <c r="HR209" s="144"/>
      <c r="HS209" s="144"/>
      <c r="HT209" s="144"/>
      <c r="HU209" s="144"/>
      <c r="HV209" s="144"/>
      <c r="HW209" s="144"/>
      <c r="HX209" s="144"/>
      <c r="HY209" s="144"/>
      <c r="HZ209" s="144"/>
      <c r="IA209" s="144"/>
      <c r="IB209" s="144"/>
      <c r="IC209" s="144"/>
      <c r="ID209" s="144"/>
      <c r="IE209" s="144"/>
      <c r="IF209" s="144"/>
      <c r="IG209" s="144"/>
      <c r="IH209" s="144"/>
      <c r="II209" s="144"/>
      <c r="IJ209" s="144"/>
      <c r="IK209" s="144"/>
      <c r="IL209" s="144"/>
      <c r="IM209" s="144"/>
      <c r="IN209" s="144"/>
      <c r="IO209" s="144"/>
      <c r="IP209" s="144"/>
      <c r="IQ209" s="144"/>
    </row>
    <row r="210" spans="1:16" ht="12.75" customHeight="1">
      <c r="A210" s="194" t="s">
        <v>57</v>
      </c>
      <c r="B210" s="7">
        <v>1</v>
      </c>
      <c r="C210" s="7">
        <v>0</v>
      </c>
      <c r="D210" s="8">
        <f t="shared" si="37"/>
        <v>0</v>
      </c>
      <c r="E210" s="7">
        <v>108000</v>
      </c>
      <c r="F210" s="7">
        <v>0</v>
      </c>
      <c r="G210" s="8">
        <f t="shared" si="38"/>
        <v>0</v>
      </c>
      <c r="H210" s="7">
        <v>37800</v>
      </c>
      <c r="I210" s="7">
        <v>0</v>
      </c>
      <c r="J210" s="8">
        <f t="shared" si="39"/>
        <v>0</v>
      </c>
      <c r="K210" s="7">
        <v>820.52</v>
      </c>
      <c r="L210" s="7">
        <v>0</v>
      </c>
      <c r="M210" s="8">
        <f t="shared" si="40"/>
        <v>0</v>
      </c>
      <c r="N210" s="7">
        <v>1274.43</v>
      </c>
      <c r="O210" s="7">
        <v>0</v>
      </c>
      <c r="P210" s="8">
        <f t="shared" si="41"/>
        <v>0</v>
      </c>
    </row>
    <row r="211" spans="1:251" s="145" customFormat="1" ht="12.75" customHeight="1">
      <c r="A211" s="194" t="s">
        <v>58</v>
      </c>
      <c r="B211" s="7">
        <v>1</v>
      </c>
      <c r="C211" s="7">
        <v>3</v>
      </c>
      <c r="D211" s="8">
        <f t="shared" si="37"/>
        <v>300</v>
      </c>
      <c r="E211" s="7">
        <v>161300</v>
      </c>
      <c r="F211" s="7">
        <v>774055</v>
      </c>
      <c r="G211" s="8">
        <f t="shared" si="38"/>
        <v>479.8853068815871</v>
      </c>
      <c r="H211" s="7">
        <v>48390</v>
      </c>
      <c r="I211" s="7">
        <v>232216.5</v>
      </c>
      <c r="J211" s="8">
        <f t="shared" si="39"/>
        <v>479.8853068815871</v>
      </c>
      <c r="K211" s="7">
        <v>1664.16</v>
      </c>
      <c r="L211" s="7">
        <v>6016.34</v>
      </c>
      <c r="M211" s="8">
        <f t="shared" si="40"/>
        <v>361.5241322949716</v>
      </c>
      <c r="N211" s="7">
        <v>1313.84</v>
      </c>
      <c r="O211" s="7">
        <v>6711.71</v>
      </c>
      <c r="P211" s="8">
        <f t="shared" si="41"/>
        <v>510.8468306643123</v>
      </c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4"/>
      <c r="BI211" s="144"/>
      <c r="BJ211" s="144"/>
      <c r="BK211" s="144"/>
      <c r="BL211" s="144"/>
      <c r="BM211" s="144"/>
      <c r="BN211" s="144"/>
      <c r="BO211" s="144"/>
      <c r="BP211" s="144"/>
      <c r="BQ211" s="144"/>
      <c r="BR211" s="144"/>
      <c r="BS211" s="144"/>
      <c r="BT211" s="144"/>
      <c r="BU211" s="144"/>
      <c r="BV211" s="144"/>
      <c r="BW211" s="144"/>
      <c r="BX211" s="144"/>
      <c r="BY211" s="144"/>
      <c r="BZ211" s="144"/>
      <c r="CA211" s="144"/>
      <c r="CB211" s="144"/>
      <c r="CC211" s="144"/>
      <c r="CD211" s="144"/>
      <c r="CE211" s="144"/>
      <c r="CF211" s="144"/>
      <c r="CG211" s="144"/>
      <c r="CH211" s="144"/>
      <c r="CI211" s="144"/>
      <c r="CJ211" s="144"/>
      <c r="CK211" s="144"/>
      <c r="CL211" s="144"/>
      <c r="CM211" s="144"/>
      <c r="CN211" s="144"/>
      <c r="CO211" s="144"/>
      <c r="CP211" s="144"/>
      <c r="CQ211" s="144"/>
      <c r="CR211" s="144"/>
      <c r="CS211" s="144"/>
      <c r="CT211" s="144"/>
      <c r="CU211" s="144"/>
      <c r="CV211" s="144"/>
      <c r="CW211" s="144"/>
      <c r="CX211" s="144"/>
      <c r="CY211" s="144"/>
      <c r="CZ211" s="144"/>
      <c r="DA211" s="144"/>
      <c r="DB211" s="144"/>
      <c r="DC211" s="144"/>
      <c r="DD211" s="144"/>
      <c r="DE211" s="144"/>
      <c r="DF211" s="144"/>
      <c r="DG211" s="144"/>
      <c r="DH211" s="144"/>
      <c r="DI211" s="144"/>
      <c r="DJ211" s="144"/>
      <c r="DK211" s="144"/>
      <c r="DL211" s="144"/>
      <c r="DM211" s="144"/>
      <c r="DN211" s="144"/>
      <c r="DO211" s="144"/>
      <c r="DP211" s="144"/>
      <c r="DQ211" s="144"/>
      <c r="DR211" s="144"/>
      <c r="DS211" s="144"/>
      <c r="DT211" s="144"/>
      <c r="DU211" s="144"/>
      <c r="DV211" s="144"/>
      <c r="DW211" s="144"/>
      <c r="DX211" s="144"/>
      <c r="DY211" s="144"/>
      <c r="DZ211" s="144"/>
      <c r="EA211" s="144"/>
      <c r="EB211" s="144"/>
      <c r="EC211" s="144"/>
      <c r="ED211" s="144"/>
      <c r="EE211" s="144"/>
      <c r="EF211" s="144"/>
      <c r="EG211" s="144"/>
      <c r="EH211" s="144"/>
      <c r="EI211" s="144"/>
      <c r="EJ211" s="144"/>
      <c r="EK211" s="144"/>
      <c r="EL211" s="144"/>
      <c r="EM211" s="144"/>
      <c r="EN211" s="144"/>
      <c r="EO211" s="144"/>
      <c r="EP211" s="144"/>
      <c r="EQ211" s="144"/>
      <c r="ER211" s="144"/>
      <c r="ES211" s="144"/>
      <c r="ET211" s="144"/>
      <c r="EU211" s="144"/>
      <c r="EV211" s="144"/>
      <c r="EW211" s="144"/>
      <c r="EX211" s="144"/>
      <c r="EY211" s="144"/>
      <c r="EZ211" s="144"/>
      <c r="FA211" s="144"/>
      <c r="FB211" s="144"/>
      <c r="FC211" s="144"/>
      <c r="FD211" s="144"/>
      <c r="FE211" s="144"/>
      <c r="FF211" s="144"/>
      <c r="FG211" s="144"/>
      <c r="FH211" s="144"/>
      <c r="FI211" s="144"/>
      <c r="FJ211" s="144"/>
      <c r="FK211" s="144"/>
      <c r="FL211" s="144"/>
      <c r="FM211" s="144"/>
      <c r="FN211" s="144"/>
      <c r="FO211" s="144"/>
      <c r="FP211" s="144"/>
      <c r="FQ211" s="144"/>
      <c r="FR211" s="144"/>
      <c r="FS211" s="144"/>
      <c r="FT211" s="144"/>
      <c r="FU211" s="144"/>
      <c r="FV211" s="144"/>
      <c r="FW211" s="144"/>
      <c r="FX211" s="144"/>
      <c r="FY211" s="144"/>
      <c r="FZ211" s="144"/>
      <c r="GA211" s="144"/>
      <c r="GB211" s="144"/>
      <c r="GC211" s="144"/>
      <c r="GD211" s="144"/>
      <c r="GE211" s="144"/>
      <c r="GF211" s="144"/>
      <c r="GG211" s="144"/>
      <c r="GH211" s="144"/>
      <c r="GI211" s="144"/>
      <c r="GJ211" s="144"/>
      <c r="GK211" s="144"/>
      <c r="GL211" s="144"/>
      <c r="GM211" s="144"/>
      <c r="GN211" s="144"/>
      <c r="GO211" s="144"/>
      <c r="GP211" s="144"/>
      <c r="GQ211" s="144"/>
      <c r="GR211" s="144"/>
      <c r="GS211" s="144"/>
      <c r="GT211" s="144"/>
      <c r="GU211" s="144"/>
      <c r="GV211" s="144"/>
      <c r="GW211" s="144"/>
      <c r="GX211" s="144"/>
      <c r="GY211" s="144"/>
      <c r="GZ211" s="144"/>
      <c r="HA211" s="144"/>
      <c r="HB211" s="144"/>
      <c r="HC211" s="144"/>
      <c r="HD211" s="144"/>
      <c r="HE211" s="144"/>
      <c r="HF211" s="144"/>
      <c r="HG211" s="144"/>
      <c r="HH211" s="144"/>
      <c r="HI211" s="144"/>
      <c r="HJ211" s="144"/>
      <c r="HK211" s="144"/>
      <c r="HL211" s="144"/>
      <c r="HM211" s="144"/>
      <c r="HN211" s="144"/>
      <c r="HO211" s="144"/>
      <c r="HP211" s="144"/>
      <c r="HQ211" s="144"/>
      <c r="HR211" s="144"/>
      <c r="HS211" s="144"/>
      <c r="HT211" s="144"/>
      <c r="HU211" s="144"/>
      <c r="HV211" s="144"/>
      <c r="HW211" s="144"/>
      <c r="HX211" s="144"/>
      <c r="HY211" s="144"/>
      <c r="HZ211" s="144"/>
      <c r="IA211" s="144"/>
      <c r="IB211" s="144"/>
      <c r="IC211" s="144"/>
      <c r="ID211" s="144"/>
      <c r="IE211" s="144"/>
      <c r="IF211" s="144"/>
      <c r="IG211" s="144"/>
      <c r="IH211" s="144"/>
      <c r="II211" s="144"/>
      <c r="IJ211" s="144"/>
      <c r="IK211" s="144"/>
      <c r="IL211" s="144"/>
      <c r="IM211" s="144"/>
      <c r="IN211" s="144"/>
      <c r="IO211" s="144"/>
      <c r="IP211" s="144"/>
      <c r="IQ211" s="144"/>
    </row>
    <row r="212" spans="1:251" s="145" customFormat="1" ht="12.75" customHeight="1">
      <c r="A212" s="99" t="s">
        <v>3</v>
      </c>
      <c r="B212" s="7">
        <v>6</v>
      </c>
      <c r="C212" s="7">
        <v>14</v>
      </c>
      <c r="D212" s="8">
        <f t="shared" si="37"/>
        <v>233.33333333333334</v>
      </c>
      <c r="E212" s="7">
        <v>4390830</v>
      </c>
      <c r="F212" s="7">
        <v>3443760</v>
      </c>
      <c r="G212" s="8">
        <f t="shared" si="38"/>
        <v>78.43072949761206</v>
      </c>
      <c r="H212" s="7">
        <v>927934</v>
      </c>
      <c r="I212" s="7">
        <v>817810.8</v>
      </c>
      <c r="J212" s="8">
        <f t="shared" si="39"/>
        <v>88.13243183243635</v>
      </c>
      <c r="K212" s="7">
        <v>12708.98</v>
      </c>
      <c r="L212" s="7">
        <v>12598.76</v>
      </c>
      <c r="M212" s="8">
        <f t="shared" si="40"/>
        <v>99.13273921274563</v>
      </c>
      <c r="N212" s="7">
        <v>12638.58</v>
      </c>
      <c r="O212" s="7">
        <v>16602.21</v>
      </c>
      <c r="P212" s="8">
        <f t="shared" si="41"/>
        <v>131.36135546873146</v>
      </c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144"/>
      <c r="AS212" s="144"/>
      <c r="AT212" s="144"/>
      <c r="AU212" s="144"/>
      <c r="AV212" s="144"/>
      <c r="AW212" s="144"/>
      <c r="AX212" s="144"/>
      <c r="AY212" s="144"/>
      <c r="AZ212" s="144"/>
      <c r="BA212" s="144"/>
      <c r="BB212" s="144"/>
      <c r="BC212" s="144"/>
      <c r="BD212" s="144"/>
      <c r="BE212" s="144"/>
      <c r="BF212" s="144"/>
      <c r="BG212" s="144"/>
      <c r="BH212" s="144"/>
      <c r="BI212" s="144"/>
      <c r="BJ212" s="144"/>
      <c r="BK212" s="144"/>
      <c r="BL212" s="144"/>
      <c r="BM212" s="144"/>
      <c r="BN212" s="144"/>
      <c r="BO212" s="144"/>
      <c r="BP212" s="144"/>
      <c r="BQ212" s="144"/>
      <c r="BR212" s="144"/>
      <c r="BS212" s="144"/>
      <c r="BT212" s="144"/>
      <c r="BU212" s="144"/>
      <c r="BV212" s="144"/>
      <c r="BW212" s="144"/>
      <c r="BX212" s="144"/>
      <c r="BY212" s="144"/>
      <c r="BZ212" s="144"/>
      <c r="CA212" s="144"/>
      <c r="CB212" s="144"/>
      <c r="CC212" s="144"/>
      <c r="CD212" s="144"/>
      <c r="CE212" s="144"/>
      <c r="CF212" s="144"/>
      <c r="CG212" s="144"/>
      <c r="CH212" s="144"/>
      <c r="CI212" s="144"/>
      <c r="CJ212" s="144"/>
      <c r="CK212" s="144"/>
      <c r="CL212" s="144"/>
      <c r="CM212" s="144"/>
      <c r="CN212" s="144"/>
      <c r="CO212" s="144"/>
      <c r="CP212" s="144"/>
      <c r="CQ212" s="144"/>
      <c r="CR212" s="144"/>
      <c r="CS212" s="144"/>
      <c r="CT212" s="144"/>
      <c r="CU212" s="144"/>
      <c r="CV212" s="144"/>
      <c r="CW212" s="144"/>
      <c r="CX212" s="144"/>
      <c r="CY212" s="144"/>
      <c r="CZ212" s="144"/>
      <c r="DA212" s="144"/>
      <c r="DB212" s="144"/>
      <c r="DC212" s="144"/>
      <c r="DD212" s="144"/>
      <c r="DE212" s="144"/>
      <c r="DF212" s="144"/>
      <c r="DG212" s="144"/>
      <c r="DH212" s="144"/>
      <c r="DI212" s="144"/>
      <c r="DJ212" s="144"/>
      <c r="DK212" s="144"/>
      <c r="DL212" s="144"/>
      <c r="DM212" s="144"/>
      <c r="DN212" s="144"/>
      <c r="DO212" s="144"/>
      <c r="DP212" s="144"/>
      <c r="DQ212" s="144"/>
      <c r="DR212" s="144"/>
      <c r="DS212" s="144"/>
      <c r="DT212" s="144"/>
      <c r="DU212" s="144"/>
      <c r="DV212" s="144"/>
      <c r="DW212" s="144"/>
      <c r="DX212" s="144"/>
      <c r="DY212" s="144"/>
      <c r="DZ212" s="144"/>
      <c r="EA212" s="144"/>
      <c r="EB212" s="144"/>
      <c r="EC212" s="144"/>
      <c r="ED212" s="144"/>
      <c r="EE212" s="144"/>
      <c r="EF212" s="144"/>
      <c r="EG212" s="144"/>
      <c r="EH212" s="144"/>
      <c r="EI212" s="144"/>
      <c r="EJ212" s="144"/>
      <c r="EK212" s="144"/>
      <c r="EL212" s="144"/>
      <c r="EM212" s="144"/>
      <c r="EN212" s="144"/>
      <c r="EO212" s="144"/>
      <c r="EP212" s="144"/>
      <c r="EQ212" s="144"/>
      <c r="ER212" s="144"/>
      <c r="ES212" s="144"/>
      <c r="ET212" s="144"/>
      <c r="EU212" s="144"/>
      <c r="EV212" s="144"/>
      <c r="EW212" s="144"/>
      <c r="EX212" s="144"/>
      <c r="EY212" s="144"/>
      <c r="EZ212" s="144"/>
      <c r="FA212" s="144"/>
      <c r="FB212" s="144"/>
      <c r="FC212" s="144"/>
      <c r="FD212" s="144"/>
      <c r="FE212" s="144"/>
      <c r="FF212" s="144"/>
      <c r="FG212" s="144"/>
      <c r="FH212" s="144"/>
      <c r="FI212" s="144"/>
      <c r="FJ212" s="144"/>
      <c r="FK212" s="144"/>
      <c r="FL212" s="144"/>
      <c r="FM212" s="144"/>
      <c r="FN212" s="144"/>
      <c r="FO212" s="144"/>
      <c r="FP212" s="144"/>
      <c r="FQ212" s="144"/>
      <c r="FR212" s="144"/>
      <c r="FS212" s="144"/>
      <c r="FT212" s="144"/>
      <c r="FU212" s="144"/>
      <c r="FV212" s="144"/>
      <c r="FW212" s="144"/>
      <c r="FX212" s="144"/>
      <c r="FY212" s="144"/>
      <c r="FZ212" s="144"/>
      <c r="GA212" s="144"/>
      <c r="GB212" s="144"/>
      <c r="GC212" s="144"/>
      <c r="GD212" s="144"/>
      <c r="GE212" s="144"/>
      <c r="GF212" s="144"/>
      <c r="GG212" s="144"/>
      <c r="GH212" s="144"/>
      <c r="GI212" s="144"/>
      <c r="GJ212" s="144"/>
      <c r="GK212" s="144"/>
      <c r="GL212" s="144"/>
      <c r="GM212" s="144"/>
      <c r="GN212" s="144"/>
      <c r="GO212" s="144"/>
      <c r="GP212" s="144"/>
      <c r="GQ212" s="144"/>
      <c r="GR212" s="144"/>
      <c r="GS212" s="144"/>
      <c r="GT212" s="144"/>
      <c r="GU212" s="144"/>
      <c r="GV212" s="144"/>
      <c r="GW212" s="144"/>
      <c r="GX212" s="144"/>
      <c r="GY212" s="144"/>
      <c r="GZ212" s="144"/>
      <c r="HA212" s="144"/>
      <c r="HB212" s="144"/>
      <c r="HC212" s="144"/>
      <c r="HD212" s="144"/>
      <c r="HE212" s="144"/>
      <c r="HF212" s="144"/>
      <c r="HG212" s="144"/>
      <c r="HH212" s="144"/>
      <c r="HI212" s="144"/>
      <c r="HJ212" s="144"/>
      <c r="HK212" s="144"/>
      <c r="HL212" s="144"/>
      <c r="HM212" s="144"/>
      <c r="HN212" s="144"/>
      <c r="HO212" s="144"/>
      <c r="HP212" s="144"/>
      <c r="HQ212" s="144"/>
      <c r="HR212" s="144"/>
      <c r="HS212" s="144"/>
      <c r="HT212" s="144"/>
      <c r="HU212" s="144"/>
      <c r="HV212" s="144"/>
      <c r="HW212" s="144"/>
      <c r="HX212" s="144"/>
      <c r="HY212" s="144"/>
      <c r="HZ212" s="144"/>
      <c r="IA212" s="144"/>
      <c r="IB212" s="144"/>
      <c r="IC212" s="144"/>
      <c r="ID212" s="144"/>
      <c r="IE212" s="144"/>
      <c r="IF212" s="144"/>
      <c r="IG212" s="144"/>
      <c r="IH212" s="144"/>
      <c r="II212" s="144"/>
      <c r="IJ212" s="144"/>
      <c r="IK212" s="144"/>
      <c r="IL212" s="144"/>
      <c r="IM212" s="144"/>
      <c r="IN212" s="144"/>
      <c r="IO212" s="144"/>
      <c r="IP212" s="144"/>
      <c r="IQ212" s="144"/>
    </row>
    <row r="213" spans="1:251" s="145" customFormat="1" ht="12.75" customHeight="1">
      <c r="A213" s="194" t="s">
        <v>60</v>
      </c>
      <c r="B213" s="7">
        <v>0</v>
      </c>
      <c r="C213" s="7">
        <v>1</v>
      </c>
      <c r="D213" s="8">
        <v>0</v>
      </c>
      <c r="E213" s="7">
        <v>0</v>
      </c>
      <c r="F213" s="7">
        <v>4000</v>
      </c>
      <c r="G213" s="8">
        <v>0</v>
      </c>
      <c r="H213" s="7">
        <v>0</v>
      </c>
      <c r="I213" s="7">
        <v>16000</v>
      </c>
      <c r="J213" s="8">
        <v>0</v>
      </c>
      <c r="K213" s="7">
        <v>0</v>
      </c>
      <c r="L213" s="7">
        <v>106.4</v>
      </c>
      <c r="M213" s="8">
        <v>0</v>
      </c>
      <c r="N213" s="7">
        <v>0</v>
      </c>
      <c r="O213" s="7">
        <v>146.43</v>
      </c>
      <c r="P213" s="8">
        <v>0</v>
      </c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  <c r="AQ213" s="144"/>
      <c r="AR213" s="144"/>
      <c r="AS213" s="144"/>
      <c r="AT213" s="144"/>
      <c r="AU213" s="144"/>
      <c r="AV213" s="144"/>
      <c r="AW213" s="144"/>
      <c r="AX213" s="144"/>
      <c r="AY213" s="144"/>
      <c r="AZ213" s="144"/>
      <c r="BA213" s="144"/>
      <c r="BB213" s="144"/>
      <c r="BC213" s="144"/>
      <c r="BD213" s="144"/>
      <c r="BE213" s="144"/>
      <c r="BF213" s="144"/>
      <c r="BG213" s="144"/>
      <c r="BH213" s="144"/>
      <c r="BI213" s="144"/>
      <c r="BJ213" s="144"/>
      <c r="BK213" s="144"/>
      <c r="BL213" s="144"/>
      <c r="BM213" s="144"/>
      <c r="BN213" s="144"/>
      <c r="BO213" s="144"/>
      <c r="BP213" s="144"/>
      <c r="BQ213" s="144"/>
      <c r="BR213" s="144"/>
      <c r="BS213" s="144"/>
      <c r="BT213" s="144"/>
      <c r="BU213" s="144"/>
      <c r="BV213" s="144"/>
      <c r="BW213" s="144"/>
      <c r="BX213" s="144"/>
      <c r="BY213" s="144"/>
      <c r="BZ213" s="144"/>
      <c r="CA213" s="144"/>
      <c r="CB213" s="144"/>
      <c r="CC213" s="144"/>
      <c r="CD213" s="144"/>
      <c r="CE213" s="144"/>
      <c r="CF213" s="144"/>
      <c r="CG213" s="144"/>
      <c r="CH213" s="144"/>
      <c r="CI213" s="144"/>
      <c r="CJ213" s="144"/>
      <c r="CK213" s="144"/>
      <c r="CL213" s="144"/>
      <c r="CM213" s="144"/>
      <c r="CN213" s="144"/>
      <c r="CO213" s="144"/>
      <c r="CP213" s="144"/>
      <c r="CQ213" s="144"/>
      <c r="CR213" s="144"/>
      <c r="CS213" s="144"/>
      <c r="CT213" s="144"/>
      <c r="CU213" s="144"/>
      <c r="CV213" s="144"/>
      <c r="CW213" s="144"/>
      <c r="CX213" s="144"/>
      <c r="CY213" s="144"/>
      <c r="CZ213" s="144"/>
      <c r="DA213" s="144"/>
      <c r="DB213" s="144"/>
      <c r="DC213" s="144"/>
      <c r="DD213" s="144"/>
      <c r="DE213" s="144"/>
      <c r="DF213" s="144"/>
      <c r="DG213" s="144"/>
      <c r="DH213" s="144"/>
      <c r="DI213" s="144"/>
      <c r="DJ213" s="144"/>
      <c r="DK213" s="144"/>
      <c r="DL213" s="144"/>
      <c r="DM213" s="144"/>
      <c r="DN213" s="144"/>
      <c r="DO213" s="144"/>
      <c r="DP213" s="144"/>
      <c r="DQ213" s="144"/>
      <c r="DR213" s="144"/>
      <c r="DS213" s="144"/>
      <c r="DT213" s="144"/>
      <c r="DU213" s="144"/>
      <c r="DV213" s="144"/>
      <c r="DW213" s="144"/>
      <c r="DX213" s="144"/>
      <c r="DY213" s="144"/>
      <c r="DZ213" s="144"/>
      <c r="EA213" s="144"/>
      <c r="EB213" s="144"/>
      <c r="EC213" s="144"/>
      <c r="ED213" s="144"/>
      <c r="EE213" s="144"/>
      <c r="EF213" s="144"/>
      <c r="EG213" s="144"/>
      <c r="EH213" s="144"/>
      <c r="EI213" s="144"/>
      <c r="EJ213" s="144"/>
      <c r="EK213" s="144"/>
      <c r="EL213" s="144"/>
      <c r="EM213" s="144"/>
      <c r="EN213" s="144"/>
      <c r="EO213" s="144"/>
      <c r="EP213" s="144"/>
      <c r="EQ213" s="144"/>
      <c r="ER213" s="144"/>
      <c r="ES213" s="144"/>
      <c r="ET213" s="144"/>
      <c r="EU213" s="144"/>
      <c r="EV213" s="144"/>
      <c r="EW213" s="144"/>
      <c r="EX213" s="144"/>
      <c r="EY213" s="144"/>
      <c r="EZ213" s="144"/>
      <c r="FA213" s="144"/>
      <c r="FB213" s="144"/>
      <c r="FC213" s="144"/>
      <c r="FD213" s="144"/>
      <c r="FE213" s="144"/>
      <c r="FF213" s="144"/>
      <c r="FG213" s="144"/>
      <c r="FH213" s="144"/>
      <c r="FI213" s="144"/>
      <c r="FJ213" s="144"/>
      <c r="FK213" s="144"/>
      <c r="FL213" s="144"/>
      <c r="FM213" s="144"/>
      <c r="FN213" s="144"/>
      <c r="FO213" s="144"/>
      <c r="FP213" s="144"/>
      <c r="FQ213" s="144"/>
      <c r="FR213" s="144"/>
      <c r="FS213" s="144"/>
      <c r="FT213" s="144"/>
      <c r="FU213" s="144"/>
      <c r="FV213" s="144"/>
      <c r="FW213" s="144"/>
      <c r="FX213" s="144"/>
      <c r="FY213" s="144"/>
      <c r="FZ213" s="144"/>
      <c r="GA213" s="144"/>
      <c r="GB213" s="144"/>
      <c r="GC213" s="144"/>
      <c r="GD213" s="144"/>
      <c r="GE213" s="144"/>
      <c r="GF213" s="144"/>
      <c r="GG213" s="144"/>
      <c r="GH213" s="144"/>
      <c r="GI213" s="144"/>
      <c r="GJ213" s="144"/>
      <c r="GK213" s="144"/>
      <c r="GL213" s="144"/>
      <c r="GM213" s="144"/>
      <c r="GN213" s="144"/>
      <c r="GO213" s="144"/>
      <c r="GP213" s="144"/>
      <c r="GQ213" s="144"/>
      <c r="GR213" s="144"/>
      <c r="GS213" s="144"/>
      <c r="GT213" s="144"/>
      <c r="GU213" s="144"/>
      <c r="GV213" s="144"/>
      <c r="GW213" s="144"/>
      <c r="GX213" s="144"/>
      <c r="GY213" s="144"/>
      <c r="GZ213" s="144"/>
      <c r="HA213" s="144"/>
      <c r="HB213" s="144"/>
      <c r="HC213" s="144"/>
      <c r="HD213" s="144"/>
      <c r="HE213" s="144"/>
      <c r="HF213" s="144"/>
      <c r="HG213" s="144"/>
      <c r="HH213" s="144"/>
      <c r="HI213" s="144"/>
      <c r="HJ213" s="144"/>
      <c r="HK213" s="144"/>
      <c r="HL213" s="144"/>
      <c r="HM213" s="144"/>
      <c r="HN213" s="144"/>
      <c r="HO213" s="144"/>
      <c r="HP213" s="144"/>
      <c r="HQ213" s="144"/>
      <c r="HR213" s="144"/>
      <c r="HS213" s="144"/>
      <c r="HT213" s="144"/>
      <c r="HU213" s="144"/>
      <c r="HV213" s="144"/>
      <c r="HW213" s="144"/>
      <c r="HX213" s="144"/>
      <c r="HY213" s="144"/>
      <c r="HZ213" s="144"/>
      <c r="IA213" s="144"/>
      <c r="IB213" s="144"/>
      <c r="IC213" s="144"/>
      <c r="ID213" s="144"/>
      <c r="IE213" s="144"/>
      <c r="IF213" s="144"/>
      <c r="IG213" s="144"/>
      <c r="IH213" s="144"/>
      <c r="II213" s="144"/>
      <c r="IJ213" s="144"/>
      <c r="IK213" s="144"/>
      <c r="IL213" s="144"/>
      <c r="IM213" s="144"/>
      <c r="IN213" s="144"/>
      <c r="IO213" s="144"/>
      <c r="IP213" s="144"/>
      <c r="IQ213" s="144"/>
    </row>
    <row r="214" spans="1:251" s="145" customFormat="1" ht="12.75" customHeight="1">
      <c r="A214" s="193" t="s">
        <v>62</v>
      </c>
      <c r="B214" s="52">
        <f>+B215</f>
        <v>10934</v>
      </c>
      <c r="C214" s="52">
        <f aca="true" t="shared" si="42" ref="C214:O214">+C215</f>
        <v>9600</v>
      </c>
      <c r="D214" s="76">
        <f t="shared" si="37"/>
        <v>87.79952441924273</v>
      </c>
      <c r="E214" s="52">
        <f t="shared" si="42"/>
        <v>976921511</v>
      </c>
      <c r="F214" s="52">
        <f t="shared" si="42"/>
        <v>958725495</v>
      </c>
      <c r="G214" s="76">
        <f aca="true" t="shared" si="43" ref="G214:G246">F214*100/E214</f>
        <v>98.13741269947326</v>
      </c>
      <c r="H214" s="52">
        <f t="shared" si="42"/>
        <v>302766565.54</v>
      </c>
      <c r="I214" s="52">
        <f t="shared" si="42"/>
        <v>302715202.48</v>
      </c>
      <c r="J214" s="76">
        <f aca="true" t="shared" si="44" ref="J214:J246">I214*100/H214</f>
        <v>99.98303542535866</v>
      </c>
      <c r="K214" s="52">
        <f t="shared" si="42"/>
        <v>7304227.57</v>
      </c>
      <c r="L214" s="52">
        <f t="shared" si="42"/>
        <v>7620343.87</v>
      </c>
      <c r="M214" s="76">
        <f aca="true" t="shared" si="45" ref="M214:M246">L214*100/K214</f>
        <v>104.32785393076135</v>
      </c>
      <c r="N214" s="52">
        <f t="shared" si="42"/>
        <v>7134464.65</v>
      </c>
      <c r="O214" s="52">
        <f t="shared" si="42"/>
        <v>9780250.73</v>
      </c>
      <c r="P214" s="76">
        <f aca="true" t="shared" si="46" ref="P214:P246">O214*100/N214</f>
        <v>137.0845776073752</v>
      </c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4"/>
      <c r="AT214" s="144"/>
      <c r="AU214" s="144"/>
      <c r="AV214" s="144"/>
      <c r="AW214" s="144"/>
      <c r="AX214" s="144"/>
      <c r="AY214" s="144"/>
      <c r="AZ214" s="144"/>
      <c r="BA214" s="144"/>
      <c r="BB214" s="144"/>
      <c r="BC214" s="144"/>
      <c r="BD214" s="144"/>
      <c r="BE214" s="144"/>
      <c r="BF214" s="144"/>
      <c r="BG214" s="144"/>
      <c r="BH214" s="144"/>
      <c r="BI214" s="144"/>
      <c r="BJ214" s="144"/>
      <c r="BK214" s="144"/>
      <c r="BL214" s="144"/>
      <c r="BM214" s="144"/>
      <c r="BN214" s="144"/>
      <c r="BO214" s="144"/>
      <c r="BP214" s="144"/>
      <c r="BQ214" s="144"/>
      <c r="BR214" s="144"/>
      <c r="BS214" s="144"/>
      <c r="BT214" s="144"/>
      <c r="BU214" s="144"/>
      <c r="BV214" s="144"/>
      <c r="BW214" s="144"/>
      <c r="BX214" s="144"/>
      <c r="BY214" s="144"/>
      <c r="BZ214" s="144"/>
      <c r="CA214" s="144"/>
      <c r="CB214" s="144"/>
      <c r="CC214" s="144"/>
      <c r="CD214" s="144"/>
      <c r="CE214" s="144"/>
      <c r="CF214" s="144"/>
      <c r="CG214" s="144"/>
      <c r="CH214" s="144"/>
      <c r="CI214" s="144"/>
      <c r="CJ214" s="144"/>
      <c r="CK214" s="144"/>
      <c r="CL214" s="144"/>
      <c r="CM214" s="144"/>
      <c r="CN214" s="144"/>
      <c r="CO214" s="144"/>
      <c r="CP214" s="144"/>
      <c r="CQ214" s="144"/>
      <c r="CR214" s="144"/>
      <c r="CS214" s="144"/>
      <c r="CT214" s="144"/>
      <c r="CU214" s="144"/>
      <c r="CV214" s="144"/>
      <c r="CW214" s="144"/>
      <c r="CX214" s="144"/>
      <c r="CY214" s="144"/>
      <c r="CZ214" s="144"/>
      <c r="DA214" s="144"/>
      <c r="DB214" s="144"/>
      <c r="DC214" s="144"/>
      <c r="DD214" s="144"/>
      <c r="DE214" s="144"/>
      <c r="DF214" s="144"/>
      <c r="DG214" s="144"/>
      <c r="DH214" s="144"/>
      <c r="DI214" s="144"/>
      <c r="DJ214" s="144"/>
      <c r="DK214" s="144"/>
      <c r="DL214" s="144"/>
      <c r="DM214" s="144"/>
      <c r="DN214" s="144"/>
      <c r="DO214" s="144"/>
      <c r="DP214" s="144"/>
      <c r="DQ214" s="144"/>
      <c r="DR214" s="144"/>
      <c r="DS214" s="144"/>
      <c r="DT214" s="144"/>
      <c r="DU214" s="144"/>
      <c r="DV214" s="144"/>
      <c r="DW214" s="144"/>
      <c r="DX214" s="144"/>
      <c r="DY214" s="144"/>
      <c r="DZ214" s="144"/>
      <c r="EA214" s="144"/>
      <c r="EB214" s="144"/>
      <c r="EC214" s="144"/>
      <c r="ED214" s="144"/>
      <c r="EE214" s="144"/>
      <c r="EF214" s="144"/>
      <c r="EG214" s="144"/>
      <c r="EH214" s="144"/>
      <c r="EI214" s="144"/>
      <c r="EJ214" s="144"/>
      <c r="EK214" s="144"/>
      <c r="EL214" s="144"/>
      <c r="EM214" s="144"/>
      <c r="EN214" s="144"/>
      <c r="EO214" s="144"/>
      <c r="EP214" s="144"/>
      <c r="EQ214" s="144"/>
      <c r="ER214" s="144"/>
      <c r="ES214" s="144"/>
      <c r="ET214" s="144"/>
      <c r="EU214" s="144"/>
      <c r="EV214" s="144"/>
      <c r="EW214" s="144"/>
      <c r="EX214" s="144"/>
      <c r="EY214" s="144"/>
      <c r="EZ214" s="144"/>
      <c r="FA214" s="144"/>
      <c r="FB214" s="144"/>
      <c r="FC214" s="144"/>
      <c r="FD214" s="144"/>
      <c r="FE214" s="144"/>
      <c r="FF214" s="144"/>
      <c r="FG214" s="144"/>
      <c r="FH214" s="144"/>
      <c r="FI214" s="144"/>
      <c r="FJ214" s="144"/>
      <c r="FK214" s="144"/>
      <c r="FL214" s="144"/>
      <c r="FM214" s="144"/>
      <c r="FN214" s="144"/>
      <c r="FO214" s="144"/>
      <c r="FP214" s="144"/>
      <c r="FQ214" s="144"/>
      <c r="FR214" s="144"/>
      <c r="FS214" s="144"/>
      <c r="FT214" s="144"/>
      <c r="FU214" s="144"/>
      <c r="FV214" s="144"/>
      <c r="FW214" s="144"/>
      <c r="FX214" s="144"/>
      <c r="FY214" s="144"/>
      <c r="FZ214" s="144"/>
      <c r="GA214" s="144"/>
      <c r="GB214" s="144"/>
      <c r="GC214" s="144"/>
      <c r="GD214" s="144"/>
      <c r="GE214" s="144"/>
      <c r="GF214" s="144"/>
      <c r="GG214" s="144"/>
      <c r="GH214" s="144"/>
      <c r="GI214" s="144"/>
      <c r="GJ214" s="144"/>
      <c r="GK214" s="144"/>
      <c r="GL214" s="144"/>
      <c r="GM214" s="144"/>
      <c r="GN214" s="144"/>
      <c r="GO214" s="144"/>
      <c r="GP214" s="144"/>
      <c r="GQ214" s="144"/>
      <c r="GR214" s="144"/>
      <c r="GS214" s="144"/>
      <c r="GT214" s="144"/>
      <c r="GU214" s="144"/>
      <c r="GV214" s="144"/>
      <c r="GW214" s="144"/>
      <c r="GX214" s="144"/>
      <c r="GY214" s="144"/>
      <c r="GZ214" s="144"/>
      <c r="HA214" s="144"/>
      <c r="HB214" s="144"/>
      <c r="HC214" s="144"/>
      <c r="HD214" s="144"/>
      <c r="HE214" s="144"/>
      <c r="HF214" s="144"/>
      <c r="HG214" s="144"/>
      <c r="HH214" s="144"/>
      <c r="HI214" s="144"/>
      <c r="HJ214" s="144"/>
      <c r="HK214" s="144"/>
      <c r="HL214" s="144"/>
      <c r="HM214" s="144"/>
      <c r="HN214" s="144"/>
      <c r="HO214" s="144"/>
      <c r="HP214" s="144"/>
      <c r="HQ214" s="144"/>
      <c r="HR214" s="144"/>
      <c r="HS214" s="144"/>
      <c r="HT214" s="144"/>
      <c r="HU214" s="144"/>
      <c r="HV214" s="144"/>
      <c r="HW214" s="144"/>
      <c r="HX214" s="144"/>
      <c r="HY214" s="144"/>
      <c r="HZ214" s="144"/>
      <c r="IA214" s="144"/>
      <c r="IB214" s="144"/>
      <c r="IC214" s="144"/>
      <c r="ID214" s="144"/>
      <c r="IE214" s="144"/>
      <c r="IF214" s="144"/>
      <c r="IG214" s="144"/>
      <c r="IH214" s="144"/>
      <c r="II214" s="144"/>
      <c r="IJ214" s="144"/>
      <c r="IK214" s="144"/>
      <c r="IL214" s="144"/>
      <c r="IM214" s="144"/>
      <c r="IN214" s="144"/>
      <c r="IO214" s="144"/>
      <c r="IP214" s="144"/>
      <c r="IQ214" s="144"/>
    </row>
    <row r="215" spans="1:251" s="145" customFormat="1" ht="12.75" customHeight="1">
      <c r="A215" s="195" t="s">
        <v>63</v>
      </c>
      <c r="B215" s="7">
        <v>10934</v>
      </c>
      <c r="C215" s="7">
        <v>9600</v>
      </c>
      <c r="D215" s="79">
        <f t="shared" si="37"/>
        <v>87.79952441924273</v>
      </c>
      <c r="E215" s="7">
        <v>976921511</v>
      </c>
      <c r="F215" s="7">
        <v>958725495</v>
      </c>
      <c r="G215" s="79">
        <f t="shared" si="43"/>
        <v>98.13741269947326</v>
      </c>
      <c r="H215" s="7">
        <v>302766565.54</v>
      </c>
      <c r="I215" s="7">
        <v>302715202.48</v>
      </c>
      <c r="J215" s="79">
        <f t="shared" si="44"/>
        <v>99.98303542535866</v>
      </c>
      <c r="K215" s="7">
        <v>7304227.57</v>
      </c>
      <c r="L215" s="7">
        <v>7620343.87</v>
      </c>
      <c r="M215" s="79">
        <f t="shared" si="45"/>
        <v>104.32785393076135</v>
      </c>
      <c r="N215" s="7">
        <v>7134464.65</v>
      </c>
      <c r="O215" s="7">
        <v>9780250.73</v>
      </c>
      <c r="P215" s="79">
        <f t="shared" si="46"/>
        <v>137.0845776073752</v>
      </c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4"/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4"/>
      <c r="BG215" s="144"/>
      <c r="BH215" s="144"/>
      <c r="BI215" s="144"/>
      <c r="BJ215" s="144"/>
      <c r="BK215" s="144"/>
      <c r="BL215" s="144"/>
      <c r="BM215" s="144"/>
      <c r="BN215" s="144"/>
      <c r="BO215" s="144"/>
      <c r="BP215" s="144"/>
      <c r="BQ215" s="144"/>
      <c r="BR215" s="144"/>
      <c r="BS215" s="144"/>
      <c r="BT215" s="144"/>
      <c r="BU215" s="144"/>
      <c r="BV215" s="144"/>
      <c r="BW215" s="144"/>
      <c r="BX215" s="144"/>
      <c r="BY215" s="144"/>
      <c r="BZ215" s="144"/>
      <c r="CA215" s="144"/>
      <c r="CB215" s="144"/>
      <c r="CC215" s="144"/>
      <c r="CD215" s="144"/>
      <c r="CE215" s="144"/>
      <c r="CF215" s="144"/>
      <c r="CG215" s="144"/>
      <c r="CH215" s="144"/>
      <c r="CI215" s="144"/>
      <c r="CJ215" s="144"/>
      <c r="CK215" s="144"/>
      <c r="CL215" s="144"/>
      <c r="CM215" s="144"/>
      <c r="CN215" s="144"/>
      <c r="CO215" s="144"/>
      <c r="CP215" s="144"/>
      <c r="CQ215" s="144"/>
      <c r="CR215" s="144"/>
      <c r="CS215" s="144"/>
      <c r="CT215" s="144"/>
      <c r="CU215" s="144"/>
      <c r="CV215" s="144"/>
      <c r="CW215" s="144"/>
      <c r="CX215" s="144"/>
      <c r="CY215" s="144"/>
      <c r="CZ215" s="144"/>
      <c r="DA215" s="144"/>
      <c r="DB215" s="144"/>
      <c r="DC215" s="144"/>
      <c r="DD215" s="144"/>
      <c r="DE215" s="144"/>
      <c r="DF215" s="144"/>
      <c r="DG215" s="144"/>
      <c r="DH215" s="144"/>
      <c r="DI215" s="144"/>
      <c r="DJ215" s="144"/>
      <c r="DK215" s="144"/>
      <c r="DL215" s="144"/>
      <c r="DM215" s="144"/>
      <c r="DN215" s="144"/>
      <c r="DO215" s="144"/>
      <c r="DP215" s="144"/>
      <c r="DQ215" s="144"/>
      <c r="DR215" s="144"/>
      <c r="DS215" s="144"/>
      <c r="DT215" s="144"/>
      <c r="DU215" s="144"/>
      <c r="DV215" s="144"/>
      <c r="DW215" s="144"/>
      <c r="DX215" s="144"/>
      <c r="DY215" s="144"/>
      <c r="DZ215" s="144"/>
      <c r="EA215" s="144"/>
      <c r="EB215" s="144"/>
      <c r="EC215" s="144"/>
      <c r="ED215" s="144"/>
      <c r="EE215" s="144"/>
      <c r="EF215" s="144"/>
      <c r="EG215" s="144"/>
      <c r="EH215" s="144"/>
      <c r="EI215" s="144"/>
      <c r="EJ215" s="144"/>
      <c r="EK215" s="144"/>
      <c r="EL215" s="144"/>
      <c r="EM215" s="144"/>
      <c r="EN215" s="144"/>
      <c r="EO215" s="144"/>
      <c r="EP215" s="144"/>
      <c r="EQ215" s="144"/>
      <c r="ER215" s="144"/>
      <c r="ES215" s="144"/>
      <c r="ET215" s="144"/>
      <c r="EU215" s="144"/>
      <c r="EV215" s="144"/>
      <c r="EW215" s="144"/>
      <c r="EX215" s="144"/>
      <c r="EY215" s="144"/>
      <c r="EZ215" s="144"/>
      <c r="FA215" s="144"/>
      <c r="FB215" s="144"/>
      <c r="FC215" s="144"/>
      <c r="FD215" s="144"/>
      <c r="FE215" s="144"/>
      <c r="FF215" s="144"/>
      <c r="FG215" s="144"/>
      <c r="FH215" s="144"/>
      <c r="FI215" s="144"/>
      <c r="FJ215" s="144"/>
      <c r="FK215" s="144"/>
      <c r="FL215" s="144"/>
      <c r="FM215" s="144"/>
      <c r="FN215" s="144"/>
      <c r="FO215" s="144"/>
      <c r="FP215" s="144"/>
      <c r="FQ215" s="144"/>
      <c r="FR215" s="144"/>
      <c r="FS215" s="144"/>
      <c r="FT215" s="144"/>
      <c r="FU215" s="144"/>
      <c r="FV215" s="144"/>
      <c r="FW215" s="144"/>
      <c r="FX215" s="144"/>
      <c r="FY215" s="144"/>
      <c r="FZ215" s="144"/>
      <c r="GA215" s="144"/>
      <c r="GB215" s="144"/>
      <c r="GC215" s="144"/>
      <c r="GD215" s="144"/>
      <c r="GE215" s="144"/>
      <c r="GF215" s="144"/>
      <c r="GG215" s="144"/>
      <c r="GH215" s="144"/>
      <c r="GI215" s="144"/>
      <c r="GJ215" s="144"/>
      <c r="GK215" s="144"/>
      <c r="GL215" s="144"/>
      <c r="GM215" s="144"/>
      <c r="GN215" s="144"/>
      <c r="GO215" s="144"/>
      <c r="GP215" s="144"/>
      <c r="GQ215" s="144"/>
      <c r="GR215" s="144"/>
      <c r="GS215" s="144"/>
      <c r="GT215" s="144"/>
      <c r="GU215" s="144"/>
      <c r="GV215" s="144"/>
      <c r="GW215" s="144"/>
      <c r="GX215" s="144"/>
      <c r="GY215" s="144"/>
      <c r="GZ215" s="144"/>
      <c r="HA215" s="144"/>
      <c r="HB215" s="144"/>
      <c r="HC215" s="144"/>
      <c r="HD215" s="144"/>
      <c r="HE215" s="144"/>
      <c r="HF215" s="144"/>
      <c r="HG215" s="144"/>
      <c r="HH215" s="144"/>
      <c r="HI215" s="144"/>
      <c r="HJ215" s="144"/>
      <c r="HK215" s="144"/>
      <c r="HL215" s="144"/>
      <c r="HM215" s="144"/>
      <c r="HN215" s="144"/>
      <c r="HO215" s="144"/>
      <c r="HP215" s="144"/>
      <c r="HQ215" s="144"/>
      <c r="HR215" s="144"/>
      <c r="HS215" s="144"/>
      <c r="HT215" s="144"/>
      <c r="HU215" s="144"/>
      <c r="HV215" s="144"/>
      <c r="HW215" s="144"/>
      <c r="HX215" s="144"/>
      <c r="HY215" s="144"/>
      <c r="HZ215" s="144"/>
      <c r="IA215" s="144"/>
      <c r="IB215" s="144"/>
      <c r="IC215" s="144"/>
      <c r="ID215" s="144"/>
      <c r="IE215" s="144"/>
      <c r="IF215" s="144"/>
      <c r="IG215" s="144"/>
      <c r="IH215" s="144"/>
      <c r="II215" s="144"/>
      <c r="IJ215" s="144"/>
      <c r="IK215" s="144"/>
      <c r="IL215" s="144"/>
      <c r="IM215" s="144"/>
      <c r="IN215" s="144"/>
      <c r="IO215" s="144"/>
      <c r="IP215" s="144"/>
      <c r="IQ215" s="144"/>
    </row>
    <row r="216" spans="1:251" s="145" customFormat="1" ht="12.75" customHeight="1">
      <c r="A216" s="196" t="s">
        <v>64</v>
      </c>
      <c r="B216" s="52">
        <f>SUM(B217:B227)</f>
        <v>4781</v>
      </c>
      <c r="C216" s="52">
        <f>SUM(C217:C227)</f>
        <v>4155</v>
      </c>
      <c r="D216" s="80">
        <f t="shared" si="37"/>
        <v>86.90650491528969</v>
      </c>
      <c r="E216" s="52">
        <f>SUM(E217:E227)</f>
        <v>373473100</v>
      </c>
      <c r="F216" s="52">
        <f>SUM(F217:F227)</f>
        <v>376685972</v>
      </c>
      <c r="G216" s="80">
        <f t="shared" si="43"/>
        <v>100.86026865120942</v>
      </c>
      <c r="H216" s="52">
        <f>SUM(H217:H227)</f>
        <v>151872437.14000005</v>
      </c>
      <c r="I216" s="52">
        <f>SUM(I217:I227)</f>
        <v>112680392.33</v>
      </c>
      <c r="J216" s="80">
        <f t="shared" si="44"/>
        <v>74.19410292739836</v>
      </c>
      <c r="K216" s="52">
        <f>SUM(K217:K227)</f>
        <v>6030188.970000002</v>
      </c>
      <c r="L216" s="52">
        <f>SUM(L217:L227)</f>
        <v>5453720.7</v>
      </c>
      <c r="M216" s="80">
        <f t="shared" si="45"/>
        <v>90.44029510736873</v>
      </c>
      <c r="N216" s="52">
        <f>SUM(N217:N227)</f>
        <v>5896284.76</v>
      </c>
      <c r="O216" s="52">
        <f>SUM(O217:O227)</f>
        <v>5047955.540000001</v>
      </c>
      <c r="P216" s="80">
        <f t="shared" si="46"/>
        <v>85.61247879758103</v>
      </c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  <c r="AQ216" s="144"/>
      <c r="AR216" s="144"/>
      <c r="AS216" s="144"/>
      <c r="AT216" s="144"/>
      <c r="AU216" s="144"/>
      <c r="AV216" s="144"/>
      <c r="AW216" s="144"/>
      <c r="AX216" s="144"/>
      <c r="AY216" s="144"/>
      <c r="AZ216" s="144"/>
      <c r="BA216" s="144"/>
      <c r="BB216" s="144"/>
      <c r="BC216" s="144"/>
      <c r="BD216" s="144"/>
      <c r="BE216" s="144"/>
      <c r="BF216" s="144"/>
      <c r="BG216" s="144"/>
      <c r="BH216" s="144"/>
      <c r="BI216" s="144"/>
      <c r="BJ216" s="144"/>
      <c r="BK216" s="144"/>
      <c r="BL216" s="144"/>
      <c r="BM216" s="144"/>
      <c r="BN216" s="144"/>
      <c r="BO216" s="144"/>
      <c r="BP216" s="144"/>
      <c r="BQ216" s="144"/>
      <c r="BR216" s="144"/>
      <c r="BS216" s="144"/>
      <c r="BT216" s="144"/>
      <c r="BU216" s="144"/>
      <c r="BV216" s="144"/>
      <c r="BW216" s="144"/>
      <c r="BX216" s="144"/>
      <c r="BY216" s="144"/>
      <c r="BZ216" s="144"/>
      <c r="CA216" s="144"/>
      <c r="CB216" s="144"/>
      <c r="CC216" s="144"/>
      <c r="CD216" s="144"/>
      <c r="CE216" s="144"/>
      <c r="CF216" s="144"/>
      <c r="CG216" s="144"/>
      <c r="CH216" s="144"/>
      <c r="CI216" s="144"/>
      <c r="CJ216" s="144"/>
      <c r="CK216" s="144"/>
      <c r="CL216" s="144"/>
      <c r="CM216" s="144"/>
      <c r="CN216" s="144"/>
      <c r="CO216" s="144"/>
      <c r="CP216" s="144"/>
      <c r="CQ216" s="144"/>
      <c r="CR216" s="144"/>
      <c r="CS216" s="144"/>
      <c r="CT216" s="144"/>
      <c r="CU216" s="144"/>
      <c r="CV216" s="144"/>
      <c r="CW216" s="144"/>
      <c r="CX216" s="144"/>
      <c r="CY216" s="144"/>
      <c r="CZ216" s="144"/>
      <c r="DA216" s="144"/>
      <c r="DB216" s="144"/>
      <c r="DC216" s="144"/>
      <c r="DD216" s="144"/>
      <c r="DE216" s="144"/>
      <c r="DF216" s="144"/>
      <c r="DG216" s="144"/>
      <c r="DH216" s="144"/>
      <c r="DI216" s="144"/>
      <c r="DJ216" s="144"/>
      <c r="DK216" s="144"/>
      <c r="DL216" s="144"/>
      <c r="DM216" s="144"/>
      <c r="DN216" s="144"/>
      <c r="DO216" s="144"/>
      <c r="DP216" s="144"/>
      <c r="DQ216" s="144"/>
      <c r="DR216" s="144"/>
      <c r="DS216" s="144"/>
      <c r="DT216" s="144"/>
      <c r="DU216" s="144"/>
      <c r="DV216" s="144"/>
      <c r="DW216" s="144"/>
      <c r="DX216" s="144"/>
      <c r="DY216" s="144"/>
      <c r="DZ216" s="144"/>
      <c r="EA216" s="144"/>
      <c r="EB216" s="144"/>
      <c r="EC216" s="144"/>
      <c r="ED216" s="144"/>
      <c r="EE216" s="144"/>
      <c r="EF216" s="144"/>
      <c r="EG216" s="144"/>
      <c r="EH216" s="144"/>
      <c r="EI216" s="144"/>
      <c r="EJ216" s="144"/>
      <c r="EK216" s="144"/>
      <c r="EL216" s="144"/>
      <c r="EM216" s="144"/>
      <c r="EN216" s="144"/>
      <c r="EO216" s="144"/>
      <c r="EP216" s="144"/>
      <c r="EQ216" s="144"/>
      <c r="ER216" s="144"/>
      <c r="ES216" s="144"/>
      <c r="ET216" s="144"/>
      <c r="EU216" s="144"/>
      <c r="EV216" s="144"/>
      <c r="EW216" s="144"/>
      <c r="EX216" s="144"/>
      <c r="EY216" s="144"/>
      <c r="EZ216" s="144"/>
      <c r="FA216" s="144"/>
      <c r="FB216" s="144"/>
      <c r="FC216" s="144"/>
      <c r="FD216" s="144"/>
      <c r="FE216" s="144"/>
      <c r="FF216" s="144"/>
      <c r="FG216" s="144"/>
      <c r="FH216" s="144"/>
      <c r="FI216" s="144"/>
      <c r="FJ216" s="144"/>
      <c r="FK216" s="144"/>
      <c r="FL216" s="144"/>
      <c r="FM216" s="144"/>
      <c r="FN216" s="144"/>
      <c r="FO216" s="144"/>
      <c r="FP216" s="144"/>
      <c r="FQ216" s="144"/>
      <c r="FR216" s="144"/>
      <c r="FS216" s="144"/>
      <c r="FT216" s="144"/>
      <c r="FU216" s="144"/>
      <c r="FV216" s="144"/>
      <c r="FW216" s="144"/>
      <c r="FX216" s="144"/>
      <c r="FY216" s="144"/>
      <c r="FZ216" s="144"/>
      <c r="GA216" s="144"/>
      <c r="GB216" s="144"/>
      <c r="GC216" s="144"/>
      <c r="GD216" s="144"/>
      <c r="GE216" s="144"/>
      <c r="GF216" s="144"/>
      <c r="GG216" s="144"/>
      <c r="GH216" s="144"/>
      <c r="GI216" s="144"/>
      <c r="GJ216" s="144"/>
      <c r="GK216" s="144"/>
      <c r="GL216" s="144"/>
      <c r="GM216" s="144"/>
      <c r="GN216" s="144"/>
      <c r="GO216" s="144"/>
      <c r="GP216" s="144"/>
      <c r="GQ216" s="144"/>
      <c r="GR216" s="144"/>
      <c r="GS216" s="144"/>
      <c r="GT216" s="144"/>
      <c r="GU216" s="144"/>
      <c r="GV216" s="144"/>
      <c r="GW216" s="144"/>
      <c r="GX216" s="144"/>
      <c r="GY216" s="144"/>
      <c r="GZ216" s="144"/>
      <c r="HA216" s="144"/>
      <c r="HB216" s="144"/>
      <c r="HC216" s="144"/>
      <c r="HD216" s="144"/>
      <c r="HE216" s="144"/>
      <c r="HF216" s="144"/>
      <c r="HG216" s="144"/>
      <c r="HH216" s="144"/>
      <c r="HI216" s="144"/>
      <c r="HJ216" s="144"/>
      <c r="HK216" s="144"/>
      <c r="HL216" s="144"/>
      <c r="HM216" s="144"/>
      <c r="HN216" s="144"/>
      <c r="HO216" s="144"/>
      <c r="HP216" s="144"/>
      <c r="HQ216" s="144"/>
      <c r="HR216" s="144"/>
      <c r="HS216" s="144"/>
      <c r="HT216" s="144"/>
      <c r="HU216" s="144"/>
      <c r="HV216" s="144"/>
      <c r="HW216" s="144"/>
      <c r="HX216" s="144"/>
      <c r="HY216" s="144"/>
      <c r="HZ216" s="144"/>
      <c r="IA216" s="144"/>
      <c r="IB216" s="144"/>
      <c r="IC216" s="144"/>
      <c r="ID216" s="144"/>
      <c r="IE216" s="144"/>
      <c r="IF216" s="144"/>
      <c r="IG216" s="144"/>
      <c r="IH216" s="144"/>
      <c r="II216" s="144"/>
      <c r="IJ216" s="144"/>
      <c r="IK216" s="144"/>
      <c r="IL216" s="144"/>
      <c r="IM216" s="144"/>
      <c r="IN216" s="144"/>
      <c r="IO216" s="144"/>
      <c r="IP216" s="144"/>
      <c r="IQ216" s="144"/>
    </row>
    <row r="217" spans="1:251" s="145" customFormat="1" ht="12.75" customHeight="1">
      <c r="A217" s="194" t="s">
        <v>65</v>
      </c>
      <c r="B217" s="7">
        <v>393</v>
      </c>
      <c r="C217" s="7">
        <v>276</v>
      </c>
      <c r="D217" s="8">
        <f t="shared" si="37"/>
        <v>70.22900763358778</v>
      </c>
      <c r="E217" s="7">
        <v>6428395</v>
      </c>
      <c r="F217" s="7">
        <v>5036821</v>
      </c>
      <c r="G217" s="8">
        <f t="shared" si="43"/>
        <v>78.35269923519012</v>
      </c>
      <c r="H217" s="7">
        <v>4810534.93</v>
      </c>
      <c r="I217" s="7">
        <v>3992475.75</v>
      </c>
      <c r="J217" s="8">
        <f t="shared" si="44"/>
        <v>82.99442386545564</v>
      </c>
      <c r="K217" s="7">
        <v>236983.28</v>
      </c>
      <c r="L217" s="7">
        <v>251774.49</v>
      </c>
      <c r="M217" s="8">
        <f t="shared" si="45"/>
        <v>106.24145720322548</v>
      </c>
      <c r="N217" s="7">
        <v>126931.75</v>
      </c>
      <c r="O217" s="7">
        <v>106245.86</v>
      </c>
      <c r="P217" s="8">
        <f t="shared" si="46"/>
        <v>83.70313967939464</v>
      </c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  <c r="AQ217" s="144"/>
      <c r="AR217" s="144"/>
      <c r="AS217" s="144"/>
      <c r="AT217" s="144"/>
      <c r="AU217" s="144"/>
      <c r="AV217" s="144"/>
      <c r="AW217" s="144"/>
      <c r="AX217" s="144"/>
      <c r="AY217" s="144"/>
      <c r="AZ217" s="144"/>
      <c r="BA217" s="144"/>
      <c r="BB217" s="144"/>
      <c r="BC217" s="144"/>
      <c r="BD217" s="144"/>
      <c r="BE217" s="144"/>
      <c r="BF217" s="144"/>
      <c r="BG217" s="144"/>
      <c r="BH217" s="144"/>
      <c r="BI217" s="144"/>
      <c r="BJ217" s="144"/>
      <c r="BK217" s="144"/>
      <c r="BL217" s="144"/>
      <c r="BM217" s="144"/>
      <c r="BN217" s="144"/>
      <c r="BO217" s="144"/>
      <c r="BP217" s="144"/>
      <c r="BQ217" s="144"/>
      <c r="BR217" s="144"/>
      <c r="BS217" s="144"/>
      <c r="BT217" s="144"/>
      <c r="BU217" s="144"/>
      <c r="BV217" s="144"/>
      <c r="BW217" s="144"/>
      <c r="BX217" s="144"/>
      <c r="BY217" s="144"/>
      <c r="BZ217" s="144"/>
      <c r="CA217" s="144"/>
      <c r="CB217" s="144"/>
      <c r="CC217" s="144"/>
      <c r="CD217" s="144"/>
      <c r="CE217" s="144"/>
      <c r="CF217" s="144"/>
      <c r="CG217" s="144"/>
      <c r="CH217" s="144"/>
      <c r="CI217" s="144"/>
      <c r="CJ217" s="144"/>
      <c r="CK217" s="144"/>
      <c r="CL217" s="144"/>
      <c r="CM217" s="144"/>
      <c r="CN217" s="144"/>
      <c r="CO217" s="144"/>
      <c r="CP217" s="144"/>
      <c r="CQ217" s="144"/>
      <c r="CR217" s="144"/>
      <c r="CS217" s="144"/>
      <c r="CT217" s="144"/>
      <c r="CU217" s="144"/>
      <c r="CV217" s="144"/>
      <c r="CW217" s="144"/>
      <c r="CX217" s="144"/>
      <c r="CY217" s="144"/>
      <c r="CZ217" s="144"/>
      <c r="DA217" s="144"/>
      <c r="DB217" s="144"/>
      <c r="DC217" s="144"/>
      <c r="DD217" s="144"/>
      <c r="DE217" s="144"/>
      <c r="DF217" s="144"/>
      <c r="DG217" s="144"/>
      <c r="DH217" s="144"/>
      <c r="DI217" s="144"/>
      <c r="DJ217" s="144"/>
      <c r="DK217" s="144"/>
      <c r="DL217" s="144"/>
      <c r="DM217" s="144"/>
      <c r="DN217" s="144"/>
      <c r="DO217" s="144"/>
      <c r="DP217" s="144"/>
      <c r="DQ217" s="144"/>
      <c r="DR217" s="144"/>
      <c r="DS217" s="144"/>
      <c r="DT217" s="144"/>
      <c r="DU217" s="144"/>
      <c r="DV217" s="144"/>
      <c r="DW217" s="144"/>
      <c r="DX217" s="144"/>
      <c r="DY217" s="144"/>
      <c r="DZ217" s="144"/>
      <c r="EA217" s="144"/>
      <c r="EB217" s="144"/>
      <c r="EC217" s="144"/>
      <c r="ED217" s="144"/>
      <c r="EE217" s="144"/>
      <c r="EF217" s="144"/>
      <c r="EG217" s="144"/>
      <c r="EH217" s="144"/>
      <c r="EI217" s="144"/>
      <c r="EJ217" s="144"/>
      <c r="EK217" s="144"/>
      <c r="EL217" s="144"/>
      <c r="EM217" s="144"/>
      <c r="EN217" s="144"/>
      <c r="EO217" s="144"/>
      <c r="EP217" s="144"/>
      <c r="EQ217" s="144"/>
      <c r="ER217" s="144"/>
      <c r="ES217" s="144"/>
      <c r="ET217" s="144"/>
      <c r="EU217" s="144"/>
      <c r="EV217" s="144"/>
      <c r="EW217" s="144"/>
      <c r="EX217" s="144"/>
      <c r="EY217" s="144"/>
      <c r="EZ217" s="144"/>
      <c r="FA217" s="144"/>
      <c r="FB217" s="144"/>
      <c r="FC217" s="144"/>
      <c r="FD217" s="144"/>
      <c r="FE217" s="144"/>
      <c r="FF217" s="144"/>
      <c r="FG217" s="144"/>
      <c r="FH217" s="144"/>
      <c r="FI217" s="144"/>
      <c r="FJ217" s="144"/>
      <c r="FK217" s="144"/>
      <c r="FL217" s="144"/>
      <c r="FM217" s="144"/>
      <c r="FN217" s="144"/>
      <c r="FO217" s="144"/>
      <c r="FP217" s="144"/>
      <c r="FQ217" s="144"/>
      <c r="FR217" s="144"/>
      <c r="FS217" s="144"/>
      <c r="FT217" s="144"/>
      <c r="FU217" s="144"/>
      <c r="FV217" s="144"/>
      <c r="FW217" s="144"/>
      <c r="FX217" s="144"/>
      <c r="FY217" s="144"/>
      <c r="FZ217" s="144"/>
      <c r="GA217" s="144"/>
      <c r="GB217" s="144"/>
      <c r="GC217" s="144"/>
      <c r="GD217" s="144"/>
      <c r="GE217" s="144"/>
      <c r="GF217" s="144"/>
      <c r="GG217" s="144"/>
      <c r="GH217" s="144"/>
      <c r="GI217" s="144"/>
      <c r="GJ217" s="144"/>
      <c r="GK217" s="144"/>
      <c r="GL217" s="144"/>
      <c r="GM217" s="144"/>
      <c r="GN217" s="144"/>
      <c r="GO217" s="144"/>
      <c r="GP217" s="144"/>
      <c r="GQ217" s="144"/>
      <c r="GR217" s="144"/>
      <c r="GS217" s="144"/>
      <c r="GT217" s="144"/>
      <c r="GU217" s="144"/>
      <c r="GV217" s="144"/>
      <c r="GW217" s="144"/>
      <c r="GX217" s="144"/>
      <c r="GY217" s="144"/>
      <c r="GZ217" s="144"/>
      <c r="HA217" s="144"/>
      <c r="HB217" s="144"/>
      <c r="HC217" s="144"/>
      <c r="HD217" s="144"/>
      <c r="HE217" s="144"/>
      <c r="HF217" s="144"/>
      <c r="HG217" s="144"/>
      <c r="HH217" s="144"/>
      <c r="HI217" s="144"/>
      <c r="HJ217" s="144"/>
      <c r="HK217" s="144"/>
      <c r="HL217" s="144"/>
      <c r="HM217" s="144"/>
      <c r="HN217" s="144"/>
      <c r="HO217" s="144"/>
      <c r="HP217" s="144"/>
      <c r="HQ217" s="144"/>
      <c r="HR217" s="144"/>
      <c r="HS217" s="144"/>
      <c r="HT217" s="144"/>
      <c r="HU217" s="144"/>
      <c r="HV217" s="144"/>
      <c r="HW217" s="144"/>
      <c r="HX217" s="144"/>
      <c r="HY217" s="144"/>
      <c r="HZ217" s="144"/>
      <c r="IA217" s="144"/>
      <c r="IB217" s="144"/>
      <c r="IC217" s="144"/>
      <c r="ID217" s="144"/>
      <c r="IE217" s="144"/>
      <c r="IF217" s="144"/>
      <c r="IG217" s="144"/>
      <c r="IH217" s="144"/>
      <c r="II217" s="144"/>
      <c r="IJ217" s="144"/>
      <c r="IK217" s="144"/>
      <c r="IL217" s="144"/>
      <c r="IM217" s="144"/>
      <c r="IN217" s="144"/>
      <c r="IO217" s="144"/>
      <c r="IP217" s="144"/>
      <c r="IQ217" s="144"/>
    </row>
    <row r="218" spans="1:251" s="145" customFormat="1" ht="12.75" customHeight="1">
      <c r="A218" s="194" t="s">
        <v>66</v>
      </c>
      <c r="B218" s="7">
        <v>196</v>
      </c>
      <c r="C218" s="7">
        <v>133</v>
      </c>
      <c r="D218" s="8">
        <f t="shared" si="37"/>
        <v>67.85714285714286</v>
      </c>
      <c r="E218" s="7">
        <v>2834684</v>
      </c>
      <c r="F218" s="7">
        <v>2097718</v>
      </c>
      <c r="G218" s="8">
        <f t="shared" si="43"/>
        <v>74.0018287752709</v>
      </c>
      <c r="H218" s="7">
        <v>1402446.4</v>
      </c>
      <c r="I218" s="7">
        <v>1065477.99</v>
      </c>
      <c r="J218" s="8">
        <f t="shared" si="44"/>
        <v>75.97281364906353</v>
      </c>
      <c r="K218" s="7">
        <v>54899.95</v>
      </c>
      <c r="L218" s="7">
        <v>50897.97</v>
      </c>
      <c r="M218" s="8">
        <f t="shared" si="45"/>
        <v>92.71041230456494</v>
      </c>
      <c r="N218" s="7">
        <v>38452.02</v>
      </c>
      <c r="O218" s="7">
        <v>32403.77</v>
      </c>
      <c r="P218" s="8">
        <f t="shared" si="46"/>
        <v>84.27065730226917</v>
      </c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  <c r="AQ218" s="144"/>
      <c r="AR218" s="144"/>
      <c r="AS218" s="144"/>
      <c r="AT218" s="144"/>
      <c r="AU218" s="144"/>
      <c r="AV218" s="144"/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  <c r="BI218" s="144"/>
      <c r="BJ218" s="144"/>
      <c r="BK218" s="144"/>
      <c r="BL218" s="144"/>
      <c r="BM218" s="144"/>
      <c r="BN218" s="144"/>
      <c r="BO218" s="144"/>
      <c r="BP218" s="144"/>
      <c r="BQ218" s="144"/>
      <c r="BR218" s="144"/>
      <c r="BS218" s="144"/>
      <c r="BT218" s="144"/>
      <c r="BU218" s="144"/>
      <c r="BV218" s="144"/>
      <c r="BW218" s="144"/>
      <c r="BX218" s="144"/>
      <c r="BY218" s="144"/>
      <c r="BZ218" s="144"/>
      <c r="CA218" s="144"/>
      <c r="CB218" s="144"/>
      <c r="CC218" s="144"/>
      <c r="CD218" s="144"/>
      <c r="CE218" s="144"/>
      <c r="CF218" s="144"/>
      <c r="CG218" s="144"/>
      <c r="CH218" s="144"/>
      <c r="CI218" s="144"/>
      <c r="CJ218" s="144"/>
      <c r="CK218" s="144"/>
      <c r="CL218" s="144"/>
      <c r="CM218" s="144"/>
      <c r="CN218" s="144"/>
      <c r="CO218" s="144"/>
      <c r="CP218" s="144"/>
      <c r="CQ218" s="144"/>
      <c r="CR218" s="144"/>
      <c r="CS218" s="144"/>
      <c r="CT218" s="144"/>
      <c r="CU218" s="144"/>
      <c r="CV218" s="144"/>
      <c r="CW218" s="144"/>
      <c r="CX218" s="144"/>
      <c r="CY218" s="144"/>
      <c r="CZ218" s="144"/>
      <c r="DA218" s="144"/>
      <c r="DB218" s="144"/>
      <c r="DC218" s="144"/>
      <c r="DD218" s="144"/>
      <c r="DE218" s="144"/>
      <c r="DF218" s="144"/>
      <c r="DG218" s="144"/>
      <c r="DH218" s="144"/>
      <c r="DI218" s="144"/>
      <c r="DJ218" s="144"/>
      <c r="DK218" s="144"/>
      <c r="DL218" s="144"/>
      <c r="DM218" s="144"/>
      <c r="DN218" s="144"/>
      <c r="DO218" s="144"/>
      <c r="DP218" s="144"/>
      <c r="DQ218" s="144"/>
      <c r="DR218" s="144"/>
      <c r="DS218" s="144"/>
      <c r="DT218" s="144"/>
      <c r="DU218" s="144"/>
      <c r="DV218" s="144"/>
      <c r="DW218" s="144"/>
      <c r="DX218" s="144"/>
      <c r="DY218" s="144"/>
      <c r="DZ218" s="144"/>
      <c r="EA218" s="144"/>
      <c r="EB218" s="144"/>
      <c r="EC218" s="144"/>
      <c r="ED218" s="144"/>
      <c r="EE218" s="144"/>
      <c r="EF218" s="144"/>
      <c r="EG218" s="144"/>
      <c r="EH218" s="144"/>
      <c r="EI218" s="144"/>
      <c r="EJ218" s="144"/>
      <c r="EK218" s="144"/>
      <c r="EL218" s="144"/>
      <c r="EM218" s="144"/>
      <c r="EN218" s="144"/>
      <c r="EO218" s="144"/>
      <c r="EP218" s="144"/>
      <c r="EQ218" s="144"/>
      <c r="ER218" s="144"/>
      <c r="ES218" s="144"/>
      <c r="ET218" s="144"/>
      <c r="EU218" s="144"/>
      <c r="EV218" s="144"/>
      <c r="EW218" s="144"/>
      <c r="EX218" s="144"/>
      <c r="EY218" s="144"/>
      <c r="EZ218" s="144"/>
      <c r="FA218" s="144"/>
      <c r="FB218" s="144"/>
      <c r="FC218" s="144"/>
      <c r="FD218" s="144"/>
      <c r="FE218" s="144"/>
      <c r="FF218" s="144"/>
      <c r="FG218" s="144"/>
      <c r="FH218" s="144"/>
      <c r="FI218" s="144"/>
      <c r="FJ218" s="144"/>
      <c r="FK218" s="144"/>
      <c r="FL218" s="144"/>
      <c r="FM218" s="144"/>
      <c r="FN218" s="144"/>
      <c r="FO218" s="144"/>
      <c r="FP218" s="144"/>
      <c r="FQ218" s="144"/>
      <c r="FR218" s="144"/>
      <c r="FS218" s="144"/>
      <c r="FT218" s="144"/>
      <c r="FU218" s="144"/>
      <c r="FV218" s="144"/>
      <c r="FW218" s="144"/>
      <c r="FX218" s="144"/>
      <c r="FY218" s="144"/>
      <c r="FZ218" s="144"/>
      <c r="GA218" s="144"/>
      <c r="GB218" s="144"/>
      <c r="GC218" s="144"/>
      <c r="GD218" s="144"/>
      <c r="GE218" s="144"/>
      <c r="GF218" s="144"/>
      <c r="GG218" s="144"/>
      <c r="GH218" s="144"/>
      <c r="GI218" s="144"/>
      <c r="GJ218" s="144"/>
      <c r="GK218" s="144"/>
      <c r="GL218" s="144"/>
      <c r="GM218" s="144"/>
      <c r="GN218" s="144"/>
      <c r="GO218" s="144"/>
      <c r="GP218" s="144"/>
      <c r="GQ218" s="144"/>
      <c r="GR218" s="144"/>
      <c r="GS218" s="144"/>
      <c r="GT218" s="144"/>
      <c r="GU218" s="144"/>
      <c r="GV218" s="144"/>
      <c r="GW218" s="144"/>
      <c r="GX218" s="144"/>
      <c r="GY218" s="144"/>
      <c r="GZ218" s="144"/>
      <c r="HA218" s="144"/>
      <c r="HB218" s="144"/>
      <c r="HC218" s="144"/>
      <c r="HD218" s="144"/>
      <c r="HE218" s="144"/>
      <c r="HF218" s="144"/>
      <c r="HG218" s="144"/>
      <c r="HH218" s="144"/>
      <c r="HI218" s="144"/>
      <c r="HJ218" s="144"/>
      <c r="HK218" s="144"/>
      <c r="HL218" s="144"/>
      <c r="HM218" s="144"/>
      <c r="HN218" s="144"/>
      <c r="HO218" s="144"/>
      <c r="HP218" s="144"/>
      <c r="HQ218" s="144"/>
      <c r="HR218" s="144"/>
      <c r="HS218" s="144"/>
      <c r="HT218" s="144"/>
      <c r="HU218" s="144"/>
      <c r="HV218" s="144"/>
      <c r="HW218" s="144"/>
      <c r="HX218" s="144"/>
      <c r="HY218" s="144"/>
      <c r="HZ218" s="144"/>
      <c r="IA218" s="144"/>
      <c r="IB218" s="144"/>
      <c r="IC218" s="144"/>
      <c r="ID218" s="144"/>
      <c r="IE218" s="144"/>
      <c r="IF218" s="144"/>
      <c r="IG218" s="144"/>
      <c r="IH218" s="144"/>
      <c r="II218" s="144"/>
      <c r="IJ218" s="144"/>
      <c r="IK218" s="144"/>
      <c r="IL218" s="144"/>
      <c r="IM218" s="144"/>
      <c r="IN218" s="144"/>
      <c r="IO218" s="144"/>
      <c r="IP218" s="144"/>
      <c r="IQ218" s="144"/>
    </row>
    <row r="219" spans="1:251" s="145" customFormat="1" ht="12.75" customHeight="1">
      <c r="A219" s="194" t="s">
        <v>67</v>
      </c>
      <c r="B219" s="7">
        <v>4</v>
      </c>
      <c r="C219" s="7">
        <v>4</v>
      </c>
      <c r="D219" s="8">
        <f t="shared" si="37"/>
        <v>100</v>
      </c>
      <c r="E219" s="7">
        <v>73585</v>
      </c>
      <c r="F219" s="7">
        <v>107265</v>
      </c>
      <c r="G219" s="8">
        <f t="shared" si="43"/>
        <v>145.77019773051572</v>
      </c>
      <c r="H219" s="7">
        <v>29432</v>
      </c>
      <c r="I219" s="7">
        <v>41433.2</v>
      </c>
      <c r="J219" s="8">
        <f t="shared" si="44"/>
        <v>140.77602609404727</v>
      </c>
      <c r="K219" s="7">
        <v>346.6</v>
      </c>
      <c r="L219" s="7">
        <v>534</v>
      </c>
      <c r="M219" s="8">
        <f t="shared" si="45"/>
        <v>154.06809001731102</v>
      </c>
      <c r="N219" s="7">
        <v>650.96</v>
      </c>
      <c r="O219" s="7">
        <v>834.83</v>
      </c>
      <c r="P219" s="8">
        <f t="shared" si="46"/>
        <v>128.24597517512595</v>
      </c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  <c r="AQ219" s="144"/>
      <c r="AR219" s="144"/>
      <c r="AS219" s="144"/>
      <c r="AT219" s="144"/>
      <c r="AU219" s="144"/>
      <c r="AV219" s="144"/>
      <c r="AW219" s="144"/>
      <c r="AX219" s="144"/>
      <c r="AY219" s="144"/>
      <c r="AZ219" s="144"/>
      <c r="BA219" s="144"/>
      <c r="BB219" s="144"/>
      <c r="BC219" s="144"/>
      <c r="BD219" s="144"/>
      <c r="BE219" s="144"/>
      <c r="BF219" s="144"/>
      <c r="BG219" s="144"/>
      <c r="BH219" s="144"/>
      <c r="BI219" s="144"/>
      <c r="BJ219" s="144"/>
      <c r="BK219" s="144"/>
      <c r="BL219" s="144"/>
      <c r="BM219" s="144"/>
      <c r="BN219" s="144"/>
      <c r="BO219" s="144"/>
      <c r="BP219" s="144"/>
      <c r="BQ219" s="144"/>
      <c r="BR219" s="144"/>
      <c r="BS219" s="144"/>
      <c r="BT219" s="144"/>
      <c r="BU219" s="144"/>
      <c r="BV219" s="144"/>
      <c r="BW219" s="144"/>
      <c r="BX219" s="144"/>
      <c r="BY219" s="144"/>
      <c r="BZ219" s="144"/>
      <c r="CA219" s="144"/>
      <c r="CB219" s="144"/>
      <c r="CC219" s="144"/>
      <c r="CD219" s="144"/>
      <c r="CE219" s="144"/>
      <c r="CF219" s="144"/>
      <c r="CG219" s="144"/>
      <c r="CH219" s="144"/>
      <c r="CI219" s="144"/>
      <c r="CJ219" s="144"/>
      <c r="CK219" s="144"/>
      <c r="CL219" s="144"/>
      <c r="CM219" s="144"/>
      <c r="CN219" s="144"/>
      <c r="CO219" s="144"/>
      <c r="CP219" s="144"/>
      <c r="CQ219" s="144"/>
      <c r="CR219" s="144"/>
      <c r="CS219" s="144"/>
      <c r="CT219" s="144"/>
      <c r="CU219" s="144"/>
      <c r="CV219" s="144"/>
      <c r="CW219" s="144"/>
      <c r="CX219" s="144"/>
      <c r="CY219" s="144"/>
      <c r="CZ219" s="144"/>
      <c r="DA219" s="144"/>
      <c r="DB219" s="144"/>
      <c r="DC219" s="144"/>
      <c r="DD219" s="144"/>
      <c r="DE219" s="144"/>
      <c r="DF219" s="144"/>
      <c r="DG219" s="144"/>
      <c r="DH219" s="144"/>
      <c r="DI219" s="144"/>
      <c r="DJ219" s="144"/>
      <c r="DK219" s="144"/>
      <c r="DL219" s="144"/>
      <c r="DM219" s="144"/>
      <c r="DN219" s="144"/>
      <c r="DO219" s="144"/>
      <c r="DP219" s="144"/>
      <c r="DQ219" s="144"/>
      <c r="DR219" s="144"/>
      <c r="DS219" s="144"/>
      <c r="DT219" s="144"/>
      <c r="DU219" s="144"/>
      <c r="DV219" s="144"/>
      <c r="DW219" s="144"/>
      <c r="DX219" s="144"/>
      <c r="DY219" s="144"/>
      <c r="DZ219" s="144"/>
      <c r="EA219" s="144"/>
      <c r="EB219" s="144"/>
      <c r="EC219" s="144"/>
      <c r="ED219" s="144"/>
      <c r="EE219" s="144"/>
      <c r="EF219" s="144"/>
      <c r="EG219" s="144"/>
      <c r="EH219" s="144"/>
      <c r="EI219" s="144"/>
      <c r="EJ219" s="144"/>
      <c r="EK219" s="144"/>
      <c r="EL219" s="144"/>
      <c r="EM219" s="144"/>
      <c r="EN219" s="144"/>
      <c r="EO219" s="144"/>
      <c r="EP219" s="144"/>
      <c r="EQ219" s="144"/>
      <c r="ER219" s="144"/>
      <c r="ES219" s="144"/>
      <c r="ET219" s="144"/>
      <c r="EU219" s="144"/>
      <c r="EV219" s="144"/>
      <c r="EW219" s="144"/>
      <c r="EX219" s="144"/>
      <c r="EY219" s="144"/>
      <c r="EZ219" s="144"/>
      <c r="FA219" s="144"/>
      <c r="FB219" s="144"/>
      <c r="FC219" s="144"/>
      <c r="FD219" s="144"/>
      <c r="FE219" s="144"/>
      <c r="FF219" s="144"/>
      <c r="FG219" s="144"/>
      <c r="FH219" s="144"/>
      <c r="FI219" s="144"/>
      <c r="FJ219" s="144"/>
      <c r="FK219" s="144"/>
      <c r="FL219" s="144"/>
      <c r="FM219" s="144"/>
      <c r="FN219" s="144"/>
      <c r="FO219" s="144"/>
      <c r="FP219" s="144"/>
      <c r="FQ219" s="144"/>
      <c r="FR219" s="144"/>
      <c r="FS219" s="144"/>
      <c r="FT219" s="144"/>
      <c r="FU219" s="144"/>
      <c r="FV219" s="144"/>
      <c r="FW219" s="144"/>
      <c r="FX219" s="144"/>
      <c r="FY219" s="144"/>
      <c r="FZ219" s="144"/>
      <c r="GA219" s="144"/>
      <c r="GB219" s="144"/>
      <c r="GC219" s="144"/>
      <c r="GD219" s="144"/>
      <c r="GE219" s="144"/>
      <c r="GF219" s="144"/>
      <c r="GG219" s="144"/>
      <c r="GH219" s="144"/>
      <c r="GI219" s="144"/>
      <c r="GJ219" s="144"/>
      <c r="GK219" s="144"/>
      <c r="GL219" s="144"/>
      <c r="GM219" s="144"/>
      <c r="GN219" s="144"/>
      <c r="GO219" s="144"/>
      <c r="GP219" s="144"/>
      <c r="GQ219" s="144"/>
      <c r="GR219" s="144"/>
      <c r="GS219" s="144"/>
      <c r="GT219" s="144"/>
      <c r="GU219" s="144"/>
      <c r="GV219" s="144"/>
      <c r="GW219" s="144"/>
      <c r="GX219" s="144"/>
      <c r="GY219" s="144"/>
      <c r="GZ219" s="144"/>
      <c r="HA219" s="144"/>
      <c r="HB219" s="144"/>
      <c r="HC219" s="144"/>
      <c r="HD219" s="144"/>
      <c r="HE219" s="144"/>
      <c r="HF219" s="144"/>
      <c r="HG219" s="144"/>
      <c r="HH219" s="144"/>
      <c r="HI219" s="144"/>
      <c r="HJ219" s="144"/>
      <c r="HK219" s="144"/>
      <c r="HL219" s="144"/>
      <c r="HM219" s="144"/>
      <c r="HN219" s="144"/>
      <c r="HO219" s="144"/>
      <c r="HP219" s="144"/>
      <c r="HQ219" s="144"/>
      <c r="HR219" s="144"/>
      <c r="HS219" s="144"/>
      <c r="HT219" s="144"/>
      <c r="HU219" s="144"/>
      <c r="HV219" s="144"/>
      <c r="HW219" s="144"/>
      <c r="HX219" s="144"/>
      <c r="HY219" s="144"/>
      <c r="HZ219" s="144"/>
      <c r="IA219" s="144"/>
      <c r="IB219" s="144"/>
      <c r="IC219" s="144"/>
      <c r="ID219" s="144"/>
      <c r="IE219" s="144"/>
      <c r="IF219" s="144"/>
      <c r="IG219" s="144"/>
      <c r="IH219" s="144"/>
      <c r="II219" s="144"/>
      <c r="IJ219" s="144"/>
      <c r="IK219" s="144"/>
      <c r="IL219" s="144"/>
      <c r="IM219" s="144"/>
      <c r="IN219" s="144"/>
      <c r="IO219" s="144"/>
      <c r="IP219" s="144"/>
      <c r="IQ219" s="144"/>
    </row>
    <row r="220" spans="1:251" s="145" customFormat="1" ht="12.75" customHeight="1">
      <c r="A220" s="194" t="s">
        <v>68</v>
      </c>
      <c r="B220" s="7">
        <v>1090</v>
      </c>
      <c r="C220" s="7">
        <v>854</v>
      </c>
      <c r="D220" s="8">
        <f t="shared" si="37"/>
        <v>78.34862385321101</v>
      </c>
      <c r="E220" s="7">
        <v>19856775</v>
      </c>
      <c r="F220" s="7">
        <v>17501721</v>
      </c>
      <c r="G220" s="8">
        <f t="shared" si="43"/>
        <v>88.13979611492803</v>
      </c>
      <c r="H220" s="7">
        <v>13239809.52</v>
      </c>
      <c r="I220" s="7">
        <v>11882287.39</v>
      </c>
      <c r="J220" s="8">
        <f t="shared" si="44"/>
        <v>89.74666419521117</v>
      </c>
      <c r="K220" s="7">
        <v>469514.69</v>
      </c>
      <c r="L220" s="7">
        <v>494177.15</v>
      </c>
      <c r="M220" s="8">
        <f t="shared" si="45"/>
        <v>105.2527557763954</v>
      </c>
      <c r="N220" s="7">
        <v>391033.09</v>
      </c>
      <c r="O220" s="7">
        <v>371826.34</v>
      </c>
      <c r="P220" s="8">
        <f t="shared" si="46"/>
        <v>95.08820340498549</v>
      </c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  <c r="AQ220" s="144"/>
      <c r="AR220" s="144"/>
      <c r="AS220" s="144"/>
      <c r="AT220" s="144"/>
      <c r="AU220" s="144"/>
      <c r="AV220" s="144"/>
      <c r="AW220" s="144"/>
      <c r="AX220" s="144"/>
      <c r="AY220" s="144"/>
      <c r="AZ220" s="144"/>
      <c r="BA220" s="144"/>
      <c r="BB220" s="144"/>
      <c r="BC220" s="144"/>
      <c r="BD220" s="144"/>
      <c r="BE220" s="144"/>
      <c r="BF220" s="144"/>
      <c r="BG220" s="144"/>
      <c r="BH220" s="144"/>
      <c r="BI220" s="144"/>
      <c r="BJ220" s="144"/>
      <c r="BK220" s="144"/>
      <c r="BL220" s="144"/>
      <c r="BM220" s="144"/>
      <c r="BN220" s="144"/>
      <c r="BO220" s="144"/>
      <c r="BP220" s="144"/>
      <c r="BQ220" s="144"/>
      <c r="BR220" s="144"/>
      <c r="BS220" s="144"/>
      <c r="BT220" s="144"/>
      <c r="BU220" s="144"/>
      <c r="BV220" s="144"/>
      <c r="BW220" s="144"/>
      <c r="BX220" s="144"/>
      <c r="BY220" s="144"/>
      <c r="BZ220" s="144"/>
      <c r="CA220" s="144"/>
      <c r="CB220" s="144"/>
      <c r="CC220" s="144"/>
      <c r="CD220" s="144"/>
      <c r="CE220" s="144"/>
      <c r="CF220" s="144"/>
      <c r="CG220" s="144"/>
      <c r="CH220" s="144"/>
      <c r="CI220" s="144"/>
      <c r="CJ220" s="144"/>
      <c r="CK220" s="144"/>
      <c r="CL220" s="144"/>
      <c r="CM220" s="144"/>
      <c r="CN220" s="144"/>
      <c r="CO220" s="144"/>
      <c r="CP220" s="144"/>
      <c r="CQ220" s="144"/>
      <c r="CR220" s="144"/>
      <c r="CS220" s="144"/>
      <c r="CT220" s="144"/>
      <c r="CU220" s="144"/>
      <c r="CV220" s="144"/>
      <c r="CW220" s="144"/>
      <c r="CX220" s="144"/>
      <c r="CY220" s="144"/>
      <c r="CZ220" s="144"/>
      <c r="DA220" s="144"/>
      <c r="DB220" s="144"/>
      <c r="DC220" s="144"/>
      <c r="DD220" s="144"/>
      <c r="DE220" s="144"/>
      <c r="DF220" s="144"/>
      <c r="DG220" s="144"/>
      <c r="DH220" s="144"/>
      <c r="DI220" s="144"/>
      <c r="DJ220" s="144"/>
      <c r="DK220" s="144"/>
      <c r="DL220" s="144"/>
      <c r="DM220" s="144"/>
      <c r="DN220" s="144"/>
      <c r="DO220" s="144"/>
      <c r="DP220" s="144"/>
      <c r="DQ220" s="144"/>
      <c r="DR220" s="144"/>
      <c r="DS220" s="144"/>
      <c r="DT220" s="144"/>
      <c r="DU220" s="144"/>
      <c r="DV220" s="144"/>
      <c r="DW220" s="144"/>
      <c r="DX220" s="144"/>
      <c r="DY220" s="144"/>
      <c r="DZ220" s="144"/>
      <c r="EA220" s="144"/>
      <c r="EB220" s="144"/>
      <c r="EC220" s="144"/>
      <c r="ED220" s="144"/>
      <c r="EE220" s="144"/>
      <c r="EF220" s="144"/>
      <c r="EG220" s="144"/>
      <c r="EH220" s="144"/>
      <c r="EI220" s="144"/>
      <c r="EJ220" s="144"/>
      <c r="EK220" s="144"/>
      <c r="EL220" s="144"/>
      <c r="EM220" s="144"/>
      <c r="EN220" s="144"/>
      <c r="EO220" s="144"/>
      <c r="EP220" s="144"/>
      <c r="EQ220" s="144"/>
      <c r="ER220" s="144"/>
      <c r="ES220" s="144"/>
      <c r="ET220" s="144"/>
      <c r="EU220" s="144"/>
      <c r="EV220" s="144"/>
      <c r="EW220" s="144"/>
      <c r="EX220" s="144"/>
      <c r="EY220" s="144"/>
      <c r="EZ220" s="144"/>
      <c r="FA220" s="144"/>
      <c r="FB220" s="144"/>
      <c r="FC220" s="144"/>
      <c r="FD220" s="144"/>
      <c r="FE220" s="144"/>
      <c r="FF220" s="144"/>
      <c r="FG220" s="144"/>
      <c r="FH220" s="144"/>
      <c r="FI220" s="144"/>
      <c r="FJ220" s="144"/>
      <c r="FK220" s="144"/>
      <c r="FL220" s="144"/>
      <c r="FM220" s="144"/>
      <c r="FN220" s="144"/>
      <c r="FO220" s="144"/>
      <c r="FP220" s="144"/>
      <c r="FQ220" s="144"/>
      <c r="FR220" s="144"/>
      <c r="FS220" s="144"/>
      <c r="FT220" s="144"/>
      <c r="FU220" s="144"/>
      <c r="FV220" s="144"/>
      <c r="FW220" s="144"/>
      <c r="FX220" s="144"/>
      <c r="FY220" s="144"/>
      <c r="FZ220" s="144"/>
      <c r="GA220" s="144"/>
      <c r="GB220" s="144"/>
      <c r="GC220" s="144"/>
      <c r="GD220" s="144"/>
      <c r="GE220" s="144"/>
      <c r="GF220" s="144"/>
      <c r="GG220" s="144"/>
      <c r="GH220" s="144"/>
      <c r="GI220" s="144"/>
      <c r="GJ220" s="144"/>
      <c r="GK220" s="144"/>
      <c r="GL220" s="144"/>
      <c r="GM220" s="144"/>
      <c r="GN220" s="144"/>
      <c r="GO220" s="144"/>
      <c r="GP220" s="144"/>
      <c r="GQ220" s="144"/>
      <c r="GR220" s="144"/>
      <c r="GS220" s="144"/>
      <c r="GT220" s="144"/>
      <c r="GU220" s="144"/>
      <c r="GV220" s="144"/>
      <c r="GW220" s="144"/>
      <c r="GX220" s="144"/>
      <c r="GY220" s="144"/>
      <c r="GZ220" s="144"/>
      <c r="HA220" s="144"/>
      <c r="HB220" s="144"/>
      <c r="HC220" s="144"/>
      <c r="HD220" s="144"/>
      <c r="HE220" s="144"/>
      <c r="HF220" s="144"/>
      <c r="HG220" s="144"/>
      <c r="HH220" s="144"/>
      <c r="HI220" s="144"/>
      <c r="HJ220" s="144"/>
      <c r="HK220" s="144"/>
      <c r="HL220" s="144"/>
      <c r="HM220" s="144"/>
      <c r="HN220" s="144"/>
      <c r="HO220" s="144"/>
      <c r="HP220" s="144"/>
      <c r="HQ220" s="144"/>
      <c r="HR220" s="144"/>
      <c r="HS220" s="144"/>
      <c r="HT220" s="144"/>
      <c r="HU220" s="144"/>
      <c r="HV220" s="144"/>
      <c r="HW220" s="144"/>
      <c r="HX220" s="144"/>
      <c r="HY220" s="144"/>
      <c r="HZ220" s="144"/>
      <c r="IA220" s="144"/>
      <c r="IB220" s="144"/>
      <c r="IC220" s="144"/>
      <c r="ID220" s="144"/>
      <c r="IE220" s="144"/>
      <c r="IF220" s="144"/>
      <c r="IG220" s="144"/>
      <c r="IH220" s="144"/>
      <c r="II220" s="144"/>
      <c r="IJ220" s="144"/>
      <c r="IK220" s="144"/>
      <c r="IL220" s="144"/>
      <c r="IM220" s="144"/>
      <c r="IN220" s="144"/>
      <c r="IO220" s="144"/>
      <c r="IP220" s="144"/>
      <c r="IQ220" s="144"/>
    </row>
    <row r="221" spans="1:251" s="145" customFormat="1" ht="12.75" customHeight="1">
      <c r="A221" s="14" t="s">
        <v>4</v>
      </c>
      <c r="B221" s="7">
        <v>14</v>
      </c>
      <c r="C221" s="7">
        <v>12</v>
      </c>
      <c r="D221" s="8">
        <f t="shared" si="37"/>
        <v>85.71428571428571</v>
      </c>
      <c r="E221" s="7">
        <v>187902</v>
      </c>
      <c r="F221" s="7">
        <v>246991</v>
      </c>
      <c r="G221" s="8">
        <f t="shared" si="43"/>
        <v>131.4467115836979</v>
      </c>
      <c r="H221" s="7">
        <v>112591.01</v>
      </c>
      <c r="I221" s="7">
        <v>145074.38</v>
      </c>
      <c r="J221" s="8">
        <f t="shared" si="44"/>
        <v>128.85076703726168</v>
      </c>
      <c r="K221" s="7">
        <v>1222.67</v>
      </c>
      <c r="L221" s="7">
        <v>2304.38</v>
      </c>
      <c r="M221" s="8">
        <f t="shared" si="45"/>
        <v>188.47113284860183</v>
      </c>
      <c r="N221" s="7">
        <v>1614.35</v>
      </c>
      <c r="O221" s="7">
        <v>2974.58</v>
      </c>
      <c r="P221" s="8">
        <f t="shared" si="46"/>
        <v>184.25867996407223</v>
      </c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144"/>
      <c r="AP221" s="144"/>
      <c r="AQ221" s="144"/>
      <c r="AR221" s="144"/>
      <c r="AS221" s="144"/>
      <c r="AT221" s="144"/>
      <c r="AU221" s="144"/>
      <c r="AV221" s="144"/>
      <c r="AW221" s="144"/>
      <c r="AX221" s="144"/>
      <c r="AY221" s="144"/>
      <c r="AZ221" s="144"/>
      <c r="BA221" s="144"/>
      <c r="BB221" s="144"/>
      <c r="BC221" s="144"/>
      <c r="BD221" s="144"/>
      <c r="BE221" s="144"/>
      <c r="BF221" s="144"/>
      <c r="BG221" s="144"/>
      <c r="BH221" s="144"/>
      <c r="BI221" s="144"/>
      <c r="BJ221" s="144"/>
      <c r="BK221" s="144"/>
      <c r="BL221" s="144"/>
      <c r="BM221" s="144"/>
      <c r="BN221" s="144"/>
      <c r="BO221" s="144"/>
      <c r="BP221" s="144"/>
      <c r="BQ221" s="144"/>
      <c r="BR221" s="144"/>
      <c r="BS221" s="144"/>
      <c r="BT221" s="144"/>
      <c r="BU221" s="144"/>
      <c r="BV221" s="144"/>
      <c r="BW221" s="144"/>
      <c r="BX221" s="144"/>
      <c r="BY221" s="144"/>
      <c r="BZ221" s="144"/>
      <c r="CA221" s="144"/>
      <c r="CB221" s="144"/>
      <c r="CC221" s="144"/>
      <c r="CD221" s="144"/>
      <c r="CE221" s="144"/>
      <c r="CF221" s="144"/>
      <c r="CG221" s="144"/>
      <c r="CH221" s="144"/>
      <c r="CI221" s="144"/>
      <c r="CJ221" s="144"/>
      <c r="CK221" s="144"/>
      <c r="CL221" s="144"/>
      <c r="CM221" s="144"/>
      <c r="CN221" s="144"/>
      <c r="CO221" s="144"/>
      <c r="CP221" s="144"/>
      <c r="CQ221" s="144"/>
      <c r="CR221" s="144"/>
      <c r="CS221" s="144"/>
      <c r="CT221" s="144"/>
      <c r="CU221" s="144"/>
      <c r="CV221" s="144"/>
      <c r="CW221" s="144"/>
      <c r="CX221" s="144"/>
      <c r="CY221" s="144"/>
      <c r="CZ221" s="144"/>
      <c r="DA221" s="144"/>
      <c r="DB221" s="144"/>
      <c r="DC221" s="144"/>
      <c r="DD221" s="144"/>
      <c r="DE221" s="144"/>
      <c r="DF221" s="144"/>
      <c r="DG221" s="144"/>
      <c r="DH221" s="144"/>
      <c r="DI221" s="144"/>
      <c r="DJ221" s="144"/>
      <c r="DK221" s="144"/>
      <c r="DL221" s="144"/>
      <c r="DM221" s="144"/>
      <c r="DN221" s="144"/>
      <c r="DO221" s="144"/>
      <c r="DP221" s="144"/>
      <c r="DQ221" s="144"/>
      <c r="DR221" s="144"/>
      <c r="DS221" s="144"/>
      <c r="DT221" s="144"/>
      <c r="DU221" s="144"/>
      <c r="DV221" s="144"/>
      <c r="DW221" s="144"/>
      <c r="DX221" s="144"/>
      <c r="DY221" s="144"/>
      <c r="DZ221" s="144"/>
      <c r="EA221" s="144"/>
      <c r="EB221" s="144"/>
      <c r="EC221" s="144"/>
      <c r="ED221" s="144"/>
      <c r="EE221" s="144"/>
      <c r="EF221" s="144"/>
      <c r="EG221" s="144"/>
      <c r="EH221" s="144"/>
      <c r="EI221" s="144"/>
      <c r="EJ221" s="144"/>
      <c r="EK221" s="144"/>
      <c r="EL221" s="144"/>
      <c r="EM221" s="144"/>
      <c r="EN221" s="144"/>
      <c r="EO221" s="144"/>
      <c r="EP221" s="144"/>
      <c r="EQ221" s="144"/>
      <c r="ER221" s="144"/>
      <c r="ES221" s="144"/>
      <c r="ET221" s="144"/>
      <c r="EU221" s="144"/>
      <c r="EV221" s="144"/>
      <c r="EW221" s="144"/>
      <c r="EX221" s="144"/>
      <c r="EY221" s="144"/>
      <c r="EZ221" s="144"/>
      <c r="FA221" s="144"/>
      <c r="FB221" s="144"/>
      <c r="FC221" s="144"/>
      <c r="FD221" s="144"/>
      <c r="FE221" s="144"/>
      <c r="FF221" s="144"/>
      <c r="FG221" s="144"/>
      <c r="FH221" s="144"/>
      <c r="FI221" s="144"/>
      <c r="FJ221" s="144"/>
      <c r="FK221" s="144"/>
      <c r="FL221" s="144"/>
      <c r="FM221" s="144"/>
      <c r="FN221" s="144"/>
      <c r="FO221" s="144"/>
      <c r="FP221" s="144"/>
      <c r="FQ221" s="144"/>
      <c r="FR221" s="144"/>
      <c r="FS221" s="144"/>
      <c r="FT221" s="144"/>
      <c r="FU221" s="144"/>
      <c r="FV221" s="144"/>
      <c r="FW221" s="144"/>
      <c r="FX221" s="144"/>
      <c r="FY221" s="144"/>
      <c r="FZ221" s="144"/>
      <c r="GA221" s="144"/>
      <c r="GB221" s="144"/>
      <c r="GC221" s="144"/>
      <c r="GD221" s="144"/>
      <c r="GE221" s="144"/>
      <c r="GF221" s="144"/>
      <c r="GG221" s="144"/>
      <c r="GH221" s="144"/>
      <c r="GI221" s="144"/>
      <c r="GJ221" s="144"/>
      <c r="GK221" s="144"/>
      <c r="GL221" s="144"/>
      <c r="GM221" s="144"/>
      <c r="GN221" s="144"/>
      <c r="GO221" s="144"/>
      <c r="GP221" s="144"/>
      <c r="GQ221" s="144"/>
      <c r="GR221" s="144"/>
      <c r="GS221" s="144"/>
      <c r="GT221" s="144"/>
      <c r="GU221" s="144"/>
      <c r="GV221" s="144"/>
      <c r="GW221" s="144"/>
      <c r="GX221" s="144"/>
      <c r="GY221" s="144"/>
      <c r="GZ221" s="144"/>
      <c r="HA221" s="144"/>
      <c r="HB221" s="144"/>
      <c r="HC221" s="144"/>
      <c r="HD221" s="144"/>
      <c r="HE221" s="144"/>
      <c r="HF221" s="144"/>
      <c r="HG221" s="144"/>
      <c r="HH221" s="144"/>
      <c r="HI221" s="144"/>
      <c r="HJ221" s="144"/>
      <c r="HK221" s="144"/>
      <c r="HL221" s="144"/>
      <c r="HM221" s="144"/>
      <c r="HN221" s="144"/>
      <c r="HO221" s="144"/>
      <c r="HP221" s="144"/>
      <c r="HQ221" s="144"/>
      <c r="HR221" s="144"/>
      <c r="HS221" s="144"/>
      <c r="HT221" s="144"/>
      <c r="HU221" s="144"/>
      <c r="HV221" s="144"/>
      <c r="HW221" s="144"/>
      <c r="HX221" s="144"/>
      <c r="HY221" s="144"/>
      <c r="HZ221" s="144"/>
      <c r="IA221" s="144"/>
      <c r="IB221" s="144"/>
      <c r="IC221" s="144"/>
      <c r="ID221" s="144"/>
      <c r="IE221" s="144"/>
      <c r="IF221" s="144"/>
      <c r="IG221" s="144"/>
      <c r="IH221" s="144"/>
      <c r="II221" s="144"/>
      <c r="IJ221" s="144"/>
      <c r="IK221" s="144"/>
      <c r="IL221" s="144"/>
      <c r="IM221" s="144"/>
      <c r="IN221" s="144"/>
      <c r="IO221" s="144"/>
      <c r="IP221" s="144"/>
      <c r="IQ221" s="144"/>
    </row>
    <row r="222" spans="1:251" s="145" customFormat="1" ht="12.75" customHeight="1">
      <c r="A222" s="14" t="s">
        <v>5</v>
      </c>
      <c r="B222" s="7">
        <v>2804</v>
      </c>
      <c r="C222" s="7">
        <v>2628</v>
      </c>
      <c r="D222" s="8">
        <f t="shared" si="37"/>
        <v>93.72325249643367</v>
      </c>
      <c r="E222" s="7">
        <v>338467607</v>
      </c>
      <c r="F222" s="7">
        <v>345978670</v>
      </c>
      <c r="G222" s="8">
        <f t="shared" si="43"/>
        <v>102.21913791590697</v>
      </c>
      <c r="H222" s="7">
        <v>124071846.62</v>
      </c>
      <c r="I222" s="7">
        <v>86193138.14</v>
      </c>
      <c r="J222" s="8">
        <f t="shared" si="44"/>
        <v>69.4703435856704</v>
      </c>
      <c r="K222" s="7">
        <v>5200178.78</v>
      </c>
      <c r="L222" s="7">
        <v>4576951.17</v>
      </c>
      <c r="M222" s="8">
        <f t="shared" si="45"/>
        <v>88.01526569823046</v>
      </c>
      <c r="N222" s="7">
        <v>5283537.03</v>
      </c>
      <c r="O222" s="7">
        <v>4464563.29</v>
      </c>
      <c r="P222" s="8">
        <f t="shared" si="46"/>
        <v>84.49951736214102</v>
      </c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4"/>
      <c r="AR222" s="144"/>
      <c r="AS222" s="144"/>
      <c r="AT222" s="144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4"/>
      <c r="BJ222" s="144"/>
      <c r="BK222" s="144"/>
      <c r="BL222" s="144"/>
      <c r="BM222" s="144"/>
      <c r="BN222" s="144"/>
      <c r="BO222" s="144"/>
      <c r="BP222" s="144"/>
      <c r="BQ222" s="144"/>
      <c r="BR222" s="144"/>
      <c r="BS222" s="144"/>
      <c r="BT222" s="144"/>
      <c r="BU222" s="144"/>
      <c r="BV222" s="144"/>
      <c r="BW222" s="144"/>
      <c r="BX222" s="144"/>
      <c r="BY222" s="144"/>
      <c r="BZ222" s="144"/>
      <c r="CA222" s="144"/>
      <c r="CB222" s="144"/>
      <c r="CC222" s="144"/>
      <c r="CD222" s="144"/>
      <c r="CE222" s="144"/>
      <c r="CF222" s="144"/>
      <c r="CG222" s="144"/>
      <c r="CH222" s="144"/>
      <c r="CI222" s="144"/>
      <c r="CJ222" s="144"/>
      <c r="CK222" s="144"/>
      <c r="CL222" s="144"/>
      <c r="CM222" s="144"/>
      <c r="CN222" s="144"/>
      <c r="CO222" s="144"/>
      <c r="CP222" s="144"/>
      <c r="CQ222" s="144"/>
      <c r="CR222" s="144"/>
      <c r="CS222" s="144"/>
      <c r="CT222" s="144"/>
      <c r="CU222" s="144"/>
      <c r="CV222" s="144"/>
      <c r="CW222" s="144"/>
      <c r="CX222" s="144"/>
      <c r="CY222" s="144"/>
      <c r="CZ222" s="144"/>
      <c r="DA222" s="144"/>
      <c r="DB222" s="144"/>
      <c r="DC222" s="144"/>
      <c r="DD222" s="144"/>
      <c r="DE222" s="144"/>
      <c r="DF222" s="144"/>
      <c r="DG222" s="144"/>
      <c r="DH222" s="144"/>
      <c r="DI222" s="144"/>
      <c r="DJ222" s="144"/>
      <c r="DK222" s="144"/>
      <c r="DL222" s="144"/>
      <c r="DM222" s="144"/>
      <c r="DN222" s="144"/>
      <c r="DO222" s="144"/>
      <c r="DP222" s="144"/>
      <c r="DQ222" s="144"/>
      <c r="DR222" s="144"/>
      <c r="DS222" s="144"/>
      <c r="DT222" s="144"/>
      <c r="DU222" s="144"/>
      <c r="DV222" s="144"/>
      <c r="DW222" s="144"/>
      <c r="DX222" s="144"/>
      <c r="DY222" s="144"/>
      <c r="DZ222" s="144"/>
      <c r="EA222" s="144"/>
      <c r="EB222" s="144"/>
      <c r="EC222" s="144"/>
      <c r="ED222" s="144"/>
      <c r="EE222" s="144"/>
      <c r="EF222" s="144"/>
      <c r="EG222" s="144"/>
      <c r="EH222" s="144"/>
      <c r="EI222" s="144"/>
      <c r="EJ222" s="144"/>
      <c r="EK222" s="144"/>
      <c r="EL222" s="144"/>
      <c r="EM222" s="144"/>
      <c r="EN222" s="144"/>
      <c r="EO222" s="144"/>
      <c r="EP222" s="144"/>
      <c r="EQ222" s="144"/>
      <c r="ER222" s="144"/>
      <c r="ES222" s="144"/>
      <c r="ET222" s="144"/>
      <c r="EU222" s="144"/>
      <c r="EV222" s="144"/>
      <c r="EW222" s="144"/>
      <c r="EX222" s="144"/>
      <c r="EY222" s="144"/>
      <c r="EZ222" s="144"/>
      <c r="FA222" s="144"/>
      <c r="FB222" s="144"/>
      <c r="FC222" s="144"/>
      <c r="FD222" s="144"/>
      <c r="FE222" s="144"/>
      <c r="FF222" s="144"/>
      <c r="FG222" s="144"/>
      <c r="FH222" s="144"/>
      <c r="FI222" s="144"/>
      <c r="FJ222" s="144"/>
      <c r="FK222" s="144"/>
      <c r="FL222" s="144"/>
      <c r="FM222" s="144"/>
      <c r="FN222" s="144"/>
      <c r="FO222" s="144"/>
      <c r="FP222" s="144"/>
      <c r="FQ222" s="144"/>
      <c r="FR222" s="144"/>
      <c r="FS222" s="144"/>
      <c r="FT222" s="144"/>
      <c r="FU222" s="144"/>
      <c r="FV222" s="144"/>
      <c r="FW222" s="144"/>
      <c r="FX222" s="144"/>
      <c r="FY222" s="144"/>
      <c r="FZ222" s="144"/>
      <c r="GA222" s="144"/>
      <c r="GB222" s="144"/>
      <c r="GC222" s="144"/>
      <c r="GD222" s="144"/>
      <c r="GE222" s="144"/>
      <c r="GF222" s="144"/>
      <c r="GG222" s="144"/>
      <c r="GH222" s="144"/>
      <c r="GI222" s="144"/>
      <c r="GJ222" s="144"/>
      <c r="GK222" s="144"/>
      <c r="GL222" s="144"/>
      <c r="GM222" s="144"/>
      <c r="GN222" s="144"/>
      <c r="GO222" s="144"/>
      <c r="GP222" s="144"/>
      <c r="GQ222" s="144"/>
      <c r="GR222" s="144"/>
      <c r="GS222" s="144"/>
      <c r="GT222" s="144"/>
      <c r="GU222" s="144"/>
      <c r="GV222" s="144"/>
      <c r="GW222" s="144"/>
      <c r="GX222" s="144"/>
      <c r="GY222" s="144"/>
      <c r="GZ222" s="144"/>
      <c r="HA222" s="144"/>
      <c r="HB222" s="144"/>
      <c r="HC222" s="144"/>
      <c r="HD222" s="144"/>
      <c r="HE222" s="144"/>
      <c r="HF222" s="144"/>
      <c r="HG222" s="144"/>
      <c r="HH222" s="144"/>
      <c r="HI222" s="144"/>
      <c r="HJ222" s="144"/>
      <c r="HK222" s="144"/>
      <c r="HL222" s="144"/>
      <c r="HM222" s="144"/>
      <c r="HN222" s="144"/>
      <c r="HO222" s="144"/>
      <c r="HP222" s="144"/>
      <c r="HQ222" s="144"/>
      <c r="HR222" s="144"/>
      <c r="HS222" s="144"/>
      <c r="HT222" s="144"/>
      <c r="HU222" s="144"/>
      <c r="HV222" s="144"/>
      <c r="HW222" s="144"/>
      <c r="HX222" s="144"/>
      <c r="HY222" s="144"/>
      <c r="HZ222" s="144"/>
      <c r="IA222" s="144"/>
      <c r="IB222" s="144"/>
      <c r="IC222" s="144"/>
      <c r="ID222" s="144"/>
      <c r="IE222" s="144"/>
      <c r="IF222" s="144"/>
      <c r="IG222" s="144"/>
      <c r="IH222" s="144"/>
      <c r="II222" s="144"/>
      <c r="IJ222" s="144"/>
      <c r="IK222" s="144"/>
      <c r="IL222" s="144"/>
      <c r="IM222" s="144"/>
      <c r="IN222" s="144"/>
      <c r="IO222" s="144"/>
      <c r="IP222" s="144"/>
      <c r="IQ222" s="144"/>
    </row>
    <row r="223" spans="1:251" s="145" customFormat="1" ht="12.75" customHeight="1">
      <c r="A223" s="194" t="s">
        <v>69</v>
      </c>
      <c r="B223" s="7">
        <v>10</v>
      </c>
      <c r="C223" s="7">
        <v>12</v>
      </c>
      <c r="D223" s="8">
        <f t="shared" si="37"/>
        <v>120</v>
      </c>
      <c r="E223" s="7">
        <v>244960</v>
      </c>
      <c r="F223" s="7">
        <v>241853</v>
      </c>
      <c r="G223" s="8">
        <f t="shared" si="43"/>
        <v>98.73162965382103</v>
      </c>
      <c r="H223" s="7">
        <v>404713.8</v>
      </c>
      <c r="I223" s="7">
        <v>409724.8</v>
      </c>
      <c r="J223" s="8">
        <f t="shared" si="44"/>
        <v>101.23815891625144</v>
      </c>
      <c r="K223" s="7">
        <v>17683.2</v>
      </c>
      <c r="L223" s="7">
        <v>19746.12</v>
      </c>
      <c r="M223" s="8">
        <f t="shared" si="45"/>
        <v>111.66598805646036</v>
      </c>
      <c r="N223" s="7">
        <v>13719.8</v>
      </c>
      <c r="O223" s="7">
        <v>16564.93</v>
      </c>
      <c r="P223" s="8">
        <f t="shared" si="46"/>
        <v>120.73740141984578</v>
      </c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  <c r="AQ223" s="144"/>
      <c r="AR223" s="144"/>
      <c r="AS223" s="144"/>
      <c r="AT223" s="144"/>
      <c r="AU223" s="144"/>
      <c r="AV223" s="144"/>
      <c r="AW223" s="144"/>
      <c r="AX223" s="144"/>
      <c r="AY223" s="144"/>
      <c r="AZ223" s="144"/>
      <c r="BA223" s="144"/>
      <c r="BB223" s="144"/>
      <c r="BC223" s="144"/>
      <c r="BD223" s="144"/>
      <c r="BE223" s="144"/>
      <c r="BF223" s="144"/>
      <c r="BG223" s="144"/>
      <c r="BH223" s="144"/>
      <c r="BI223" s="144"/>
      <c r="BJ223" s="144"/>
      <c r="BK223" s="144"/>
      <c r="BL223" s="144"/>
      <c r="BM223" s="144"/>
      <c r="BN223" s="144"/>
      <c r="BO223" s="144"/>
      <c r="BP223" s="144"/>
      <c r="BQ223" s="144"/>
      <c r="BR223" s="144"/>
      <c r="BS223" s="144"/>
      <c r="BT223" s="144"/>
      <c r="BU223" s="144"/>
      <c r="BV223" s="144"/>
      <c r="BW223" s="144"/>
      <c r="BX223" s="144"/>
      <c r="BY223" s="144"/>
      <c r="BZ223" s="144"/>
      <c r="CA223" s="144"/>
      <c r="CB223" s="144"/>
      <c r="CC223" s="144"/>
      <c r="CD223" s="144"/>
      <c r="CE223" s="144"/>
      <c r="CF223" s="144"/>
      <c r="CG223" s="144"/>
      <c r="CH223" s="144"/>
      <c r="CI223" s="144"/>
      <c r="CJ223" s="144"/>
      <c r="CK223" s="144"/>
      <c r="CL223" s="144"/>
      <c r="CM223" s="144"/>
      <c r="CN223" s="144"/>
      <c r="CO223" s="144"/>
      <c r="CP223" s="144"/>
      <c r="CQ223" s="144"/>
      <c r="CR223" s="144"/>
      <c r="CS223" s="144"/>
      <c r="CT223" s="144"/>
      <c r="CU223" s="144"/>
      <c r="CV223" s="144"/>
      <c r="CW223" s="144"/>
      <c r="CX223" s="144"/>
      <c r="CY223" s="144"/>
      <c r="CZ223" s="144"/>
      <c r="DA223" s="144"/>
      <c r="DB223" s="144"/>
      <c r="DC223" s="144"/>
      <c r="DD223" s="144"/>
      <c r="DE223" s="144"/>
      <c r="DF223" s="144"/>
      <c r="DG223" s="144"/>
      <c r="DH223" s="144"/>
      <c r="DI223" s="144"/>
      <c r="DJ223" s="144"/>
      <c r="DK223" s="144"/>
      <c r="DL223" s="144"/>
      <c r="DM223" s="144"/>
      <c r="DN223" s="144"/>
      <c r="DO223" s="144"/>
      <c r="DP223" s="144"/>
      <c r="DQ223" s="144"/>
      <c r="DR223" s="144"/>
      <c r="DS223" s="144"/>
      <c r="DT223" s="144"/>
      <c r="DU223" s="144"/>
      <c r="DV223" s="144"/>
      <c r="DW223" s="144"/>
      <c r="DX223" s="144"/>
      <c r="DY223" s="144"/>
      <c r="DZ223" s="144"/>
      <c r="EA223" s="144"/>
      <c r="EB223" s="144"/>
      <c r="EC223" s="144"/>
      <c r="ED223" s="144"/>
      <c r="EE223" s="144"/>
      <c r="EF223" s="144"/>
      <c r="EG223" s="144"/>
      <c r="EH223" s="144"/>
      <c r="EI223" s="144"/>
      <c r="EJ223" s="144"/>
      <c r="EK223" s="144"/>
      <c r="EL223" s="144"/>
      <c r="EM223" s="144"/>
      <c r="EN223" s="144"/>
      <c r="EO223" s="144"/>
      <c r="EP223" s="144"/>
      <c r="EQ223" s="144"/>
      <c r="ER223" s="144"/>
      <c r="ES223" s="144"/>
      <c r="ET223" s="144"/>
      <c r="EU223" s="144"/>
      <c r="EV223" s="144"/>
      <c r="EW223" s="144"/>
      <c r="EX223" s="144"/>
      <c r="EY223" s="144"/>
      <c r="EZ223" s="144"/>
      <c r="FA223" s="144"/>
      <c r="FB223" s="144"/>
      <c r="FC223" s="144"/>
      <c r="FD223" s="144"/>
      <c r="FE223" s="144"/>
      <c r="FF223" s="144"/>
      <c r="FG223" s="144"/>
      <c r="FH223" s="144"/>
      <c r="FI223" s="144"/>
      <c r="FJ223" s="144"/>
      <c r="FK223" s="144"/>
      <c r="FL223" s="144"/>
      <c r="FM223" s="144"/>
      <c r="FN223" s="144"/>
      <c r="FO223" s="144"/>
      <c r="FP223" s="144"/>
      <c r="FQ223" s="144"/>
      <c r="FR223" s="144"/>
      <c r="FS223" s="144"/>
      <c r="FT223" s="144"/>
      <c r="FU223" s="144"/>
      <c r="FV223" s="144"/>
      <c r="FW223" s="144"/>
      <c r="FX223" s="144"/>
      <c r="FY223" s="144"/>
      <c r="FZ223" s="144"/>
      <c r="GA223" s="144"/>
      <c r="GB223" s="144"/>
      <c r="GC223" s="144"/>
      <c r="GD223" s="144"/>
      <c r="GE223" s="144"/>
      <c r="GF223" s="144"/>
      <c r="GG223" s="144"/>
      <c r="GH223" s="144"/>
      <c r="GI223" s="144"/>
      <c r="GJ223" s="144"/>
      <c r="GK223" s="144"/>
      <c r="GL223" s="144"/>
      <c r="GM223" s="144"/>
      <c r="GN223" s="144"/>
      <c r="GO223" s="144"/>
      <c r="GP223" s="144"/>
      <c r="GQ223" s="144"/>
      <c r="GR223" s="144"/>
      <c r="GS223" s="144"/>
      <c r="GT223" s="144"/>
      <c r="GU223" s="144"/>
      <c r="GV223" s="144"/>
      <c r="GW223" s="144"/>
      <c r="GX223" s="144"/>
      <c r="GY223" s="144"/>
      <c r="GZ223" s="144"/>
      <c r="HA223" s="144"/>
      <c r="HB223" s="144"/>
      <c r="HC223" s="144"/>
      <c r="HD223" s="144"/>
      <c r="HE223" s="144"/>
      <c r="HF223" s="144"/>
      <c r="HG223" s="144"/>
      <c r="HH223" s="144"/>
      <c r="HI223" s="144"/>
      <c r="HJ223" s="144"/>
      <c r="HK223" s="144"/>
      <c r="HL223" s="144"/>
      <c r="HM223" s="144"/>
      <c r="HN223" s="144"/>
      <c r="HO223" s="144"/>
      <c r="HP223" s="144"/>
      <c r="HQ223" s="144"/>
      <c r="HR223" s="144"/>
      <c r="HS223" s="144"/>
      <c r="HT223" s="144"/>
      <c r="HU223" s="144"/>
      <c r="HV223" s="144"/>
      <c r="HW223" s="144"/>
      <c r="HX223" s="144"/>
      <c r="HY223" s="144"/>
      <c r="HZ223" s="144"/>
      <c r="IA223" s="144"/>
      <c r="IB223" s="144"/>
      <c r="IC223" s="144"/>
      <c r="ID223" s="144"/>
      <c r="IE223" s="144"/>
      <c r="IF223" s="144"/>
      <c r="IG223" s="144"/>
      <c r="IH223" s="144"/>
      <c r="II223" s="144"/>
      <c r="IJ223" s="144"/>
      <c r="IK223" s="144"/>
      <c r="IL223" s="144"/>
      <c r="IM223" s="144"/>
      <c r="IN223" s="144"/>
      <c r="IO223" s="144"/>
      <c r="IP223" s="144"/>
      <c r="IQ223" s="144"/>
    </row>
    <row r="224" spans="1:251" s="145" customFormat="1" ht="12.75" customHeight="1">
      <c r="A224" s="14" t="s">
        <v>70</v>
      </c>
      <c r="B224" s="7">
        <v>77</v>
      </c>
      <c r="C224" s="7">
        <v>82</v>
      </c>
      <c r="D224" s="8">
        <f t="shared" si="37"/>
        <v>106.49350649350649</v>
      </c>
      <c r="E224" s="7">
        <v>549828</v>
      </c>
      <c r="F224" s="7">
        <v>762390</v>
      </c>
      <c r="G224" s="8">
        <f t="shared" si="43"/>
        <v>138.65972631441105</v>
      </c>
      <c r="H224" s="7">
        <v>1781214.05</v>
      </c>
      <c r="I224" s="7">
        <v>1650574.8</v>
      </c>
      <c r="J224" s="8">
        <f t="shared" si="44"/>
        <v>92.66571864285486</v>
      </c>
      <c r="K224" s="7">
        <v>6622.12</v>
      </c>
      <c r="L224" s="7">
        <v>9479.54</v>
      </c>
      <c r="M224" s="8">
        <f t="shared" si="45"/>
        <v>143.1496257995929</v>
      </c>
      <c r="N224" s="7">
        <v>12711.64</v>
      </c>
      <c r="O224" s="7">
        <v>20991.48</v>
      </c>
      <c r="P224" s="8">
        <f t="shared" si="46"/>
        <v>165.13589119893263</v>
      </c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44"/>
      <c r="AD224" s="144"/>
      <c r="AE224" s="144"/>
      <c r="AF224" s="144"/>
      <c r="AG224" s="144"/>
      <c r="AH224" s="144"/>
      <c r="AI224" s="144"/>
      <c r="AJ224" s="144"/>
      <c r="AK224" s="144"/>
      <c r="AL224" s="144"/>
      <c r="AM224" s="144"/>
      <c r="AN224" s="144"/>
      <c r="AO224" s="144"/>
      <c r="AP224" s="144"/>
      <c r="AQ224" s="144"/>
      <c r="AR224" s="144"/>
      <c r="AS224" s="144"/>
      <c r="AT224" s="144"/>
      <c r="AU224" s="144"/>
      <c r="AV224" s="144"/>
      <c r="AW224" s="144"/>
      <c r="AX224" s="144"/>
      <c r="AY224" s="144"/>
      <c r="AZ224" s="144"/>
      <c r="BA224" s="144"/>
      <c r="BB224" s="144"/>
      <c r="BC224" s="144"/>
      <c r="BD224" s="144"/>
      <c r="BE224" s="144"/>
      <c r="BF224" s="144"/>
      <c r="BG224" s="144"/>
      <c r="BH224" s="144"/>
      <c r="BI224" s="144"/>
      <c r="BJ224" s="144"/>
      <c r="BK224" s="144"/>
      <c r="BL224" s="144"/>
      <c r="BM224" s="144"/>
      <c r="BN224" s="144"/>
      <c r="BO224" s="144"/>
      <c r="BP224" s="144"/>
      <c r="BQ224" s="144"/>
      <c r="BR224" s="144"/>
      <c r="BS224" s="144"/>
      <c r="BT224" s="144"/>
      <c r="BU224" s="144"/>
      <c r="BV224" s="144"/>
      <c r="BW224" s="144"/>
      <c r="BX224" s="144"/>
      <c r="BY224" s="144"/>
      <c r="BZ224" s="144"/>
      <c r="CA224" s="144"/>
      <c r="CB224" s="144"/>
      <c r="CC224" s="144"/>
      <c r="CD224" s="144"/>
      <c r="CE224" s="144"/>
      <c r="CF224" s="144"/>
      <c r="CG224" s="144"/>
      <c r="CH224" s="144"/>
      <c r="CI224" s="144"/>
      <c r="CJ224" s="144"/>
      <c r="CK224" s="144"/>
      <c r="CL224" s="144"/>
      <c r="CM224" s="144"/>
      <c r="CN224" s="144"/>
      <c r="CO224" s="144"/>
      <c r="CP224" s="144"/>
      <c r="CQ224" s="144"/>
      <c r="CR224" s="144"/>
      <c r="CS224" s="144"/>
      <c r="CT224" s="144"/>
      <c r="CU224" s="144"/>
      <c r="CV224" s="144"/>
      <c r="CW224" s="144"/>
      <c r="CX224" s="144"/>
      <c r="CY224" s="144"/>
      <c r="CZ224" s="144"/>
      <c r="DA224" s="144"/>
      <c r="DB224" s="144"/>
      <c r="DC224" s="144"/>
      <c r="DD224" s="144"/>
      <c r="DE224" s="144"/>
      <c r="DF224" s="144"/>
      <c r="DG224" s="144"/>
      <c r="DH224" s="144"/>
      <c r="DI224" s="144"/>
      <c r="DJ224" s="144"/>
      <c r="DK224" s="144"/>
      <c r="DL224" s="144"/>
      <c r="DM224" s="144"/>
      <c r="DN224" s="144"/>
      <c r="DO224" s="144"/>
      <c r="DP224" s="144"/>
      <c r="DQ224" s="144"/>
      <c r="DR224" s="144"/>
      <c r="DS224" s="144"/>
      <c r="DT224" s="144"/>
      <c r="DU224" s="144"/>
      <c r="DV224" s="144"/>
      <c r="DW224" s="144"/>
      <c r="DX224" s="144"/>
      <c r="DY224" s="144"/>
      <c r="DZ224" s="144"/>
      <c r="EA224" s="144"/>
      <c r="EB224" s="144"/>
      <c r="EC224" s="144"/>
      <c r="ED224" s="144"/>
      <c r="EE224" s="144"/>
      <c r="EF224" s="144"/>
      <c r="EG224" s="144"/>
      <c r="EH224" s="144"/>
      <c r="EI224" s="144"/>
      <c r="EJ224" s="144"/>
      <c r="EK224" s="144"/>
      <c r="EL224" s="144"/>
      <c r="EM224" s="144"/>
      <c r="EN224" s="144"/>
      <c r="EO224" s="144"/>
      <c r="EP224" s="144"/>
      <c r="EQ224" s="144"/>
      <c r="ER224" s="144"/>
      <c r="ES224" s="144"/>
      <c r="ET224" s="144"/>
      <c r="EU224" s="144"/>
      <c r="EV224" s="144"/>
      <c r="EW224" s="144"/>
      <c r="EX224" s="144"/>
      <c r="EY224" s="144"/>
      <c r="EZ224" s="144"/>
      <c r="FA224" s="144"/>
      <c r="FB224" s="144"/>
      <c r="FC224" s="144"/>
      <c r="FD224" s="144"/>
      <c r="FE224" s="144"/>
      <c r="FF224" s="144"/>
      <c r="FG224" s="144"/>
      <c r="FH224" s="144"/>
      <c r="FI224" s="144"/>
      <c r="FJ224" s="144"/>
      <c r="FK224" s="144"/>
      <c r="FL224" s="144"/>
      <c r="FM224" s="144"/>
      <c r="FN224" s="144"/>
      <c r="FO224" s="144"/>
      <c r="FP224" s="144"/>
      <c r="FQ224" s="144"/>
      <c r="FR224" s="144"/>
      <c r="FS224" s="144"/>
      <c r="FT224" s="144"/>
      <c r="FU224" s="144"/>
      <c r="FV224" s="144"/>
      <c r="FW224" s="144"/>
      <c r="FX224" s="144"/>
      <c r="FY224" s="144"/>
      <c r="FZ224" s="144"/>
      <c r="GA224" s="144"/>
      <c r="GB224" s="144"/>
      <c r="GC224" s="144"/>
      <c r="GD224" s="144"/>
      <c r="GE224" s="144"/>
      <c r="GF224" s="144"/>
      <c r="GG224" s="144"/>
      <c r="GH224" s="144"/>
      <c r="GI224" s="144"/>
      <c r="GJ224" s="144"/>
      <c r="GK224" s="144"/>
      <c r="GL224" s="144"/>
      <c r="GM224" s="144"/>
      <c r="GN224" s="144"/>
      <c r="GO224" s="144"/>
      <c r="GP224" s="144"/>
      <c r="GQ224" s="144"/>
      <c r="GR224" s="144"/>
      <c r="GS224" s="144"/>
      <c r="GT224" s="144"/>
      <c r="GU224" s="144"/>
      <c r="GV224" s="144"/>
      <c r="GW224" s="144"/>
      <c r="GX224" s="144"/>
      <c r="GY224" s="144"/>
      <c r="GZ224" s="144"/>
      <c r="HA224" s="144"/>
      <c r="HB224" s="144"/>
      <c r="HC224" s="144"/>
      <c r="HD224" s="144"/>
      <c r="HE224" s="144"/>
      <c r="HF224" s="144"/>
      <c r="HG224" s="144"/>
      <c r="HH224" s="144"/>
      <c r="HI224" s="144"/>
      <c r="HJ224" s="144"/>
      <c r="HK224" s="144"/>
      <c r="HL224" s="144"/>
      <c r="HM224" s="144"/>
      <c r="HN224" s="144"/>
      <c r="HO224" s="144"/>
      <c r="HP224" s="144"/>
      <c r="HQ224" s="144"/>
      <c r="HR224" s="144"/>
      <c r="HS224" s="144"/>
      <c r="HT224" s="144"/>
      <c r="HU224" s="144"/>
      <c r="HV224" s="144"/>
      <c r="HW224" s="144"/>
      <c r="HX224" s="144"/>
      <c r="HY224" s="144"/>
      <c r="HZ224" s="144"/>
      <c r="IA224" s="144"/>
      <c r="IB224" s="144"/>
      <c r="IC224" s="144"/>
      <c r="ID224" s="144"/>
      <c r="IE224" s="144"/>
      <c r="IF224" s="144"/>
      <c r="IG224" s="144"/>
      <c r="IH224" s="144"/>
      <c r="II224" s="144"/>
      <c r="IJ224" s="144"/>
      <c r="IK224" s="144"/>
      <c r="IL224" s="144"/>
      <c r="IM224" s="144"/>
      <c r="IN224" s="144"/>
      <c r="IO224" s="144"/>
      <c r="IP224" s="144"/>
      <c r="IQ224" s="144"/>
    </row>
    <row r="225" spans="1:251" s="145" customFormat="1" ht="12.75" customHeight="1">
      <c r="A225" s="14" t="s">
        <v>13</v>
      </c>
      <c r="B225" s="7">
        <v>42</v>
      </c>
      <c r="C225" s="7">
        <v>50</v>
      </c>
      <c r="D225" s="8">
        <f>C225*100/B225</f>
        <v>119.04761904761905</v>
      </c>
      <c r="E225" s="7">
        <v>1064963</v>
      </c>
      <c r="F225" s="7">
        <v>1450770</v>
      </c>
      <c r="G225" s="8">
        <f t="shared" si="43"/>
        <v>136.22726798959212</v>
      </c>
      <c r="H225" s="7">
        <v>3853431.95</v>
      </c>
      <c r="I225" s="7">
        <v>5151775.4</v>
      </c>
      <c r="J225" s="8">
        <f t="shared" si="44"/>
        <v>133.69317187500872</v>
      </c>
      <c r="K225" s="7">
        <v>15960.19</v>
      </c>
      <c r="L225" s="7">
        <v>22739.35</v>
      </c>
      <c r="M225" s="8">
        <f t="shared" si="45"/>
        <v>142.47543418969323</v>
      </c>
      <c r="N225" s="7">
        <v>10908.24</v>
      </c>
      <c r="O225" s="7">
        <v>16458.15</v>
      </c>
      <c r="P225" s="8">
        <f t="shared" si="46"/>
        <v>150.87814349519266</v>
      </c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144"/>
      <c r="AP225" s="144"/>
      <c r="AQ225" s="144"/>
      <c r="AR225" s="144"/>
      <c r="AS225" s="144"/>
      <c r="AT225" s="144"/>
      <c r="AU225" s="144"/>
      <c r="AV225" s="144"/>
      <c r="AW225" s="144"/>
      <c r="AX225" s="144"/>
      <c r="AY225" s="144"/>
      <c r="AZ225" s="144"/>
      <c r="BA225" s="144"/>
      <c r="BB225" s="144"/>
      <c r="BC225" s="144"/>
      <c r="BD225" s="144"/>
      <c r="BE225" s="144"/>
      <c r="BF225" s="144"/>
      <c r="BG225" s="144"/>
      <c r="BH225" s="144"/>
      <c r="BI225" s="144"/>
      <c r="BJ225" s="144"/>
      <c r="BK225" s="144"/>
      <c r="BL225" s="144"/>
      <c r="BM225" s="144"/>
      <c r="BN225" s="144"/>
      <c r="BO225" s="144"/>
      <c r="BP225" s="144"/>
      <c r="BQ225" s="144"/>
      <c r="BR225" s="144"/>
      <c r="BS225" s="144"/>
      <c r="BT225" s="144"/>
      <c r="BU225" s="144"/>
      <c r="BV225" s="144"/>
      <c r="BW225" s="144"/>
      <c r="BX225" s="144"/>
      <c r="BY225" s="144"/>
      <c r="BZ225" s="144"/>
      <c r="CA225" s="144"/>
      <c r="CB225" s="144"/>
      <c r="CC225" s="144"/>
      <c r="CD225" s="144"/>
      <c r="CE225" s="144"/>
      <c r="CF225" s="144"/>
      <c r="CG225" s="144"/>
      <c r="CH225" s="144"/>
      <c r="CI225" s="144"/>
      <c r="CJ225" s="144"/>
      <c r="CK225" s="144"/>
      <c r="CL225" s="144"/>
      <c r="CM225" s="144"/>
      <c r="CN225" s="144"/>
      <c r="CO225" s="144"/>
      <c r="CP225" s="144"/>
      <c r="CQ225" s="144"/>
      <c r="CR225" s="144"/>
      <c r="CS225" s="144"/>
      <c r="CT225" s="144"/>
      <c r="CU225" s="144"/>
      <c r="CV225" s="144"/>
      <c r="CW225" s="144"/>
      <c r="CX225" s="144"/>
      <c r="CY225" s="144"/>
      <c r="CZ225" s="144"/>
      <c r="DA225" s="144"/>
      <c r="DB225" s="144"/>
      <c r="DC225" s="144"/>
      <c r="DD225" s="144"/>
      <c r="DE225" s="144"/>
      <c r="DF225" s="144"/>
      <c r="DG225" s="144"/>
      <c r="DH225" s="144"/>
      <c r="DI225" s="144"/>
      <c r="DJ225" s="144"/>
      <c r="DK225" s="144"/>
      <c r="DL225" s="144"/>
      <c r="DM225" s="144"/>
      <c r="DN225" s="144"/>
      <c r="DO225" s="144"/>
      <c r="DP225" s="144"/>
      <c r="DQ225" s="144"/>
      <c r="DR225" s="144"/>
      <c r="DS225" s="144"/>
      <c r="DT225" s="144"/>
      <c r="DU225" s="144"/>
      <c r="DV225" s="144"/>
      <c r="DW225" s="144"/>
      <c r="DX225" s="144"/>
      <c r="DY225" s="144"/>
      <c r="DZ225" s="144"/>
      <c r="EA225" s="144"/>
      <c r="EB225" s="144"/>
      <c r="EC225" s="144"/>
      <c r="ED225" s="144"/>
      <c r="EE225" s="144"/>
      <c r="EF225" s="144"/>
      <c r="EG225" s="144"/>
      <c r="EH225" s="144"/>
      <c r="EI225" s="144"/>
      <c r="EJ225" s="144"/>
      <c r="EK225" s="144"/>
      <c r="EL225" s="144"/>
      <c r="EM225" s="144"/>
      <c r="EN225" s="144"/>
      <c r="EO225" s="144"/>
      <c r="EP225" s="144"/>
      <c r="EQ225" s="144"/>
      <c r="ER225" s="144"/>
      <c r="ES225" s="144"/>
      <c r="ET225" s="144"/>
      <c r="EU225" s="144"/>
      <c r="EV225" s="144"/>
      <c r="EW225" s="144"/>
      <c r="EX225" s="144"/>
      <c r="EY225" s="144"/>
      <c r="EZ225" s="144"/>
      <c r="FA225" s="144"/>
      <c r="FB225" s="144"/>
      <c r="FC225" s="144"/>
      <c r="FD225" s="144"/>
      <c r="FE225" s="144"/>
      <c r="FF225" s="144"/>
      <c r="FG225" s="144"/>
      <c r="FH225" s="144"/>
      <c r="FI225" s="144"/>
      <c r="FJ225" s="144"/>
      <c r="FK225" s="144"/>
      <c r="FL225" s="144"/>
      <c r="FM225" s="144"/>
      <c r="FN225" s="144"/>
      <c r="FO225" s="144"/>
      <c r="FP225" s="144"/>
      <c r="FQ225" s="144"/>
      <c r="FR225" s="144"/>
      <c r="FS225" s="144"/>
      <c r="FT225" s="144"/>
      <c r="FU225" s="144"/>
      <c r="FV225" s="144"/>
      <c r="FW225" s="144"/>
      <c r="FX225" s="144"/>
      <c r="FY225" s="144"/>
      <c r="FZ225" s="144"/>
      <c r="GA225" s="144"/>
      <c r="GB225" s="144"/>
      <c r="GC225" s="144"/>
      <c r="GD225" s="144"/>
      <c r="GE225" s="144"/>
      <c r="GF225" s="144"/>
      <c r="GG225" s="144"/>
      <c r="GH225" s="144"/>
      <c r="GI225" s="144"/>
      <c r="GJ225" s="144"/>
      <c r="GK225" s="144"/>
      <c r="GL225" s="144"/>
      <c r="GM225" s="144"/>
      <c r="GN225" s="144"/>
      <c r="GO225" s="144"/>
      <c r="GP225" s="144"/>
      <c r="GQ225" s="144"/>
      <c r="GR225" s="144"/>
      <c r="GS225" s="144"/>
      <c r="GT225" s="144"/>
      <c r="GU225" s="144"/>
      <c r="GV225" s="144"/>
      <c r="GW225" s="144"/>
      <c r="GX225" s="144"/>
      <c r="GY225" s="144"/>
      <c r="GZ225" s="144"/>
      <c r="HA225" s="144"/>
      <c r="HB225" s="144"/>
      <c r="HC225" s="144"/>
      <c r="HD225" s="144"/>
      <c r="HE225" s="144"/>
      <c r="HF225" s="144"/>
      <c r="HG225" s="144"/>
      <c r="HH225" s="144"/>
      <c r="HI225" s="144"/>
      <c r="HJ225" s="144"/>
      <c r="HK225" s="144"/>
      <c r="HL225" s="144"/>
      <c r="HM225" s="144"/>
      <c r="HN225" s="144"/>
      <c r="HO225" s="144"/>
      <c r="HP225" s="144"/>
      <c r="HQ225" s="144"/>
      <c r="HR225" s="144"/>
      <c r="HS225" s="144"/>
      <c r="HT225" s="144"/>
      <c r="HU225" s="144"/>
      <c r="HV225" s="144"/>
      <c r="HW225" s="144"/>
      <c r="HX225" s="144"/>
      <c r="HY225" s="144"/>
      <c r="HZ225" s="144"/>
      <c r="IA225" s="144"/>
      <c r="IB225" s="144"/>
      <c r="IC225" s="144"/>
      <c r="ID225" s="144"/>
      <c r="IE225" s="144"/>
      <c r="IF225" s="144"/>
      <c r="IG225" s="144"/>
      <c r="IH225" s="144"/>
      <c r="II225" s="144"/>
      <c r="IJ225" s="144"/>
      <c r="IK225" s="144"/>
      <c r="IL225" s="144"/>
      <c r="IM225" s="144"/>
      <c r="IN225" s="144"/>
      <c r="IO225" s="144"/>
      <c r="IP225" s="144"/>
      <c r="IQ225" s="144"/>
    </row>
    <row r="226" spans="1:251" s="145" customFormat="1" ht="12.75" customHeight="1">
      <c r="A226" s="194" t="s">
        <v>71</v>
      </c>
      <c r="B226" s="7">
        <v>2</v>
      </c>
      <c r="C226" s="7">
        <v>2</v>
      </c>
      <c r="D226" s="8">
        <f>C226*100/B226</f>
        <v>100</v>
      </c>
      <c r="E226" s="7">
        <v>38400</v>
      </c>
      <c r="F226" s="7">
        <v>45000</v>
      </c>
      <c r="G226" s="8">
        <f t="shared" si="43"/>
        <v>117.1875</v>
      </c>
      <c r="H226" s="7">
        <v>38736</v>
      </c>
      <c r="I226" s="7">
        <v>336792</v>
      </c>
      <c r="J226" s="8">
        <f t="shared" si="44"/>
        <v>869.454770755886</v>
      </c>
      <c r="K226" s="7">
        <v>235.09</v>
      </c>
      <c r="L226" s="7">
        <v>1542.71</v>
      </c>
      <c r="M226" s="8">
        <f t="shared" si="45"/>
        <v>656.2210217363563</v>
      </c>
      <c r="N226" s="7">
        <v>244.89</v>
      </c>
      <c r="O226" s="7">
        <v>1861.9</v>
      </c>
      <c r="P226" s="8">
        <f t="shared" si="46"/>
        <v>760.3005431009842</v>
      </c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/>
      <c r="AQ226" s="144"/>
      <c r="AR226" s="144"/>
      <c r="AS226" s="144"/>
      <c r="AT226" s="144"/>
      <c r="AU226" s="144"/>
      <c r="AV226" s="144"/>
      <c r="AW226" s="144"/>
      <c r="AX226" s="144"/>
      <c r="AY226" s="144"/>
      <c r="AZ226" s="144"/>
      <c r="BA226" s="144"/>
      <c r="BB226" s="144"/>
      <c r="BC226" s="144"/>
      <c r="BD226" s="144"/>
      <c r="BE226" s="144"/>
      <c r="BF226" s="144"/>
      <c r="BG226" s="144"/>
      <c r="BH226" s="144"/>
      <c r="BI226" s="144"/>
      <c r="BJ226" s="144"/>
      <c r="BK226" s="144"/>
      <c r="BL226" s="144"/>
      <c r="BM226" s="144"/>
      <c r="BN226" s="144"/>
      <c r="BO226" s="144"/>
      <c r="BP226" s="144"/>
      <c r="BQ226" s="144"/>
      <c r="BR226" s="144"/>
      <c r="BS226" s="144"/>
      <c r="BT226" s="144"/>
      <c r="BU226" s="144"/>
      <c r="BV226" s="144"/>
      <c r="BW226" s="144"/>
      <c r="BX226" s="144"/>
      <c r="BY226" s="144"/>
      <c r="BZ226" s="144"/>
      <c r="CA226" s="144"/>
      <c r="CB226" s="144"/>
      <c r="CC226" s="144"/>
      <c r="CD226" s="144"/>
      <c r="CE226" s="144"/>
      <c r="CF226" s="144"/>
      <c r="CG226" s="144"/>
      <c r="CH226" s="144"/>
      <c r="CI226" s="144"/>
      <c r="CJ226" s="144"/>
      <c r="CK226" s="144"/>
      <c r="CL226" s="144"/>
      <c r="CM226" s="144"/>
      <c r="CN226" s="144"/>
      <c r="CO226" s="144"/>
      <c r="CP226" s="144"/>
      <c r="CQ226" s="144"/>
      <c r="CR226" s="144"/>
      <c r="CS226" s="144"/>
      <c r="CT226" s="144"/>
      <c r="CU226" s="144"/>
      <c r="CV226" s="144"/>
      <c r="CW226" s="144"/>
      <c r="CX226" s="144"/>
      <c r="CY226" s="144"/>
      <c r="CZ226" s="144"/>
      <c r="DA226" s="144"/>
      <c r="DB226" s="144"/>
      <c r="DC226" s="144"/>
      <c r="DD226" s="144"/>
      <c r="DE226" s="144"/>
      <c r="DF226" s="144"/>
      <c r="DG226" s="144"/>
      <c r="DH226" s="144"/>
      <c r="DI226" s="144"/>
      <c r="DJ226" s="144"/>
      <c r="DK226" s="144"/>
      <c r="DL226" s="144"/>
      <c r="DM226" s="144"/>
      <c r="DN226" s="144"/>
      <c r="DO226" s="144"/>
      <c r="DP226" s="144"/>
      <c r="DQ226" s="144"/>
      <c r="DR226" s="144"/>
      <c r="DS226" s="144"/>
      <c r="DT226" s="144"/>
      <c r="DU226" s="144"/>
      <c r="DV226" s="144"/>
      <c r="DW226" s="144"/>
      <c r="DX226" s="144"/>
      <c r="DY226" s="144"/>
      <c r="DZ226" s="144"/>
      <c r="EA226" s="144"/>
      <c r="EB226" s="144"/>
      <c r="EC226" s="144"/>
      <c r="ED226" s="144"/>
      <c r="EE226" s="144"/>
      <c r="EF226" s="144"/>
      <c r="EG226" s="144"/>
      <c r="EH226" s="144"/>
      <c r="EI226" s="144"/>
      <c r="EJ226" s="144"/>
      <c r="EK226" s="144"/>
      <c r="EL226" s="144"/>
      <c r="EM226" s="144"/>
      <c r="EN226" s="144"/>
      <c r="EO226" s="144"/>
      <c r="EP226" s="144"/>
      <c r="EQ226" s="144"/>
      <c r="ER226" s="144"/>
      <c r="ES226" s="144"/>
      <c r="ET226" s="144"/>
      <c r="EU226" s="144"/>
      <c r="EV226" s="144"/>
      <c r="EW226" s="144"/>
      <c r="EX226" s="144"/>
      <c r="EY226" s="144"/>
      <c r="EZ226" s="144"/>
      <c r="FA226" s="144"/>
      <c r="FB226" s="144"/>
      <c r="FC226" s="144"/>
      <c r="FD226" s="144"/>
      <c r="FE226" s="144"/>
      <c r="FF226" s="144"/>
      <c r="FG226" s="144"/>
      <c r="FH226" s="144"/>
      <c r="FI226" s="144"/>
      <c r="FJ226" s="144"/>
      <c r="FK226" s="144"/>
      <c r="FL226" s="144"/>
      <c r="FM226" s="144"/>
      <c r="FN226" s="144"/>
      <c r="FO226" s="144"/>
      <c r="FP226" s="144"/>
      <c r="FQ226" s="144"/>
      <c r="FR226" s="144"/>
      <c r="FS226" s="144"/>
      <c r="FT226" s="144"/>
      <c r="FU226" s="144"/>
      <c r="FV226" s="144"/>
      <c r="FW226" s="144"/>
      <c r="FX226" s="144"/>
      <c r="FY226" s="144"/>
      <c r="FZ226" s="144"/>
      <c r="GA226" s="144"/>
      <c r="GB226" s="144"/>
      <c r="GC226" s="144"/>
      <c r="GD226" s="144"/>
      <c r="GE226" s="144"/>
      <c r="GF226" s="144"/>
      <c r="GG226" s="144"/>
      <c r="GH226" s="144"/>
      <c r="GI226" s="144"/>
      <c r="GJ226" s="144"/>
      <c r="GK226" s="144"/>
      <c r="GL226" s="144"/>
      <c r="GM226" s="144"/>
      <c r="GN226" s="144"/>
      <c r="GO226" s="144"/>
      <c r="GP226" s="144"/>
      <c r="GQ226" s="144"/>
      <c r="GR226" s="144"/>
      <c r="GS226" s="144"/>
      <c r="GT226" s="144"/>
      <c r="GU226" s="144"/>
      <c r="GV226" s="144"/>
      <c r="GW226" s="144"/>
      <c r="GX226" s="144"/>
      <c r="GY226" s="144"/>
      <c r="GZ226" s="144"/>
      <c r="HA226" s="144"/>
      <c r="HB226" s="144"/>
      <c r="HC226" s="144"/>
      <c r="HD226" s="144"/>
      <c r="HE226" s="144"/>
      <c r="HF226" s="144"/>
      <c r="HG226" s="144"/>
      <c r="HH226" s="144"/>
      <c r="HI226" s="144"/>
      <c r="HJ226" s="144"/>
      <c r="HK226" s="144"/>
      <c r="HL226" s="144"/>
      <c r="HM226" s="144"/>
      <c r="HN226" s="144"/>
      <c r="HO226" s="144"/>
      <c r="HP226" s="144"/>
      <c r="HQ226" s="144"/>
      <c r="HR226" s="144"/>
      <c r="HS226" s="144"/>
      <c r="HT226" s="144"/>
      <c r="HU226" s="144"/>
      <c r="HV226" s="144"/>
      <c r="HW226" s="144"/>
      <c r="HX226" s="144"/>
      <c r="HY226" s="144"/>
      <c r="HZ226" s="144"/>
      <c r="IA226" s="144"/>
      <c r="IB226" s="144"/>
      <c r="IC226" s="144"/>
      <c r="ID226" s="144"/>
      <c r="IE226" s="144"/>
      <c r="IF226" s="144"/>
      <c r="IG226" s="144"/>
      <c r="IH226" s="144"/>
      <c r="II226" s="144"/>
      <c r="IJ226" s="144"/>
      <c r="IK226" s="144"/>
      <c r="IL226" s="144"/>
      <c r="IM226" s="144"/>
      <c r="IN226" s="144"/>
      <c r="IO226" s="144"/>
      <c r="IP226" s="144"/>
      <c r="IQ226" s="144"/>
    </row>
    <row r="227" spans="1:251" s="145" customFormat="1" ht="12.75" customHeight="1">
      <c r="A227" s="14" t="s">
        <v>72</v>
      </c>
      <c r="B227" s="7">
        <v>149</v>
      </c>
      <c r="C227" s="7">
        <v>102</v>
      </c>
      <c r="D227" s="8">
        <f>C227*100/B227</f>
        <v>68.45637583892618</v>
      </c>
      <c r="E227" s="7">
        <v>3726001</v>
      </c>
      <c r="F227" s="7">
        <v>3216773</v>
      </c>
      <c r="G227" s="8">
        <f t="shared" si="43"/>
        <v>86.33312229384802</v>
      </c>
      <c r="H227" s="7">
        <v>2127680.86</v>
      </c>
      <c r="I227" s="7">
        <v>1811638.48</v>
      </c>
      <c r="J227" s="8">
        <f t="shared" si="44"/>
        <v>85.14615674081874</v>
      </c>
      <c r="K227" s="7">
        <v>26542.4</v>
      </c>
      <c r="L227" s="7">
        <v>23573.82</v>
      </c>
      <c r="M227" s="8">
        <f t="shared" si="45"/>
        <v>88.81570619084935</v>
      </c>
      <c r="N227" s="7">
        <v>16480.99</v>
      </c>
      <c r="O227" s="7">
        <v>13230.41</v>
      </c>
      <c r="P227" s="8">
        <f t="shared" si="46"/>
        <v>80.27679162477496</v>
      </c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4"/>
      <c r="BC227" s="144"/>
      <c r="BD227" s="144"/>
      <c r="BE227" s="144"/>
      <c r="BF227" s="144"/>
      <c r="BG227" s="144"/>
      <c r="BH227" s="144"/>
      <c r="BI227" s="144"/>
      <c r="BJ227" s="144"/>
      <c r="BK227" s="144"/>
      <c r="BL227" s="144"/>
      <c r="BM227" s="144"/>
      <c r="BN227" s="144"/>
      <c r="BO227" s="144"/>
      <c r="BP227" s="144"/>
      <c r="BQ227" s="144"/>
      <c r="BR227" s="144"/>
      <c r="BS227" s="144"/>
      <c r="BT227" s="144"/>
      <c r="BU227" s="144"/>
      <c r="BV227" s="144"/>
      <c r="BW227" s="144"/>
      <c r="BX227" s="144"/>
      <c r="BY227" s="144"/>
      <c r="BZ227" s="144"/>
      <c r="CA227" s="144"/>
      <c r="CB227" s="144"/>
      <c r="CC227" s="144"/>
      <c r="CD227" s="144"/>
      <c r="CE227" s="144"/>
      <c r="CF227" s="144"/>
      <c r="CG227" s="144"/>
      <c r="CH227" s="144"/>
      <c r="CI227" s="144"/>
      <c r="CJ227" s="144"/>
      <c r="CK227" s="144"/>
      <c r="CL227" s="144"/>
      <c r="CM227" s="144"/>
      <c r="CN227" s="144"/>
      <c r="CO227" s="144"/>
      <c r="CP227" s="144"/>
      <c r="CQ227" s="144"/>
      <c r="CR227" s="144"/>
      <c r="CS227" s="144"/>
      <c r="CT227" s="144"/>
      <c r="CU227" s="144"/>
      <c r="CV227" s="144"/>
      <c r="CW227" s="144"/>
      <c r="CX227" s="144"/>
      <c r="CY227" s="144"/>
      <c r="CZ227" s="144"/>
      <c r="DA227" s="144"/>
      <c r="DB227" s="144"/>
      <c r="DC227" s="144"/>
      <c r="DD227" s="144"/>
      <c r="DE227" s="144"/>
      <c r="DF227" s="144"/>
      <c r="DG227" s="144"/>
      <c r="DH227" s="144"/>
      <c r="DI227" s="144"/>
      <c r="DJ227" s="144"/>
      <c r="DK227" s="144"/>
      <c r="DL227" s="144"/>
      <c r="DM227" s="144"/>
      <c r="DN227" s="144"/>
      <c r="DO227" s="144"/>
      <c r="DP227" s="144"/>
      <c r="DQ227" s="144"/>
      <c r="DR227" s="144"/>
      <c r="DS227" s="144"/>
      <c r="DT227" s="144"/>
      <c r="DU227" s="144"/>
      <c r="DV227" s="144"/>
      <c r="DW227" s="144"/>
      <c r="DX227" s="144"/>
      <c r="DY227" s="144"/>
      <c r="DZ227" s="144"/>
      <c r="EA227" s="144"/>
      <c r="EB227" s="144"/>
      <c r="EC227" s="144"/>
      <c r="ED227" s="144"/>
      <c r="EE227" s="144"/>
      <c r="EF227" s="144"/>
      <c r="EG227" s="144"/>
      <c r="EH227" s="144"/>
      <c r="EI227" s="144"/>
      <c r="EJ227" s="144"/>
      <c r="EK227" s="144"/>
      <c r="EL227" s="144"/>
      <c r="EM227" s="144"/>
      <c r="EN227" s="144"/>
      <c r="EO227" s="144"/>
      <c r="EP227" s="144"/>
      <c r="EQ227" s="144"/>
      <c r="ER227" s="144"/>
      <c r="ES227" s="144"/>
      <c r="ET227" s="144"/>
      <c r="EU227" s="144"/>
      <c r="EV227" s="144"/>
      <c r="EW227" s="144"/>
      <c r="EX227" s="144"/>
      <c r="EY227" s="144"/>
      <c r="EZ227" s="144"/>
      <c r="FA227" s="144"/>
      <c r="FB227" s="144"/>
      <c r="FC227" s="144"/>
      <c r="FD227" s="144"/>
      <c r="FE227" s="144"/>
      <c r="FF227" s="144"/>
      <c r="FG227" s="144"/>
      <c r="FH227" s="144"/>
      <c r="FI227" s="144"/>
      <c r="FJ227" s="144"/>
      <c r="FK227" s="144"/>
      <c r="FL227" s="144"/>
      <c r="FM227" s="144"/>
      <c r="FN227" s="144"/>
      <c r="FO227" s="144"/>
      <c r="FP227" s="144"/>
      <c r="FQ227" s="144"/>
      <c r="FR227" s="144"/>
      <c r="FS227" s="144"/>
      <c r="FT227" s="144"/>
      <c r="FU227" s="144"/>
      <c r="FV227" s="144"/>
      <c r="FW227" s="144"/>
      <c r="FX227" s="144"/>
      <c r="FY227" s="144"/>
      <c r="FZ227" s="144"/>
      <c r="GA227" s="144"/>
      <c r="GB227" s="144"/>
      <c r="GC227" s="144"/>
      <c r="GD227" s="144"/>
      <c r="GE227" s="144"/>
      <c r="GF227" s="144"/>
      <c r="GG227" s="144"/>
      <c r="GH227" s="144"/>
      <c r="GI227" s="144"/>
      <c r="GJ227" s="144"/>
      <c r="GK227" s="144"/>
      <c r="GL227" s="144"/>
      <c r="GM227" s="144"/>
      <c r="GN227" s="144"/>
      <c r="GO227" s="144"/>
      <c r="GP227" s="144"/>
      <c r="GQ227" s="144"/>
      <c r="GR227" s="144"/>
      <c r="GS227" s="144"/>
      <c r="GT227" s="144"/>
      <c r="GU227" s="144"/>
      <c r="GV227" s="144"/>
      <c r="GW227" s="144"/>
      <c r="GX227" s="144"/>
      <c r="GY227" s="144"/>
      <c r="GZ227" s="144"/>
      <c r="HA227" s="144"/>
      <c r="HB227" s="144"/>
      <c r="HC227" s="144"/>
      <c r="HD227" s="144"/>
      <c r="HE227" s="144"/>
      <c r="HF227" s="144"/>
      <c r="HG227" s="144"/>
      <c r="HH227" s="144"/>
      <c r="HI227" s="144"/>
      <c r="HJ227" s="144"/>
      <c r="HK227" s="144"/>
      <c r="HL227" s="144"/>
      <c r="HM227" s="144"/>
      <c r="HN227" s="144"/>
      <c r="HO227" s="144"/>
      <c r="HP227" s="144"/>
      <c r="HQ227" s="144"/>
      <c r="HR227" s="144"/>
      <c r="HS227" s="144"/>
      <c r="HT227" s="144"/>
      <c r="HU227" s="144"/>
      <c r="HV227" s="144"/>
      <c r="HW227" s="144"/>
      <c r="HX227" s="144"/>
      <c r="HY227" s="144"/>
      <c r="HZ227" s="144"/>
      <c r="IA227" s="144"/>
      <c r="IB227" s="144"/>
      <c r="IC227" s="144"/>
      <c r="ID227" s="144"/>
      <c r="IE227" s="144"/>
      <c r="IF227" s="144"/>
      <c r="IG227" s="144"/>
      <c r="IH227" s="144"/>
      <c r="II227" s="144"/>
      <c r="IJ227" s="144"/>
      <c r="IK227" s="144"/>
      <c r="IL227" s="144"/>
      <c r="IM227" s="144"/>
      <c r="IN227" s="144"/>
      <c r="IO227" s="144"/>
      <c r="IP227" s="144"/>
      <c r="IQ227" s="144"/>
    </row>
    <row r="228" spans="1:16" ht="12.75" customHeight="1">
      <c r="A228" s="193" t="s">
        <v>73</v>
      </c>
      <c r="B228" s="52">
        <f>SUM(B229:B230)</f>
        <v>183</v>
      </c>
      <c r="C228" s="52">
        <f aca="true" t="shared" si="47" ref="C228:O228">SUM(C229:C230)</f>
        <v>200</v>
      </c>
      <c r="D228" s="76">
        <f t="shared" si="37"/>
        <v>109.2896174863388</v>
      </c>
      <c r="E228" s="52">
        <f t="shared" si="47"/>
        <v>2239477</v>
      </c>
      <c r="F228" s="52">
        <f t="shared" si="47"/>
        <v>1904463</v>
      </c>
      <c r="G228" s="76">
        <f t="shared" si="43"/>
        <v>85.04052508688413</v>
      </c>
      <c r="H228" s="52">
        <f t="shared" si="47"/>
        <v>4399584.859999999</v>
      </c>
      <c r="I228" s="52">
        <f t="shared" si="47"/>
        <v>3380415.9</v>
      </c>
      <c r="J228" s="76">
        <f t="shared" si="44"/>
        <v>76.83488346216376</v>
      </c>
      <c r="K228" s="52">
        <f t="shared" si="47"/>
        <v>128085.37</v>
      </c>
      <c r="L228" s="52">
        <f t="shared" si="47"/>
        <v>161677.21000000002</v>
      </c>
      <c r="M228" s="76">
        <f t="shared" si="45"/>
        <v>126.2261333983733</v>
      </c>
      <c r="N228" s="52">
        <f t="shared" si="47"/>
        <v>86789.78</v>
      </c>
      <c r="O228" s="52">
        <f t="shared" si="47"/>
        <v>103525.64</v>
      </c>
      <c r="P228" s="76">
        <f t="shared" si="46"/>
        <v>119.28321514353418</v>
      </c>
    </row>
    <row r="229" spans="1:251" s="145" customFormat="1" ht="12.75" customHeight="1">
      <c r="A229" s="194" t="s">
        <v>74</v>
      </c>
      <c r="B229" s="7">
        <v>171</v>
      </c>
      <c r="C229" s="7">
        <v>192</v>
      </c>
      <c r="D229" s="8">
        <f t="shared" si="37"/>
        <v>112.28070175438596</v>
      </c>
      <c r="E229" s="7">
        <v>2078165</v>
      </c>
      <c r="F229" s="7">
        <v>1793193</v>
      </c>
      <c r="G229" s="8">
        <f t="shared" si="43"/>
        <v>86.28732559734189</v>
      </c>
      <c r="H229" s="7">
        <v>3765030.11</v>
      </c>
      <c r="I229" s="7">
        <v>3119808.65</v>
      </c>
      <c r="J229" s="8">
        <f t="shared" si="44"/>
        <v>82.862780876937</v>
      </c>
      <c r="K229" s="7">
        <v>120857.26</v>
      </c>
      <c r="L229" s="7">
        <v>156975.48</v>
      </c>
      <c r="M229" s="8">
        <f t="shared" si="45"/>
        <v>129.88502304288548</v>
      </c>
      <c r="N229" s="7">
        <v>82481.76</v>
      </c>
      <c r="O229" s="7">
        <v>101437.95</v>
      </c>
      <c r="P229" s="8">
        <f t="shared" si="46"/>
        <v>122.98228117343763</v>
      </c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  <c r="AQ229" s="144"/>
      <c r="AR229" s="144"/>
      <c r="AS229" s="144"/>
      <c r="AT229" s="144"/>
      <c r="AU229" s="144"/>
      <c r="AV229" s="144"/>
      <c r="AW229" s="144"/>
      <c r="AX229" s="144"/>
      <c r="AY229" s="144"/>
      <c r="AZ229" s="144"/>
      <c r="BA229" s="144"/>
      <c r="BB229" s="144"/>
      <c r="BC229" s="144"/>
      <c r="BD229" s="144"/>
      <c r="BE229" s="144"/>
      <c r="BF229" s="144"/>
      <c r="BG229" s="144"/>
      <c r="BH229" s="144"/>
      <c r="BI229" s="144"/>
      <c r="BJ229" s="144"/>
      <c r="BK229" s="144"/>
      <c r="BL229" s="144"/>
      <c r="BM229" s="144"/>
      <c r="BN229" s="144"/>
      <c r="BO229" s="144"/>
      <c r="BP229" s="144"/>
      <c r="BQ229" s="144"/>
      <c r="BR229" s="144"/>
      <c r="BS229" s="144"/>
      <c r="BT229" s="144"/>
      <c r="BU229" s="144"/>
      <c r="BV229" s="144"/>
      <c r="BW229" s="144"/>
      <c r="BX229" s="144"/>
      <c r="BY229" s="144"/>
      <c r="BZ229" s="144"/>
      <c r="CA229" s="144"/>
      <c r="CB229" s="144"/>
      <c r="CC229" s="144"/>
      <c r="CD229" s="144"/>
      <c r="CE229" s="144"/>
      <c r="CF229" s="144"/>
      <c r="CG229" s="144"/>
      <c r="CH229" s="144"/>
      <c r="CI229" s="144"/>
      <c r="CJ229" s="144"/>
      <c r="CK229" s="144"/>
      <c r="CL229" s="144"/>
      <c r="CM229" s="144"/>
      <c r="CN229" s="144"/>
      <c r="CO229" s="144"/>
      <c r="CP229" s="144"/>
      <c r="CQ229" s="144"/>
      <c r="CR229" s="144"/>
      <c r="CS229" s="144"/>
      <c r="CT229" s="144"/>
      <c r="CU229" s="144"/>
      <c r="CV229" s="144"/>
      <c r="CW229" s="144"/>
      <c r="CX229" s="144"/>
      <c r="CY229" s="144"/>
      <c r="CZ229" s="144"/>
      <c r="DA229" s="144"/>
      <c r="DB229" s="144"/>
      <c r="DC229" s="144"/>
      <c r="DD229" s="144"/>
      <c r="DE229" s="144"/>
      <c r="DF229" s="144"/>
      <c r="DG229" s="144"/>
      <c r="DH229" s="144"/>
      <c r="DI229" s="144"/>
      <c r="DJ229" s="144"/>
      <c r="DK229" s="144"/>
      <c r="DL229" s="144"/>
      <c r="DM229" s="144"/>
      <c r="DN229" s="144"/>
      <c r="DO229" s="144"/>
      <c r="DP229" s="144"/>
      <c r="DQ229" s="144"/>
      <c r="DR229" s="144"/>
      <c r="DS229" s="144"/>
      <c r="DT229" s="144"/>
      <c r="DU229" s="144"/>
      <c r="DV229" s="144"/>
      <c r="DW229" s="144"/>
      <c r="DX229" s="144"/>
      <c r="DY229" s="144"/>
      <c r="DZ229" s="144"/>
      <c r="EA229" s="144"/>
      <c r="EB229" s="144"/>
      <c r="EC229" s="144"/>
      <c r="ED229" s="144"/>
      <c r="EE229" s="144"/>
      <c r="EF229" s="144"/>
      <c r="EG229" s="144"/>
      <c r="EH229" s="144"/>
      <c r="EI229" s="144"/>
      <c r="EJ229" s="144"/>
      <c r="EK229" s="144"/>
      <c r="EL229" s="144"/>
      <c r="EM229" s="144"/>
      <c r="EN229" s="144"/>
      <c r="EO229" s="144"/>
      <c r="EP229" s="144"/>
      <c r="EQ229" s="144"/>
      <c r="ER229" s="144"/>
      <c r="ES229" s="144"/>
      <c r="ET229" s="144"/>
      <c r="EU229" s="144"/>
      <c r="EV229" s="144"/>
      <c r="EW229" s="144"/>
      <c r="EX229" s="144"/>
      <c r="EY229" s="144"/>
      <c r="EZ229" s="144"/>
      <c r="FA229" s="144"/>
      <c r="FB229" s="144"/>
      <c r="FC229" s="144"/>
      <c r="FD229" s="144"/>
      <c r="FE229" s="144"/>
      <c r="FF229" s="144"/>
      <c r="FG229" s="144"/>
      <c r="FH229" s="144"/>
      <c r="FI229" s="144"/>
      <c r="FJ229" s="144"/>
      <c r="FK229" s="144"/>
      <c r="FL229" s="144"/>
      <c r="FM229" s="144"/>
      <c r="FN229" s="144"/>
      <c r="FO229" s="144"/>
      <c r="FP229" s="144"/>
      <c r="FQ229" s="144"/>
      <c r="FR229" s="144"/>
      <c r="FS229" s="144"/>
      <c r="FT229" s="144"/>
      <c r="FU229" s="144"/>
      <c r="FV229" s="144"/>
      <c r="FW229" s="144"/>
      <c r="FX229" s="144"/>
      <c r="FY229" s="144"/>
      <c r="FZ229" s="144"/>
      <c r="GA229" s="144"/>
      <c r="GB229" s="144"/>
      <c r="GC229" s="144"/>
      <c r="GD229" s="144"/>
      <c r="GE229" s="144"/>
      <c r="GF229" s="144"/>
      <c r="GG229" s="144"/>
      <c r="GH229" s="144"/>
      <c r="GI229" s="144"/>
      <c r="GJ229" s="144"/>
      <c r="GK229" s="144"/>
      <c r="GL229" s="144"/>
      <c r="GM229" s="144"/>
      <c r="GN229" s="144"/>
      <c r="GO229" s="144"/>
      <c r="GP229" s="144"/>
      <c r="GQ229" s="144"/>
      <c r="GR229" s="144"/>
      <c r="GS229" s="144"/>
      <c r="GT229" s="144"/>
      <c r="GU229" s="144"/>
      <c r="GV229" s="144"/>
      <c r="GW229" s="144"/>
      <c r="GX229" s="144"/>
      <c r="GY229" s="144"/>
      <c r="GZ229" s="144"/>
      <c r="HA229" s="144"/>
      <c r="HB229" s="144"/>
      <c r="HC229" s="144"/>
      <c r="HD229" s="144"/>
      <c r="HE229" s="144"/>
      <c r="HF229" s="144"/>
      <c r="HG229" s="144"/>
      <c r="HH229" s="144"/>
      <c r="HI229" s="144"/>
      <c r="HJ229" s="144"/>
      <c r="HK229" s="144"/>
      <c r="HL229" s="144"/>
      <c r="HM229" s="144"/>
      <c r="HN229" s="144"/>
      <c r="HO229" s="144"/>
      <c r="HP229" s="144"/>
      <c r="HQ229" s="144"/>
      <c r="HR229" s="144"/>
      <c r="HS229" s="144"/>
      <c r="HT229" s="144"/>
      <c r="HU229" s="144"/>
      <c r="HV229" s="144"/>
      <c r="HW229" s="144"/>
      <c r="HX229" s="144"/>
      <c r="HY229" s="144"/>
      <c r="HZ229" s="144"/>
      <c r="IA229" s="144"/>
      <c r="IB229" s="144"/>
      <c r="IC229" s="144"/>
      <c r="ID229" s="144"/>
      <c r="IE229" s="144"/>
      <c r="IF229" s="144"/>
      <c r="IG229" s="144"/>
      <c r="IH229" s="144"/>
      <c r="II229" s="144"/>
      <c r="IJ229" s="144"/>
      <c r="IK229" s="144"/>
      <c r="IL229" s="144"/>
      <c r="IM229" s="144"/>
      <c r="IN229" s="144"/>
      <c r="IO229" s="144"/>
      <c r="IP229" s="144"/>
      <c r="IQ229" s="144"/>
    </row>
    <row r="230" spans="1:16" ht="12.75" customHeight="1">
      <c r="A230" s="194" t="s">
        <v>75</v>
      </c>
      <c r="B230" s="7">
        <v>12</v>
      </c>
      <c r="C230" s="7">
        <v>8</v>
      </c>
      <c r="D230" s="8">
        <f t="shared" si="37"/>
        <v>66.66666666666667</v>
      </c>
      <c r="E230" s="7">
        <v>161312</v>
      </c>
      <c r="F230" s="7">
        <v>111270</v>
      </c>
      <c r="G230" s="8">
        <f t="shared" si="43"/>
        <v>68.97812933941678</v>
      </c>
      <c r="H230" s="7">
        <v>634554.75</v>
      </c>
      <c r="I230" s="7">
        <v>260607.25</v>
      </c>
      <c r="J230" s="8">
        <f t="shared" si="44"/>
        <v>41.069308834265286</v>
      </c>
      <c r="K230" s="7">
        <v>7228.11</v>
      </c>
      <c r="L230" s="7">
        <v>4701.73</v>
      </c>
      <c r="M230" s="8">
        <f t="shared" si="45"/>
        <v>65.04784791598357</v>
      </c>
      <c r="N230" s="7">
        <v>4308.02</v>
      </c>
      <c r="O230" s="7">
        <v>2087.69</v>
      </c>
      <c r="P230" s="8">
        <f t="shared" si="46"/>
        <v>48.460545679917914</v>
      </c>
    </row>
    <row r="231" spans="1:251" s="145" customFormat="1" ht="12.75" customHeight="1">
      <c r="A231" s="193" t="s">
        <v>76</v>
      </c>
      <c r="B231" s="52">
        <f>SUM(B232:B233)</f>
        <v>1788</v>
      </c>
      <c r="C231" s="52">
        <f aca="true" t="shared" si="48" ref="C231:O231">SUM(C232:C233)</f>
        <v>1852</v>
      </c>
      <c r="D231" s="76">
        <f t="shared" si="37"/>
        <v>103.57941834451901</v>
      </c>
      <c r="E231" s="52">
        <f t="shared" si="48"/>
        <v>203114232</v>
      </c>
      <c r="F231" s="52">
        <f t="shared" si="48"/>
        <v>212105661</v>
      </c>
      <c r="G231" s="76">
        <f t="shared" si="43"/>
        <v>104.42678433286743</v>
      </c>
      <c r="H231" s="52">
        <f t="shared" si="48"/>
        <v>62557170.47</v>
      </c>
      <c r="I231" s="52">
        <f t="shared" si="48"/>
        <v>66723414.49</v>
      </c>
      <c r="J231" s="76">
        <f t="shared" si="44"/>
        <v>106.65989843961688</v>
      </c>
      <c r="K231" s="52">
        <f t="shared" si="48"/>
        <v>2176243.7800000003</v>
      </c>
      <c r="L231" s="52">
        <f t="shared" si="48"/>
        <v>2837592.22</v>
      </c>
      <c r="M231" s="76">
        <f t="shared" si="45"/>
        <v>130.389446535259</v>
      </c>
      <c r="N231" s="52">
        <f t="shared" si="48"/>
        <v>1797607.13</v>
      </c>
      <c r="O231" s="52">
        <f t="shared" si="48"/>
        <v>1745554.6500000001</v>
      </c>
      <c r="P231" s="76">
        <f t="shared" si="46"/>
        <v>97.10434615376721</v>
      </c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  <c r="AQ231" s="144"/>
      <c r="AR231" s="144"/>
      <c r="AS231" s="144"/>
      <c r="AT231" s="144"/>
      <c r="AU231" s="144"/>
      <c r="AV231" s="144"/>
      <c r="AW231" s="144"/>
      <c r="AX231" s="144"/>
      <c r="AY231" s="144"/>
      <c r="AZ231" s="144"/>
      <c r="BA231" s="144"/>
      <c r="BB231" s="144"/>
      <c r="BC231" s="144"/>
      <c r="BD231" s="144"/>
      <c r="BE231" s="144"/>
      <c r="BF231" s="144"/>
      <c r="BG231" s="144"/>
      <c r="BH231" s="144"/>
      <c r="BI231" s="144"/>
      <c r="BJ231" s="144"/>
      <c r="BK231" s="144"/>
      <c r="BL231" s="144"/>
      <c r="BM231" s="144"/>
      <c r="BN231" s="144"/>
      <c r="BO231" s="144"/>
      <c r="BP231" s="144"/>
      <c r="BQ231" s="144"/>
      <c r="BR231" s="144"/>
      <c r="BS231" s="144"/>
      <c r="BT231" s="144"/>
      <c r="BU231" s="144"/>
      <c r="BV231" s="144"/>
      <c r="BW231" s="144"/>
      <c r="BX231" s="144"/>
      <c r="BY231" s="144"/>
      <c r="BZ231" s="144"/>
      <c r="CA231" s="144"/>
      <c r="CB231" s="144"/>
      <c r="CC231" s="144"/>
      <c r="CD231" s="144"/>
      <c r="CE231" s="144"/>
      <c r="CF231" s="144"/>
      <c r="CG231" s="144"/>
      <c r="CH231" s="144"/>
      <c r="CI231" s="144"/>
      <c r="CJ231" s="144"/>
      <c r="CK231" s="144"/>
      <c r="CL231" s="144"/>
      <c r="CM231" s="144"/>
      <c r="CN231" s="144"/>
      <c r="CO231" s="144"/>
      <c r="CP231" s="144"/>
      <c r="CQ231" s="144"/>
      <c r="CR231" s="144"/>
      <c r="CS231" s="144"/>
      <c r="CT231" s="144"/>
      <c r="CU231" s="144"/>
      <c r="CV231" s="144"/>
      <c r="CW231" s="144"/>
      <c r="CX231" s="144"/>
      <c r="CY231" s="144"/>
      <c r="CZ231" s="144"/>
      <c r="DA231" s="144"/>
      <c r="DB231" s="144"/>
      <c r="DC231" s="144"/>
      <c r="DD231" s="144"/>
      <c r="DE231" s="144"/>
      <c r="DF231" s="144"/>
      <c r="DG231" s="144"/>
      <c r="DH231" s="144"/>
      <c r="DI231" s="144"/>
      <c r="DJ231" s="144"/>
      <c r="DK231" s="144"/>
      <c r="DL231" s="144"/>
      <c r="DM231" s="144"/>
      <c r="DN231" s="144"/>
      <c r="DO231" s="144"/>
      <c r="DP231" s="144"/>
      <c r="DQ231" s="144"/>
      <c r="DR231" s="144"/>
      <c r="DS231" s="144"/>
      <c r="DT231" s="144"/>
      <c r="DU231" s="144"/>
      <c r="DV231" s="144"/>
      <c r="DW231" s="144"/>
      <c r="DX231" s="144"/>
      <c r="DY231" s="144"/>
      <c r="DZ231" s="144"/>
      <c r="EA231" s="144"/>
      <c r="EB231" s="144"/>
      <c r="EC231" s="144"/>
      <c r="ED231" s="144"/>
      <c r="EE231" s="144"/>
      <c r="EF231" s="144"/>
      <c r="EG231" s="144"/>
      <c r="EH231" s="144"/>
      <c r="EI231" s="144"/>
      <c r="EJ231" s="144"/>
      <c r="EK231" s="144"/>
      <c r="EL231" s="144"/>
      <c r="EM231" s="144"/>
      <c r="EN231" s="144"/>
      <c r="EO231" s="144"/>
      <c r="EP231" s="144"/>
      <c r="EQ231" s="144"/>
      <c r="ER231" s="144"/>
      <c r="ES231" s="144"/>
      <c r="ET231" s="144"/>
      <c r="EU231" s="144"/>
      <c r="EV231" s="144"/>
      <c r="EW231" s="144"/>
      <c r="EX231" s="144"/>
      <c r="EY231" s="144"/>
      <c r="EZ231" s="144"/>
      <c r="FA231" s="144"/>
      <c r="FB231" s="144"/>
      <c r="FC231" s="144"/>
      <c r="FD231" s="144"/>
      <c r="FE231" s="144"/>
      <c r="FF231" s="144"/>
      <c r="FG231" s="144"/>
      <c r="FH231" s="144"/>
      <c r="FI231" s="144"/>
      <c r="FJ231" s="144"/>
      <c r="FK231" s="144"/>
      <c r="FL231" s="144"/>
      <c r="FM231" s="144"/>
      <c r="FN231" s="144"/>
      <c r="FO231" s="144"/>
      <c r="FP231" s="144"/>
      <c r="FQ231" s="144"/>
      <c r="FR231" s="144"/>
      <c r="FS231" s="144"/>
      <c r="FT231" s="144"/>
      <c r="FU231" s="144"/>
      <c r="FV231" s="144"/>
      <c r="FW231" s="144"/>
      <c r="FX231" s="144"/>
      <c r="FY231" s="144"/>
      <c r="FZ231" s="144"/>
      <c r="GA231" s="144"/>
      <c r="GB231" s="144"/>
      <c r="GC231" s="144"/>
      <c r="GD231" s="144"/>
      <c r="GE231" s="144"/>
      <c r="GF231" s="144"/>
      <c r="GG231" s="144"/>
      <c r="GH231" s="144"/>
      <c r="GI231" s="144"/>
      <c r="GJ231" s="144"/>
      <c r="GK231" s="144"/>
      <c r="GL231" s="144"/>
      <c r="GM231" s="144"/>
      <c r="GN231" s="144"/>
      <c r="GO231" s="144"/>
      <c r="GP231" s="144"/>
      <c r="GQ231" s="144"/>
      <c r="GR231" s="144"/>
      <c r="GS231" s="144"/>
      <c r="GT231" s="144"/>
      <c r="GU231" s="144"/>
      <c r="GV231" s="144"/>
      <c r="GW231" s="144"/>
      <c r="GX231" s="144"/>
      <c r="GY231" s="144"/>
      <c r="GZ231" s="144"/>
      <c r="HA231" s="144"/>
      <c r="HB231" s="144"/>
      <c r="HC231" s="144"/>
      <c r="HD231" s="144"/>
      <c r="HE231" s="144"/>
      <c r="HF231" s="144"/>
      <c r="HG231" s="144"/>
      <c r="HH231" s="144"/>
      <c r="HI231" s="144"/>
      <c r="HJ231" s="144"/>
      <c r="HK231" s="144"/>
      <c r="HL231" s="144"/>
      <c r="HM231" s="144"/>
      <c r="HN231" s="144"/>
      <c r="HO231" s="144"/>
      <c r="HP231" s="144"/>
      <c r="HQ231" s="144"/>
      <c r="HR231" s="144"/>
      <c r="HS231" s="144"/>
      <c r="HT231" s="144"/>
      <c r="HU231" s="144"/>
      <c r="HV231" s="144"/>
      <c r="HW231" s="144"/>
      <c r="HX231" s="144"/>
      <c r="HY231" s="144"/>
      <c r="HZ231" s="144"/>
      <c r="IA231" s="144"/>
      <c r="IB231" s="144"/>
      <c r="IC231" s="144"/>
      <c r="ID231" s="144"/>
      <c r="IE231" s="144"/>
      <c r="IF231" s="144"/>
      <c r="IG231" s="144"/>
      <c r="IH231" s="144"/>
      <c r="II231" s="144"/>
      <c r="IJ231" s="144"/>
      <c r="IK231" s="144"/>
      <c r="IL231" s="144"/>
      <c r="IM231" s="144"/>
      <c r="IN231" s="144"/>
      <c r="IO231" s="144"/>
      <c r="IP231" s="144"/>
      <c r="IQ231" s="144"/>
    </row>
    <row r="232" spans="1:16" ht="14.25" customHeight="1">
      <c r="A232" s="194" t="s">
        <v>77</v>
      </c>
      <c r="B232" s="7">
        <v>1683</v>
      </c>
      <c r="C232" s="7">
        <v>1741</v>
      </c>
      <c r="D232" s="8">
        <f t="shared" si="37"/>
        <v>103.44622697563874</v>
      </c>
      <c r="E232" s="7">
        <v>182195222</v>
      </c>
      <c r="F232" s="7">
        <v>191369830</v>
      </c>
      <c r="G232" s="8">
        <f t="shared" si="43"/>
        <v>105.03559198714882</v>
      </c>
      <c r="H232" s="7">
        <v>53903850.47</v>
      </c>
      <c r="I232" s="7">
        <v>57970766.27</v>
      </c>
      <c r="J232" s="8">
        <f t="shared" si="44"/>
        <v>107.54475935306965</v>
      </c>
      <c r="K232" s="7">
        <v>1915162.79</v>
      </c>
      <c r="L232" s="7">
        <v>2567197.72</v>
      </c>
      <c r="M232" s="8">
        <f t="shared" si="45"/>
        <v>134.04592723942804</v>
      </c>
      <c r="N232" s="7">
        <v>1586185.16</v>
      </c>
      <c r="O232" s="7">
        <v>1483468.1</v>
      </c>
      <c r="P232" s="8">
        <f t="shared" si="46"/>
        <v>93.52427052085143</v>
      </c>
    </row>
    <row r="233" spans="1:16" ht="14.25" customHeight="1">
      <c r="A233" s="194" t="s">
        <v>78</v>
      </c>
      <c r="B233" s="7">
        <v>105</v>
      </c>
      <c r="C233" s="7">
        <v>111</v>
      </c>
      <c r="D233" s="8">
        <f t="shared" si="37"/>
        <v>105.71428571428571</v>
      </c>
      <c r="E233" s="7">
        <v>20919010</v>
      </c>
      <c r="F233" s="7">
        <v>20735831</v>
      </c>
      <c r="G233" s="8">
        <f t="shared" si="43"/>
        <v>99.12434192631487</v>
      </c>
      <c r="H233" s="7">
        <v>8653320</v>
      </c>
      <c r="I233" s="7">
        <v>8752648.22</v>
      </c>
      <c r="J233" s="8">
        <f t="shared" si="44"/>
        <v>101.14786255448777</v>
      </c>
      <c r="K233" s="7">
        <v>261080.99</v>
      </c>
      <c r="L233" s="7">
        <v>270394.5</v>
      </c>
      <c r="M233" s="8">
        <f t="shared" si="45"/>
        <v>103.56728768341196</v>
      </c>
      <c r="N233" s="7">
        <v>211421.97</v>
      </c>
      <c r="O233" s="7">
        <v>262086.55</v>
      </c>
      <c r="P233" s="8">
        <f t="shared" si="46"/>
        <v>123.96372524577271</v>
      </c>
    </row>
    <row r="234" spans="1:16" ht="14.25" customHeight="1">
      <c r="A234" s="94" t="s">
        <v>6</v>
      </c>
      <c r="B234" s="52">
        <f>+B235</f>
        <v>544</v>
      </c>
      <c r="C234" s="52">
        <f aca="true" t="shared" si="49" ref="C234:O234">+C235</f>
        <v>436</v>
      </c>
      <c r="D234" s="76">
        <f t="shared" si="37"/>
        <v>80.1470588235294</v>
      </c>
      <c r="E234" s="52">
        <f t="shared" si="49"/>
        <v>5883123</v>
      </c>
      <c r="F234" s="52">
        <f t="shared" si="49"/>
        <v>2766958</v>
      </c>
      <c r="G234" s="76">
        <f t="shared" si="43"/>
        <v>47.03212902398947</v>
      </c>
      <c r="H234" s="52">
        <f t="shared" si="49"/>
        <v>2555825.63</v>
      </c>
      <c r="I234" s="52">
        <f t="shared" si="49"/>
        <v>1169928.49</v>
      </c>
      <c r="J234" s="76">
        <f t="shared" si="44"/>
        <v>45.774972919416264</v>
      </c>
      <c r="K234" s="52">
        <f t="shared" si="49"/>
        <v>9546.21</v>
      </c>
      <c r="L234" s="52">
        <f t="shared" si="49"/>
        <v>7273.72</v>
      </c>
      <c r="M234" s="76">
        <f t="shared" si="45"/>
        <v>76.19484591267111</v>
      </c>
      <c r="N234" s="52">
        <f t="shared" si="49"/>
        <v>15040.51</v>
      </c>
      <c r="O234" s="52">
        <f t="shared" si="49"/>
        <v>7624.78</v>
      </c>
      <c r="P234" s="76">
        <f t="shared" si="46"/>
        <v>50.69495648751273</v>
      </c>
    </row>
    <row r="235" spans="1:16" ht="14.25" customHeight="1">
      <c r="A235" s="194" t="s">
        <v>79</v>
      </c>
      <c r="B235" s="51">
        <v>544</v>
      </c>
      <c r="C235" s="51">
        <v>436</v>
      </c>
      <c r="D235" s="8">
        <f t="shared" si="37"/>
        <v>80.1470588235294</v>
      </c>
      <c r="E235" s="51">
        <v>5883123</v>
      </c>
      <c r="F235" s="51">
        <v>2766958</v>
      </c>
      <c r="G235" s="8">
        <f t="shared" si="43"/>
        <v>47.03212902398947</v>
      </c>
      <c r="H235" s="51">
        <v>2555825.63</v>
      </c>
      <c r="I235" s="51">
        <v>1169928.49</v>
      </c>
      <c r="J235" s="8">
        <f t="shared" si="44"/>
        <v>45.774972919416264</v>
      </c>
      <c r="K235" s="51">
        <v>9546.21</v>
      </c>
      <c r="L235" s="51">
        <v>7273.72</v>
      </c>
      <c r="M235" s="8">
        <f t="shared" si="45"/>
        <v>76.19484591267111</v>
      </c>
      <c r="N235" s="51">
        <v>15040.51</v>
      </c>
      <c r="O235" s="51">
        <v>7624.78</v>
      </c>
      <c r="P235" s="8">
        <f t="shared" si="46"/>
        <v>50.69495648751273</v>
      </c>
    </row>
    <row r="236" spans="1:16" ht="14.25" customHeight="1">
      <c r="A236" s="193" t="s">
        <v>80</v>
      </c>
      <c r="B236" s="52">
        <f>+B237</f>
        <v>1</v>
      </c>
      <c r="C236" s="52">
        <f aca="true" t="shared" si="50" ref="C236:O236">+C237</f>
        <v>0</v>
      </c>
      <c r="D236" s="76">
        <f t="shared" si="37"/>
        <v>0</v>
      </c>
      <c r="E236" s="52">
        <f t="shared" si="50"/>
        <v>50000</v>
      </c>
      <c r="F236" s="52">
        <f t="shared" si="50"/>
        <v>0</v>
      </c>
      <c r="G236" s="76">
        <f t="shared" si="43"/>
        <v>0</v>
      </c>
      <c r="H236" s="52">
        <f t="shared" si="50"/>
        <v>7500</v>
      </c>
      <c r="I236" s="52">
        <f t="shared" si="50"/>
        <v>0</v>
      </c>
      <c r="J236" s="76">
        <f t="shared" si="44"/>
        <v>0</v>
      </c>
      <c r="K236" s="52">
        <f t="shared" si="50"/>
        <v>0</v>
      </c>
      <c r="L236" s="52">
        <f t="shared" si="50"/>
        <v>0</v>
      </c>
      <c r="M236" s="76">
        <v>0</v>
      </c>
      <c r="N236" s="52">
        <f t="shared" si="50"/>
        <v>0</v>
      </c>
      <c r="O236" s="52">
        <f t="shared" si="50"/>
        <v>0</v>
      </c>
      <c r="P236" s="76">
        <v>0</v>
      </c>
    </row>
    <row r="237" spans="1:16" ht="14.25" customHeight="1">
      <c r="A237" s="194" t="s">
        <v>81</v>
      </c>
      <c r="B237" s="7">
        <v>1</v>
      </c>
      <c r="C237" s="56">
        <v>0</v>
      </c>
      <c r="D237" s="8">
        <f t="shared" si="37"/>
        <v>0</v>
      </c>
      <c r="E237" s="7">
        <v>50000</v>
      </c>
      <c r="F237" s="56">
        <v>0</v>
      </c>
      <c r="G237" s="8">
        <f t="shared" si="43"/>
        <v>0</v>
      </c>
      <c r="H237" s="7">
        <v>7500</v>
      </c>
      <c r="I237" s="56">
        <v>0</v>
      </c>
      <c r="J237" s="8">
        <f t="shared" si="44"/>
        <v>0</v>
      </c>
      <c r="K237" s="7">
        <v>0</v>
      </c>
      <c r="L237" s="56">
        <v>0</v>
      </c>
      <c r="M237" s="8">
        <v>0</v>
      </c>
      <c r="N237" s="7">
        <v>0</v>
      </c>
      <c r="O237" s="56">
        <v>0</v>
      </c>
      <c r="P237" s="8">
        <v>0</v>
      </c>
    </row>
    <row r="238" spans="1:16" ht="14.25" customHeight="1">
      <c r="A238" s="193" t="s">
        <v>85</v>
      </c>
      <c r="B238" s="52">
        <f>SUM(B239:B241)</f>
        <v>67</v>
      </c>
      <c r="C238" s="52">
        <f>SUM(C239:C241)</f>
        <v>61</v>
      </c>
      <c r="D238" s="76">
        <f t="shared" si="37"/>
        <v>91.04477611940298</v>
      </c>
      <c r="E238" s="52">
        <f>SUM(E239:E241)</f>
        <v>200</v>
      </c>
      <c r="F238" s="52">
        <f>SUM(F239:F241)</f>
        <v>0</v>
      </c>
      <c r="G238" s="76">
        <f t="shared" si="43"/>
        <v>0</v>
      </c>
      <c r="H238" s="52">
        <f>SUM(H239:H241)</f>
        <v>27782278.63</v>
      </c>
      <c r="I238" s="52">
        <f>SUM(I239:I241)</f>
        <v>25574784.47</v>
      </c>
      <c r="J238" s="76">
        <f t="shared" si="44"/>
        <v>92.05430846980171</v>
      </c>
      <c r="K238" s="52">
        <f>SUM(K239:K241)</f>
        <v>110559.7</v>
      </c>
      <c r="L238" s="52">
        <f>SUM(L239:L241)</f>
        <v>97640.04000000001</v>
      </c>
      <c r="M238" s="76">
        <f t="shared" si="45"/>
        <v>88.31431344332519</v>
      </c>
      <c r="N238" s="52">
        <f>SUM(N239:N241)</f>
        <v>79433.58</v>
      </c>
      <c r="O238" s="52">
        <f>SUM(O239:O241)</f>
        <v>104220.7</v>
      </c>
      <c r="P238" s="76">
        <f t="shared" si="46"/>
        <v>131.20483805463633</v>
      </c>
    </row>
    <row r="239" spans="1:16" ht="14.25" customHeight="1">
      <c r="A239" s="14" t="s">
        <v>7</v>
      </c>
      <c r="B239" s="7">
        <v>25</v>
      </c>
      <c r="C239" s="7">
        <v>24</v>
      </c>
      <c r="D239" s="7">
        <f>C239*100/B239</f>
        <v>96</v>
      </c>
      <c r="E239" s="7">
        <v>0</v>
      </c>
      <c r="F239" s="7">
        <v>0</v>
      </c>
      <c r="G239" s="8">
        <v>0</v>
      </c>
      <c r="H239" s="7">
        <v>20753289</v>
      </c>
      <c r="I239" s="7">
        <v>19246771</v>
      </c>
      <c r="J239" s="8">
        <f t="shared" si="44"/>
        <v>92.74082291245499</v>
      </c>
      <c r="K239" s="7">
        <v>61301.8</v>
      </c>
      <c r="L239" s="7">
        <v>57208.41</v>
      </c>
      <c r="M239" s="7">
        <f t="shared" si="45"/>
        <v>93.32256149085345</v>
      </c>
      <c r="N239" s="7">
        <v>46377.65</v>
      </c>
      <c r="O239" s="7">
        <v>57638.42</v>
      </c>
      <c r="P239" s="8">
        <f t="shared" si="46"/>
        <v>124.28059636484384</v>
      </c>
    </row>
    <row r="240" spans="1:16" ht="14.25" customHeight="1">
      <c r="A240" s="194" t="s">
        <v>83</v>
      </c>
      <c r="B240" s="7">
        <v>1</v>
      </c>
      <c r="C240" s="7">
        <v>0</v>
      </c>
      <c r="D240" s="7">
        <f>C240*100/B240</f>
        <v>0</v>
      </c>
      <c r="E240" s="7">
        <v>200</v>
      </c>
      <c r="F240" s="7">
        <v>0</v>
      </c>
      <c r="G240" s="8">
        <f t="shared" si="43"/>
        <v>0</v>
      </c>
      <c r="H240" s="7">
        <v>142964</v>
      </c>
      <c r="I240" s="7">
        <v>220900</v>
      </c>
      <c r="J240" s="8">
        <f t="shared" si="44"/>
        <v>154.51442321143784</v>
      </c>
      <c r="K240" s="7">
        <v>631.09</v>
      </c>
      <c r="L240" s="7">
        <v>1043.98</v>
      </c>
      <c r="M240" s="7">
        <f t="shared" si="45"/>
        <v>165.42489977657704</v>
      </c>
      <c r="N240" s="7">
        <v>554.37</v>
      </c>
      <c r="O240" s="7">
        <v>1209.31</v>
      </c>
      <c r="P240" s="8">
        <f t="shared" si="46"/>
        <v>218.14131356314374</v>
      </c>
    </row>
    <row r="241" spans="1:251" s="146" customFormat="1" ht="17.25" customHeight="1">
      <c r="A241" s="194" t="s">
        <v>84</v>
      </c>
      <c r="B241" s="7">
        <v>41</v>
      </c>
      <c r="C241" s="7">
        <v>37</v>
      </c>
      <c r="D241" s="7">
        <f>C241*100/B241</f>
        <v>90.2439024390244</v>
      </c>
      <c r="E241" s="7">
        <v>0</v>
      </c>
      <c r="F241" s="7">
        <v>0</v>
      </c>
      <c r="G241" s="8">
        <v>0</v>
      </c>
      <c r="H241" s="7">
        <v>6886025.63</v>
      </c>
      <c r="I241" s="7">
        <v>6107113.47</v>
      </c>
      <c r="J241" s="8">
        <f t="shared" si="44"/>
        <v>88.68850913643782</v>
      </c>
      <c r="K241" s="7">
        <v>48626.81</v>
      </c>
      <c r="L241" s="7">
        <v>39387.65</v>
      </c>
      <c r="M241" s="7">
        <f t="shared" si="45"/>
        <v>80.99986406675659</v>
      </c>
      <c r="N241" s="7">
        <v>32501.56</v>
      </c>
      <c r="O241" s="7">
        <v>45372.97</v>
      </c>
      <c r="P241" s="8">
        <f t="shared" si="46"/>
        <v>139.60243754453631</v>
      </c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  <c r="AS241" s="112"/>
      <c r="AT241" s="112"/>
      <c r="AU241" s="112"/>
      <c r="AV241" s="112"/>
      <c r="AW241" s="112"/>
      <c r="AX241" s="112"/>
      <c r="AY241" s="112"/>
      <c r="AZ241" s="112"/>
      <c r="BA241" s="112"/>
      <c r="BB241" s="112"/>
      <c r="BC241" s="112"/>
      <c r="BD241" s="112"/>
      <c r="BE241" s="112"/>
      <c r="BF241" s="112"/>
      <c r="BG241" s="112"/>
      <c r="BH241" s="112"/>
      <c r="BI241" s="112"/>
      <c r="BJ241" s="112"/>
      <c r="BK241" s="112"/>
      <c r="BL241" s="112"/>
      <c r="BM241" s="112"/>
      <c r="BN241" s="112"/>
      <c r="BO241" s="112"/>
      <c r="BP241" s="112"/>
      <c r="BQ241" s="112"/>
      <c r="BR241" s="112"/>
      <c r="BS241" s="112"/>
      <c r="BT241" s="112"/>
      <c r="BU241" s="112"/>
      <c r="BV241" s="112"/>
      <c r="BW241" s="112"/>
      <c r="BX241" s="112"/>
      <c r="BY241" s="112"/>
      <c r="BZ241" s="112"/>
      <c r="CA241" s="112"/>
      <c r="CB241" s="112"/>
      <c r="CC241" s="112"/>
      <c r="CD241" s="112"/>
      <c r="CE241" s="112"/>
      <c r="CF241" s="112"/>
      <c r="CG241" s="112"/>
      <c r="CH241" s="112"/>
      <c r="CI241" s="112"/>
      <c r="CJ241" s="112"/>
      <c r="CK241" s="112"/>
      <c r="CL241" s="112"/>
      <c r="CM241" s="112"/>
      <c r="CN241" s="112"/>
      <c r="CO241" s="112"/>
      <c r="CP241" s="112"/>
      <c r="CQ241" s="112"/>
      <c r="CR241" s="112"/>
      <c r="CS241" s="112"/>
      <c r="CT241" s="112"/>
      <c r="CU241" s="112"/>
      <c r="CV241" s="112"/>
      <c r="CW241" s="112"/>
      <c r="CX241" s="112"/>
      <c r="CY241" s="112"/>
      <c r="CZ241" s="112"/>
      <c r="DA241" s="112"/>
      <c r="DB241" s="112"/>
      <c r="DC241" s="112"/>
      <c r="DD241" s="112"/>
      <c r="DE241" s="112"/>
      <c r="DF241" s="112"/>
      <c r="DG241" s="112"/>
      <c r="DH241" s="112"/>
      <c r="DI241" s="112"/>
      <c r="DJ241" s="112"/>
      <c r="DK241" s="112"/>
      <c r="DL241" s="112"/>
      <c r="DM241" s="112"/>
      <c r="DN241" s="112"/>
      <c r="DO241" s="112"/>
      <c r="DP241" s="112"/>
      <c r="DQ241" s="112"/>
      <c r="DR241" s="112"/>
      <c r="DS241" s="112"/>
      <c r="DT241" s="112"/>
      <c r="DU241" s="112"/>
      <c r="DV241" s="112"/>
      <c r="DW241" s="112"/>
      <c r="DX241" s="112"/>
      <c r="DY241" s="112"/>
      <c r="DZ241" s="112"/>
      <c r="EA241" s="112"/>
      <c r="EB241" s="112"/>
      <c r="EC241" s="112"/>
      <c r="ED241" s="112"/>
      <c r="EE241" s="112"/>
      <c r="EF241" s="112"/>
      <c r="EG241" s="112"/>
      <c r="EH241" s="112"/>
      <c r="EI241" s="112"/>
      <c r="EJ241" s="112"/>
      <c r="EK241" s="112"/>
      <c r="EL241" s="112"/>
      <c r="EM241" s="112"/>
      <c r="EN241" s="112"/>
      <c r="EO241" s="112"/>
      <c r="EP241" s="112"/>
      <c r="EQ241" s="112"/>
      <c r="ER241" s="112"/>
      <c r="ES241" s="112"/>
      <c r="ET241" s="112"/>
      <c r="EU241" s="112"/>
      <c r="EV241" s="112"/>
      <c r="EW241" s="112"/>
      <c r="EX241" s="112"/>
      <c r="EY241" s="112"/>
      <c r="EZ241" s="112"/>
      <c r="FA241" s="112"/>
      <c r="FB241" s="112"/>
      <c r="FC241" s="112"/>
      <c r="FD241" s="112"/>
      <c r="FE241" s="112"/>
      <c r="FF241" s="112"/>
      <c r="FG241" s="112"/>
      <c r="FH241" s="112"/>
      <c r="FI241" s="112"/>
      <c r="FJ241" s="112"/>
      <c r="FK241" s="112"/>
      <c r="FL241" s="112"/>
      <c r="FM241" s="112"/>
      <c r="FN241" s="112"/>
      <c r="FO241" s="112"/>
      <c r="FP241" s="112"/>
      <c r="FQ241" s="112"/>
      <c r="FR241" s="112"/>
      <c r="FS241" s="112"/>
      <c r="FT241" s="112"/>
      <c r="FU241" s="112"/>
      <c r="FV241" s="112"/>
      <c r="FW241" s="112"/>
      <c r="FX241" s="112"/>
      <c r="FY241" s="112"/>
      <c r="FZ241" s="112"/>
      <c r="GA241" s="112"/>
      <c r="GB241" s="112"/>
      <c r="GC241" s="112"/>
      <c r="GD241" s="112"/>
      <c r="GE241" s="112"/>
      <c r="GF241" s="112"/>
      <c r="GG241" s="112"/>
      <c r="GH241" s="112"/>
      <c r="GI241" s="112"/>
      <c r="GJ241" s="112"/>
      <c r="GK241" s="112"/>
      <c r="GL241" s="112"/>
      <c r="GM241" s="112"/>
      <c r="GN241" s="112"/>
      <c r="GO241" s="112"/>
      <c r="GP241" s="112"/>
      <c r="GQ241" s="112"/>
      <c r="GR241" s="112"/>
      <c r="GS241" s="112"/>
      <c r="GT241" s="112"/>
      <c r="GU241" s="112"/>
      <c r="GV241" s="112"/>
      <c r="GW241" s="112"/>
      <c r="GX241" s="112"/>
      <c r="GY241" s="112"/>
      <c r="GZ241" s="112"/>
      <c r="HA241" s="112"/>
      <c r="HB241" s="112"/>
      <c r="HC241" s="112"/>
      <c r="HD241" s="112"/>
      <c r="HE241" s="112"/>
      <c r="HF241" s="112"/>
      <c r="HG241" s="112"/>
      <c r="HH241" s="112"/>
      <c r="HI241" s="112"/>
      <c r="HJ241" s="112"/>
      <c r="HK241" s="112"/>
      <c r="HL241" s="112"/>
      <c r="HM241" s="112"/>
      <c r="HN241" s="112"/>
      <c r="HO241" s="112"/>
      <c r="HP241" s="112"/>
      <c r="HQ241" s="112"/>
      <c r="HR241" s="112"/>
      <c r="HS241" s="112"/>
      <c r="HT241" s="112"/>
      <c r="HU241" s="112"/>
      <c r="HV241" s="112"/>
      <c r="HW241" s="112"/>
      <c r="HX241" s="112"/>
      <c r="HY241" s="112"/>
      <c r="HZ241" s="112"/>
      <c r="IA241" s="112"/>
      <c r="IB241" s="112"/>
      <c r="IC241" s="112"/>
      <c r="ID241" s="112"/>
      <c r="IE241" s="112"/>
      <c r="IF241" s="112"/>
      <c r="IG241" s="112"/>
      <c r="IH241" s="112"/>
      <c r="II241" s="112"/>
      <c r="IJ241" s="112"/>
      <c r="IK241" s="112"/>
      <c r="IL241" s="112"/>
      <c r="IM241" s="112"/>
      <c r="IN241" s="112"/>
      <c r="IO241" s="112"/>
      <c r="IP241" s="112"/>
      <c r="IQ241" s="112"/>
    </row>
    <row r="242" spans="1:16" ht="14.25" customHeight="1">
      <c r="A242" s="197" t="s">
        <v>86</v>
      </c>
      <c r="B242" s="52">
        <f>SUM(B243:B245)</f>
        <v>21</v>
      </c>
      <c r="C242" s="52">
        <f aca="true" t="shared" si="51" ref="C242:O242">SUM(C243:C245)</f>
        <v>18</v>
      </c>
      <c r="D242" s="76">
        <f t="shared" si="37"/>
        <v>85.71428571428571</v>
      </c>
      <c r="E242" s="52">
        <f t="shared" si="51"/>
        <v>1134688</v>
      </c>
      <c r="F242" s="52">
        <f t="shared" si="51"/>
        <v>1192884</v>
      </c>
      <c r="G242" s="76">
        <f t="shared" si="43"/>
        <v>105.12881073916354</v>
      </c>
      <c r="H242" s="52">
        <f t="shared" si="51"/>
        <v>261780.33000000002</v>
      </c>
      <c r="I242" s="52">
        <f t="shared" si="51"/>
        <v>411397.35000000003</v>
      </c>
      <c r="J242" s="76">
        <f t="shared" si="44"/>
        <v>157.15365245356668</v>
      </c>
      <c r="K242" s="52">
        <f t="shared" si="51"/>
        <v>4146.72</v>
      </c>
      <c r="L242" s="52">
        <f t="shared" si="51"/>
        <v>7677.3099999999995</v>
      </c>
      <c r="M242" s="76">
        <f t="shared" si="45"/>
        <v>185.14175058841687</v>
      </c>
      <c r="N242" s="52">
        <f t="shared" si="51"/>
        <v>2478.94</v>
      </c>
      <c r="O242" s="52">
        <f t="shared" si="51"/>
        <v>4115.33</v>
      </c>
      <c r="P242" s="76">
        <f t="shared" si="46"/>
        <v>166.01168241264412</v>
      </c>
    </row>
    <row r="243" spans="1:16" ht="14.25" customHeight="1">
      <c r="A243" s="198" t="s">
        <v>87</v>
      </c>
      <c r="B243" s="7">
        <v>11</v>
      </c>
      <c r="C243" s="7">
        <v>7</v>
      </c>
      <c r="D243" s="7">
        <f>C243*100/B243</f>
        <v>63.63636363636363</v>
      </c>
      <c r="E243" s="7">
        <v>629158</v>
      </c>
      <c r="F243" s="7">
        <v>557135</v>
      </c>
      <c r="G243" s="8">
        <f t="shared" si="43"/>
        <v>88.55247807387016</v>
      </c>
      <c r="H243" s="7">
        <v>132971.53</v>
      </c>
      <c r="I243" s="7">
        <v>120154.8</v>
      </c>
      <c r="J243" s="8">
        <f t="shared" si="44"/>
        <v>90.36129764017907</v>
      </c>
      <c r="K243" s="7">
        <v>3267.33</v>
      </c>
      <c r="L243" s="7">
        <v>4754.24</v>
      </c>
      <c r="M243" s="8">
        <f t="shared" si="45"/>
        <v>145.50841206734552</v>
      </c>
      <c r="N243" s="7">
        <v>1715.79</v>
      </c>
      <c r="O243" s="7">
        <v>1857.98</v>
      </c>
      <c r="P243" s="8">
        <f t="shared" si="46"/>
        <v>108.28714469719488</v>
      </c>
    </row>
    <row r="244" spans="1:16" ht="14.25" customHeight="1">
      <c r="A244" s="198" t="s">
        <v>88</v>
      </c>
      <c r="B244" s="7">
        <v>1</v>
      </c>
      <c r="C244" s="7">
        <v>3</v>
      </c>
      <c r="D244" s="7">
        <f>C244*100/B244</f>
        <v>300</v>
      </c>
      <c r="E244" s="7">
        <v>25000</v>
      </c>
      <c r="F244" s="7">
        <v>188359</v>
      </c>
      <c r="G244" s="8">
        <f t="shared" si="43"/>
        <v>753.436</v>
      </c>
      <c r="H244" s="7">
        <v>9000</v>
      </c>
      <c r="I244" s="7">
        <v>67965.35</v>
      </c>
      <c r="J244" s="8">
        <f t="shared" si="44"/>
        <v>755.1705555555557</v>
      </c>
      <c r="K244" s="7">
        <v>20.78</v>
      </c>
      <c r="L244" s="7">
        <v>808.13</v>
      </c>
      <c r="M244" s="8">
        <f t="shared" si="45"/>
        <v>3888.97978825794</v>
      </c>
      <c r="N244" s="7">
        <v>41.58</v>
      </c>
      <c r="O244" s="7">
        <v>316.28</v>
      </c>
      <c r="P244" s="8">
        <f t="shared" si="46"/>
        <v>760.6541606541606</v>
      </c>
    </row>
    <row r="245" spans="1:18" ht="14.25" customHeight="1">
      <c r="A245" s="198" t="s">
        <v>89</v>
      </c>
      <c r="B245" s="7">
        <v>9</v>
      </c>
      <c r="C245" s="7">
        <v>8</v>
      </c>
      <c r="D245" s="7">
        <f>C245*100/B245</f>
        <v>88.88888888888889</v>
      </c>
      <c r="E245" s="7">
        <v>480530</v>
      </c>
      <c r="F245" s="7">
        <v>447390</v>
      </c>
      <c r="G245" s="8">
        <f t="shared" si="43"/>
        <v>93.10344827586206</v>
      </c>
      <c r="H245" s="7">
        <v>119808.8</v>
      </c>
      <c r="I245" s="7">
        <v>223277.2</v>
      </c>
      <c r="J245" s="8">
        <f t="shared" si="44"/>
        <v>186.36126895520195</v>
      </c>
      <c r="K245" s="7">
        <v>858.61</v>
      </c>
      <c r="L245" s="7">
        <v>2114.94</v>
      </c>
      <c r="M245" s="8">
        <f t="shared" si="45"/>
        <v>246.32137990472972</v>
      </c>
      <c r="N245" s="7">
        <v>721.57</v>
      </c>
      <c r="O245" s="7">
        <v>1941.07</v>
      </c>
      <c r="P245" s="8">
        <f t="shared" si="46"/>
        <v>269.00647199855865</v>
      </c>
      <c r="Q245" s="140"/>
      <c r="R245" s="140"/>
    </row>
    <row r="246" spans="1:16" ht="14.25" customHeight="1">
      <c r="A246" s="15" t="s">
        <v>8</v>
      </c>
      <c r="B246" s="13">
        <f>SUM(B242+B238+B234+B231+B228+B216+B214+B198+B194+B236)</f>
        <v>20247</v>
      </c>
      <c r="C246" s="13">
        <f>SUM(C242+C238+C234+C231+C228+C216+C214+C198+C194+C236)</f>
        <v>18220</v>
      </c>
      <c r="D246" s="72">
        <f>C246*100/B246</f>
        <v>89.988640292389</v>
      </c>
      <c r="E246" s="13">
        <f>SUM(E242+E238+E234+E231+E228+E216+E214+E198+E194+E236)</f>
        <v>1722130442</v>
      </c>
      <c r="F246" s="13">
        <f>SUM(F242+F238+F234+F231+F228+F216+F214+F198+F194+F236)</f>
        <v>1707865778</v>
      </c>
      <c r="G246" s="72">
        <f t="shared" si="43"/>
        <v>99.17168504474994</v>
      </c>
      <c r="H246" s="13">
        <f>SUM(H242+H238+H234+H231+H228+H216+H214+H198+H194+H236)</f>
        <v>596147990.7500001</v>
      </c>
      <c r="I246" s="13">
        <f>SUM(I242+I238+I234+I231+I228+I216+I214+I198+I194+I236)</f>
        <v>559269448.5</v>
      </c>
      <c r="J246" s="72">
        <f t="shared" si="44"/>
        <v>93.81386118510538</v>
      </c>
      <c r="K246" s="13">
        <f>SUM(K242+K238+K234+K231+K228+K216+K214+K198+K194+K236)</f>
        <v>15952354.600000001</v>
      </c>
      <c r="L246" s="13">
        <f>SUM(L242+L238+L234+L231+L228+L216+L214+L198+L194+L236)</f>
        <v>16409082.07</v>
      </c>
      <c r="M246" s="72">
        <f t="shared" si="45"/>
        <v>102.86307245201282</v>
      </c>
      <c r="N246" s="13">
        <f>SUM(N242+N238+N234+N231+N228+N216+N214+N198+N194+N236)</f>
        <v>15197840.049999999</v>
      </c>
      <c r="O246" s="13">
        <f>SUM(O242+O238+O234+O231+O228+O216+O214+O198+O194+O236)</f>
        <v>17004225.34</v>
      </c>
      <c r="P246" s="72">
        <f t="shared" si="46"/>
        <v>111.88580274602904</v>
      </c>
    </row>
    <row r="247" spans="1:18" ht="14.25" customHeight="1">
      <c r="A247" s="189" t="s">
        <v>24</v>
      </c>
      <c r="B247" s="135"/>
      <c r="C247" s="135"/>
      <c r="D247" s="136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48"/>
      <c r="P247" s="148"/>
      <c r="Q247" s="140"/>
      <c r="R247" s="140"/>
    </row>
    <row r="248" spans="1:20" ht="14.25" customHeight="1">
      <c r="A248" s="190" t="s">
        <v>25</v>
      </c>
      <c r="B248" s="135"/>
      <c r="C248" s="135"/>
      <c r="D248" s="136"/>
      <c r="E248" s="134"/>
      <c r="F248" s="33"/>
      <c r="G248" s="135"/>
      <c r="H248" s="135"/>
      <c r="I248" s="135"/>
      <c r="J248" s="135"/>
      <c r="K248" s="135"/>
      <c r="L248" s="135"/>
      <c r="M248" s="135"/>
      <c r="N248" s="135"/>
      <c r="O248" s="148"/>
      <c r="P248" s="148"/>
      <c r="Q248" s="140"/>
      <c r="R248" s="140"/>
      <c r="S248" s="140"/>
      <c r="T248" s="140"/>
    </row>
    <row r="249" spans="1:18" ht="14.25" customHeight="1">
      <c r="A249" s="189" t="s">
        <v>92</v>
      </c>
      <c r="B249" s="18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140"/>
      <c r="R249" s="140"/>
    </row>
    <row r="250" spans="1:28" ht="14.25" customHeight="1">
      <c r="A250" s="189" t="s">
        <v>93</v>
      </c>
      <c r="B250" s="32"/>
      <c r="C250" s="32"/>
      <c r="D250" s="33"/>
      <c r="E250" s="32"/>
      <c r="F250" s="32"/>
      <c r="G250" s="33"/>
      <c r="H250" s="33"/>
      <c r="I250" s="33"/>
      <c r="J250" s="33"/>
      <c r="K250" s="33"/>
      <c r="L250" s="32"/>
      <c r="M250" s="33"/>
      <c r="N250" s="112"/>
      <c r="O250" s="112"/>
      <c r="P250" s="113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</row>
    <row r="251" spans="2:20" s="112" customFormat="1" ht="14.25" customHeight="1"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40"/>
      <c r="R251" s="140"/>
      <c r="S251" s="140"/>
      <c r="T251" s="140"/>
    </row>
    <row r="252" spans="1:28" ht="14.25" customHeight="1">
      <c r="A252" s="112"/>
      <c r="B252" s="112"/>
      <c r="C252" s="112"/>
      <c r="D252" s="112"/>
      <c r="E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</row>
    <row r="253" spans="1:28" ht="14.25" customHeight="1">
      <c r="A253" s="112"/>
      <c r="B253" s="112"/>
      <c r="C253" s="112"/>
      <c r="D253" s="112"/>
      <c r="E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  <c r="AB253" s="140"/>
    </row>
    <row r="254" spans="1:28" ht="14.25" customHeight="1">
      <c r="A254" s="112"/>
      <c r="K254" s="112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</row>
    <row r="255" spans="1:28" ht="14.25" customHeight="1">
      <c r="A255" s="112"/>
      <c r="K255" s="112"/>
      <c r="L255" s="155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  <c r="AB255" s="140"/>
    </row>
    <row r="256" spans="1:28" ht="14.25" customHeight="1">
      <c r="A256" s="140"/>
      <c r="F256" s="140"/>
      <c r="K256" s="112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  <c r="AB256" s="140"/>
    </row>
    <row r="257" s="140" customFormat="1" ht="14.25" customHeight="1">
      <c r="K257" s="112"/>
    </row>
    <row r="258" s="140" customFormat="1" ht="17.25" customHeight="1">
      <c r="K258" s="112"/>
    </row>
    <row r="259" s="140" customFormat="1" ht="14.25" customHeight="1">
      <c r="K259" s="112"/>
    </row>
    <row r="260" s="140" customFormat="1" ht="14.25" customHeight="1">
      <c r="K260" s="112"/>
    </row>
    <row r="261" s="140" customFormat="1" ht="14.25" customHeight="1">
      <c r="K261" s="112"/>
    </row>
    <row r="262" s="140" customFormat="1" ht="14.25" customHeight="1">
      <c r="K262" s="112"/>
    </row>
    <row r="263" s="140" customFormat="1" ht="14.25" customHeight="1">
      <c r="K263" s="112"/>
    </row>
    <row r="264" s="140" customFormat="1" ht="14.25" customHeight="1">
      <c r="K264" s="112"/>
    </row>
    <row r="265" s="140" customFormat="1" ht="14.25" customHeight="1">
      <c r="K265" s="112"/>
    </row>
    <row r="266" s="140" customFormat="1" ht="14.25" customHeight="1">
      <c r="K266" s="112"/>
    </row>
    <row r="267" s="140" customFormat="1" ht="14.25" customHeight="1">
      <c r="K267" s="112"/>
    </row>
    <row r="268" s="140" customFormat="1" ht="14.25" customHeight="1">
      <c r="K268" s="112"/>
    </row>
    <row r="269" s="140" customFormat="1" ht="14.25" customHeight="1">
      <c r="K269" s="112"/>
    </row>
    <row r="270" s="140" customFormat="1" ht="14.25" customHeight="1">
      <c r="K270" s="112"/>
    </row>
    <row r="271" s="140" customFormat="1" ht="14.25" customHeight="1">
      <c r="K271" s="112"/>
    </row>
    <row r="272" s="140" customFormat="1" ht="14.25" customHeight="1">
      <c r="K272" s="112"/>
    </row>
    <row r="273" s="140" customFormat="1" ht="14.25" customHeight="1">
      <c r="K273" s="112"/>
    </row>
    <row r="274" s="140" customFormat="1" ht="14.25" customHeight="1">
      <c r="K274" s="112"/>
    </row>
    <row r="275" s="140" customFormat="1" ht="14.25" customHeight="1">
      <c r="K275" s="112"/>
    </row>
    <row r="276" s="140" customFormat="1" ht="14.25" customHeight="1">
      <c r="K276" s="112"/>
    </row>
    <row r="277" s="140" customFormat="1" ht="14.25" customHeight="1">
      <c r="K277" s="112"/>
    </row>
    <row r="278" s="140" customFormat="1" ht="14.25" customHeight="1">
      <c r="K278" s="112"/>
    </row>
    <row r="279" s="140" customFormat="1" ht="14.25" customHeight="1">
      <c r="K279" s="112"/>
    </row>
    <row r="280" s="140" customFormat="1" ht="14.25" customHeight="1">
      <c r="K280" s="112"/>
    </row>
    <row r="281" s="140" customFormat="1" ht="14.25" customHeight="1">
      <c r="K281" s="112"/>
    </row>
    <row r="282" s="140" customFormat="1" ht="14.25" customHeight="1">
      <c r="K282" s="112"/>
    </row>
    <row r="283" s="140" customFormat="1" ht="14.25" customHeight="1">
      <c r="K283" s="112"/>
    </row>
    <row r="284" s="140" customFormat="1" ht="14.25" customHeight="1">
      <c r="K284" s="112"/>
    </row>
    <row r="285" s="140" customFormat="1" ht="14.25" customHeight="1">
      <c r="K285" s="112"/>
    </row>
    <row r="286" s="140" customFormat="1" ht="14.25" customHeight="1">
      <c r="K286" s="112"/>
    </row>
    <row r="287" s="140" customFormat="1" ht="14.25" customHeight="1">
      <c r="K287" s="112"/>
    </row>
    <row r="288" s="140" customFormat="1" ht="14.25" customHeight="1">
      <c r="K288" s="112"/>
    </row>
    <row r="289" s="140" customFormat="1" ht="14.25" customHeight="1">
      <c r="K289" s="112"/>
    </row>
    <row r="290" s="140" customFormat="1" ht="14.25" customHeight="1">
      <c r="K290" s="112"/>
    </row>
    <row r="291" s="140" customFormat="1" ht="14.25" customHeight="1">
      <c r="K291" s="112"/>
    </row>
    <row r="292" s="140" customFormat="1" ht="14.25" customHeight="1">
      <c r="K292" s="112"/>
    </row>
    <row r="293" s="140" customFormat="1" ht="14.25" customHeight="1">
      <c r="K293" s="112"/>
    </row>
    <row r="294" s="140" customFormat="1" ht="14.25" customHeight="1">
      <c r="K294" s="112"/>
    </row>
    <row r="295" s="140" customFormat="1" ht="14.25" customHeight="1">
      <c r="K295" s="146"/>
    </row>
    <row r="296" s="140" customFormat="1" ht="14.25" customHeight="1"/>
    <row r="297" s="140" customFormat="1" ht="14.25" customHeight="1"/>
    <row r="298" s="140" customFormat="1" ht="14.25" customHeight="1"/>
    <row r="299" s="140" customFormat="1" ht="14.25" customHeight="1"/>
    <row r="300" s="140" customFormat="1" ht="14.25" customHeight="1"/>
    <row r="301" s="140" customFormat="1" ht="14.25" customHeight="1"/>
    <row r="302" s="140" customFormat="1" ht="14.25" customHeight="1"/>
    <row r="303" s="140" customFormat="1" ht="14.25" customHeight="1"/>
    <row r="304" s="140" customFormat="1" ht="14.25" customHeight="1"/>
    <row r="305" s="140" customFormat="1" ht="14.25" customHeight="1"/>
    <row r="306" s="140" customFormat="1" ht="14.25" customHeight="1"/>
    <row r="307" s="140" customFormat="1" ht="14.25" customHeight="1"/>
    <row r="308" s="140" customFormat="1" ht="14.25" customHeight="1"/>
    <row r="309" s="140" customFormat="1" ht="14.25" customHeight="1"/>
    <row r="310" s="140" customFormat="1" ht="14.25" customHeight="1"/>
    <row r="311" s="140" customFormat="1" ht="14.25" customHeight="1"/>
    <row r="312" s="140" customFormat="1" ht="14.25" customHeight="1"/>
    <row r="313" s="140" customFormat="1" ht="14.25" customHeight="1"/>
    <row r="314" s="140" customFormat="1" ht="14.25" customHeight="1"/>
    <row r="315" s="140" customFormat="1" ht="14.25" customHeight="1"/>
    <row r="316" s="140" customFormat="1" ht="14.25" customHeight="1"/>
    <row r="317" s="140" customFormat="1" ht="14.25" customHeight="1"/>
    <row r="318" s="140" customFormat="1" ht="14.25" customHeight="1"/>
    <row r="319" s="140" customFormat="1" ht="14.25" customHeight="1"/>
    <row r="320" s="140" customFormat="1" ht="14.25" customHeight="1"/>
    <row r="321" s="140" customFormat="1" ht="14.25" customHeight="1"/>
    <row r="322" s="140" customFormat="1" ht="14.25" customHeight="1"/>
    <row r="323" s="140" customFormat="1" ht="14.25" customHeight="1"/>
    <row r="324" s="140" customFormat="1" ht="14.25" customHeight="1"/>
    <row r="325" s="140" customFormat="1" ht="14.25" customHeight="1"/>
    <row r="326" s="140" customFormat="1" ht="14.25" customHeight="1"/>
    <row r="327" s="140" customFormat="1" ht="14.25" customHeight="1"/>
    <row r="328" s="140" customFormat="1" ht="14.25" customHeight="1"/>
    <row r="329" s="140" customFormat="1" ht="14.25" customHeight="1"/>
    <row r="330" s="140" customFormat="1" ht="14.25" customHeight="1"/>
    <row r="331" s="140" customFormat="1" ht="14.25" customHeight="1"/>
    <row r="332" s="140" customFormat="1" ht="14.25" customHeight="1"/>
    <row r="333" s="140" customFormat="1" ht="14.25" customHeight="1"/>
    <row r="334" s="140" customFormat="1" ht="14.25" customHeight="1"/>
    <row r="335" s="140" customFormat="1" ht="14.25" customHeight="1"/>
    <row r="336" s="140" customFormat="1" ht="14.25" customHeight="1"/>
    <row r="337" s="140" customFormat="1" ht="14.25" customHeight="1"/>
    <row r="338" s="140" customFormat="1" ht="14.25" customHeight="1"/>
    <row r="339" s="140" customFormat="1" ht="14.25" customHeight="1"/>
    <row r="340" s="140" customFormat="1" ht="14.25" customHeight="1"/>
    <row r="341" s="140" customFormat="1" ht="14.25" customHeight="1"/>
    <row r="342" s="140" customFormat="1" ht="14.25" customHeight="1"/>
    <row r="343" s="140" customFormat="1" ht="14.25" customHeight="1"/>
    <row r="344" s="140" customFormat="1" ht="14.25" customHeight="1"/>
    <row r="345" s="140" customFormat="1" ht="14.25" customHeight="1"/>
    <row r="346" s="140" customFormat="1" ht="14.25" customHeight="1"/>
    <row r="347" s="140" customFormat="1" ht="14.25" customHeight="1"/>
    <row r="348" s="140" customFormat="1" ht="14.25" customHeight="1"/>
    <row r="349" s="140" customFormat="1" ht="14.25" customHeight="1"/>
    <row r="350" s="140" customFormat="1" ht="14.25" customHeight="1"/>
    <row r="351" s="140" customFormat="1" ht="14.25" customHeight="1"/>
    <row r="352" s="140" customFormat="1" ht="14.25" customHeight="1"/>
    <row r="353" s="140" customFormat="1" ht="14.25" customHeight="1"/>
    <row r="354" s="140" customFormat="1" ht="14.25" customHeight="1"/>
    <row r="355" s="140" customFormat="1" ht="14.25" customHeight="1"/>
    <row r="356" s="140" customFormat="1" ht="14.25" customHeight="1"/>
    <row r="357" s="140" customFormat="1" ht="14.25" customHeight="1"/>
    <row r="358" s="140" customFormat="1" ht="14.25" customHeight="1"/>
    <row r="359" s="140" customFormat="1" ht="14.25" customHeight="1"/>
    <row r="360" s="140" customFormat="1" ht="14.25" customHeight="1"/>
    <row r="361" s="140" customFormat="1" ht="14.25" customHeight="1"/>
    <row r="362" s="140" customFormat="1" ht="14.25" customHeight="1"/>
    <row r="363" s="140" customFormat="1" ht="14.25" customHeight="1"/>
    <row r="364" s="140" customFormat="1" ht="14.25" customHeight="1"/>
    <row r="365" s="140" customFormat="1" ht="14.25" customHeight="1"/>
    <row r="366" s="140" customFormat="1" ht="14.25" customHeight="1"/>
    <row r="367" s="140" customFormat="1" ht="14.25" customHeight="1"/>
    <row r="368" s="140" customFormat="1" ht="14.25" customHeight="1"/>
    <row r="369" s="140" customFormat="1" ht="14.25" customHeight="1"/>
    <row r="370" s="140" customFormat="1" ht="14.25" customHeight="1"/>
    <row r="371" s="140" customFormat="1" ht="14.25" customHeight="1"/>
    <row r="372" s="140" customFormat="1" ht="14.25" customHeight="1"/>
    <row r="373" s="140" customFormat="1" ht="14.25" customHeight="1"/>
    <row r="374" s="140" customFormat="1" ht="14.25" customHeight="1"/>
    <row r="375" s="140" customFormat="1" ht="14.25" customHeight="1"/>
    <row r="376" s="140" customFormat="1" ht="14.25" customHeight="1"/>
    <row r="377" s="140" customFormat="1" ht="14.25" customHeight="1"/>
    <row r="378" s="140" customFormat="1" ht="14.25" customHeight="1"/>
    <row r="379" s="140" customFormat="1" ht="14.25" customHeight="1"/>
    <row r="380" s="140" customFormat="1" ht="14.25" customHeight="1"/>
    <row r="381" s="140" customFormat="1" ht="14.25" customHeight="1"/>
    <row r="382" s="140" customFormat="1" ht="14.25" customHeight="1"/>
    <row r="383" s="140" customFormat="1" ht="14.25" customHeight="1"/>
    <row r="384" s="140" customFormat="1" ht="14.25" customHeight="1"/>
    <row r="385" s="140" customFormat="1" ht="14.25" customHeight="1"/>
    <row r="386" s="140" customFormat="1" ht="14.25" customHeight="1"/>
    <row r="387" s="140" customFormat="1" ht="14.25" customHeight="1"/>
    <row r="388" s="140" customFormat="1" ht="14.25" customHeight="1"/>
    <row r="389" s="140" customFormat="1" ht="14.25" customHeight="1"/>
    <row r="390" s="140" customFormat="1" ht="14.25" customHeight="1"/>
    <row r="391" s="140" customFormat="1" ht="14.25" customHeight="1"/>
    <row r="392" s="140" customFormat="1" ht="14.25" customHeight="1"/>
    <row r="393" s="140" customFormat="1" ht="14.25" customHeight="1"/>
    <row r="394" s="140" customFormat="1" ht="14.25" customHeight="1"/>
    <row r="395" s="140" customFormat="1" ht="14.25" customHeight="1"/>
    <row r="396" s="140" customFormat="1" ht="14.25" customHeight="1"/>
    <row r="397" s="140" customFormat="1" ht="14.25" customHeight="1"/>
    <row r="398" s="140" customFormat="1" ht="14.25" customHeight="1"/>
    <row r="399" s="140" customFormat="1" ht="14.25" customHeight="1"/>
    <row r="400" s="140" customFormat="1" ht="14.25" customHeight="1"/>
    <row r="401" s="140" customFormat="1" ht="14.25" customHeight="1"/>
    <row r="402" s="140" customFormat="1" ht="14.25" customHeight="1"/>
    <row r="403" s="140" customFormat="1" ht="14.25" customHeight="1"/>
    <row r="404" s="140" customFormat="1" ht="14.25" customHeight="1"/>
    <row r="405" s="140" customFormat="1" ht="14.25" customHeight="1"/>
    <row r="406" s="140" customFormat="1" ht="14.25" customHeight="1"/>
    <row r="407" s="140" customFormat="1" ht="14.25" customHeight="1"/>
    <row r="408" s="140" customFormat="1" ht="14.25" customHeight="1"/>
    <row r="409" s="140" customFormat="1" ht="14.25" customHeight="1"/>
    <row r="410" s="140" customFormat="1" ht="14.25" customHeight="1"/>
    <row r="411" s="140" customFormat="1" ht="14.25" customHeight="1"/>
    <row r="412" s="140" customFormat="1" ht="14.25" customHeight="1"/>
    <row r="413" s="140" customFormat="1" ht="14.25" customHeight="1"/>
    <row r="414" s="140" customFormat="1" ht="14.25" customHeight="1"/>
    <row r="415" s="140" customFormat="1" ht="14.25" customHeight="1"/>
    <row r="416" s="140" customFormat="1" ht="14.25" customHeight="1"/>
    <row r="417" s="140" customFormat="1" ht="14.25" customHeight="1"/>
    <row r="418" s="140" customFormat="1" ht="14.25" customHeight="1"/>
    <row r="419" s="140" customFormat="1" ht="14.25" customHeight="1"/>
    <row r="420" s="140" customFormat="1" ht="14.25" customHeight="1"/>
    <row r="421" s="140" customFormat="1" ht="14.25" customHeight="1"/>
    <row r="422" s="140" customFormat="1" ht="14.25" customHeight="1"/>
    <row r="423" s="140" customFormat="1" ht="14.25" customHeight="1"/>
    <row r="424" s="140" customFormat="1" ht="14.25" customHeight="1"/>
    <row r="425" s="140" customFormat="1" ht="14.25" customHeight="1"/>
    <row r="426" s="140" customFormat="1" ht="14.25" customHeight="1"/>
    <row r="427" s="140" customFormat="1" ht="14.25" customHeight="1"/>
    <row r="428" s="140" customFormat="1" ht="14.25" customHeight="1"/>
    <row r="429" s="140" customFormat="1" ht="14.25" customHeight="1"/>
    <row r="430" s="140" customFormat="1" ht="14.25" customHeight="1"/>
    <row r="431" s="140" customFormat="1" ht="14.25" customHeight="1"/>
    <row r="432" s="140" customFormat="1" ht="14.25" customHeight="1"/>
    <row r="433" s="140" customFormat="1" ht="14.25" customHeight="1"/>
    <row r="434" s="140" customFormat="1" ht="14.25" customHeight="1"/>
    <row r="435" s="140" customFormat="1" ht="14.25" customHeight="1"/>
    <row r="436" s="140" customFormat="1" ht="14.25" customHeight="1"/>
    <row r="437" s="140" customFormat="1" ht="14.25" customHeight="1"/>
    <row r="438" s="140" customFormat="1" ht="14.25" customHeight="1"/>
    <row r="439" s="140" customFormat="1" ht="14.25" customHeight="1"/>
    <row r="440" s="140" customFormat="1" ht="14.25" customHeight="1"/>
    <row r="441" s="140" customFormat="1" ht="14.25" customHeight="1"/>
    <row r="442" s="140" customFormat="1" ht="14.25" customHeight="1"/>
    <row r="443" s="140" customFormat="1" ht="14.25" customHeight="1"/>
    <row r="444" s="140" customFormat="1" ht="14.25" customHeight="1"/>
    <row r="445" s="140" customFormat="1" ht="14.25" customHeight="1"/>
    <row r="446" s="140" customFormat="1" ht="14.25" customHeight="1"/>
    <row r="447" s="140" customFormat="1" ht="14.25" customHeight="1"/>
    <row r="448" s="140" customFormat="1" ht="14.25" customHeight="1"/>
    <row r="449" s="140" customFormat="1" ht="14.25" customHeight="1"/>
    <row r="450" s="140" customFormat="1" ht="14.25" customHeight="1"/>
    <row r="451" s="140" customFormat="1" ht="14.25" customHeight="1"/>
    <row r="452" s="140" customFormat="1" ht="14.25" customHeight="1"/>
    <row r="453" s="140" customFormat="1" ht="14.25" customHeight="1"/>
    <row r="454" s="140" customFormat="1" ht="14.25" customHeight="1"/>
    <row r="455" s="140" customFormat="1" ht="14.25" customHeight="1"/>
    <row r="456" s="140" customFormat="1" ht="14.25" customHeight="1"/>
    <row r="457" s="140" customFormat="1" ht="14.25" customHeight="1"/>
    <row r="458" s="140" customFormat="1" ht="14.25" customHeight="1"/>
    <row r="459" s="140" customFormat="1" ht="14.25" customHeight="1"/>
    <row r="460" s="140" customFormat="1" ht="14.25" customHeight="1"/>
    <row r="461" s="140" customFormat="1" ht="14.25" customHeight="1"/>
    <row r="462" s="140" customFormat="1" ht="14.25" customHeight="1"/>
    <row r="463" s="140" customFormat="1" ht="14.25" customHeight="1"/>
    <row r="464" s="140" customFormat="1" ht="14.25" customHeight="1"/>
    <row r="465" s="140" customFormat="1" ht="14.25" customHeight="1"/>
    <row r="466" s="140" customFormat="1" ht="14.25" customHeight="1"/>
    <row r="467" s="140" customFormat="1" ht="14.25" customHeight="1"/>
    <row r="468" s="140" customFormat="1" ht="14.25" customHeight="1"/>
    <row r="469" s="140" customFormat="1" ht="14.25" customHeight="1"/>
    <row r="470" s="140" customFormat="1" ht="14.25" customHeight="1"/>
    <row r="471" s="140" customFormat="1" ht="14.25" customHeight="1"/>
    <row r="472" s="140" customFormat="1" ht="14.25" customHeight="1"/>
    <row r="473" s="140" customFormat="1" ht="14.25" customHeight="1"/>
    <row r="474" s="140" customFormat="1" ht="14.25" customHeight="1"/>
    <row r="475" s="140" customFormat="1" ht="14.25" customHeight="1"/>
    <row r="476" s="140" customFormat="1" ht="14.25" customHeight="1"/>
    <row r="477" s="140" customFormat="1" ht="14.25" customHeight="1"/>
    <row r="478" s="140" customFormat="1" ht="14.25" customHeight="1"/>
    <row r="479" s="140" customFormat="1" ht="14.25" customHeight="1"/>
    <row r="480" s="140" customFormat="1" ht="14.25" customHeight="1"/>
    <row r="481" s="140" customFormat="1" ht="14.25" customHeight="1"/>
    <row r="482" s="140" customFormat="1" ht="14.25" customHeight="1"/>
    <row r="483" s="140" customFormat="1" ht="14.25" customHeight="1"/>
    <row r="484" s="140" customFormat="1" ht="14.25" customHeight="1"/>
    <row r="485" s="140" customFormat="1" ht="14.25" customHeight="1"/>
    <row r="486" s="140" customFormat="1" ht="14.25" customHeight="1"/>
    <row r="487" s="140" customFormat="1" ht="14.25" customHeight="1"/>
    <row r="488" s="140" customFormat="1" ht="14.25" customHeight="1"/>
    <row r="489" s="140" customFormat="1" ht="14.25" customHeight="1"/>
    <row r="490" s="140" customFormat="1" ht="14.25" customHeight="1"/>
    <row r="491" s="140" customFormat="1" ht="14.25" customHeight="1"/>
    <row r="492" s="140" customFormat="1" ht="14.25" customHeight="1"/>
    <row r="493" s="140" customFormat="1" ht="14.25" customHeight="1"/>
    <row r="494" s="140" customFormat="1" ht="14.25" customHeight="1"/>
    <row r="495" s="140" customFormat="1" ht="14.25" customHeight="1"/>
    <row r="496" s="140" customFormat="1" ht="14.25" customHeight="1"/>
    <row r="497" s="140" customFormat="1" ht="14.25" customHeight="1"/>
    <row r="498" s="140" customFormat="1" ht="14.25" customHeight="1"/>
    <row r="499" s="140" customFormat="1" ht="14.25" customHeight="1"/>
    <row r="500" s="140" customFormat="1" ht="14.25" customHeight="1"/>
    <row r="501" s="140" customFormat="1" ht="14.25" customHeight="1"/>
    <row r="502" s="140" customFormat="1" ht="14.25" customHeight="1"/>
    <row r="503" s="140" customFormat="1" ht="14.25" customHeight="1"/>
    <row r="504" s="140" customFormat="1" ht="14.25" customHeight="1"/>
    <row r="505" s="140" customFormat="1" ht="14.25" customHeight="1"/>
    <row r="506" s="140" customFormat="1" ht="14.25" customHeight="1"/>
    <row r="507" s="140" customFormat="1" ht="14.25" customHeight="1"/>
    <row r="508" s="140" customFormat="1" ht="14.25" customHeight="1"/>
    <row r="509" s="140" customFormat="1" ht="14.25" customHeight="1"/>
    <row r="510" s="140" customFormat="1" ht="14.25" customHeight="1"/>
    <row r="511" s="140" customFormat="1" ht="14.25" customHeight="1"/>
    <row r="512" s="140" customFormat="1" ht="14.25" customHeight="1"/>
    <row r="513" s="140" customFormat="1" ht="14.25" customHeight="1"/>
    <row r="514" s="140" customFormat="1" ht="14.25" customHeight="1"/>
    <row r="515" s="140" customFormat="1" ht="14.25" customHeight="1"/>
    <row r="516" s="140" customFormat="1" ht="14.25" customHeight="1"/>
    <row r="517" s="140" customFormat="1" ht="14.25" customHeight="1"/>
    <row r="518" s="140" customFormat="1" ht="14.25" customHeight="1"/>
    <row r="519" s="140" customFormat="1" ht="14.25" customHeight="1"/>
    <row r="520" s="140" customFormat="1" ht="14.25" customHeight="1"/>
    <row r="521" s="140" customFormat="1" ht="14.25" customHeight="1"/>
    <row r="522" s="140" customFormat="1" ht="14.25" customHeight="1"/>
    <row r="523" s="140" customFormat="1" ht="14.25" customHeight="1"/>
    <row r="524" s="140" customFormat="1" ht="14.25" customHeight="1"/>
    <row r="525" s="140" customFormat="1" ht="14.25" customHeight="1"/>
    <row r="526" s="140" customFormat="1" ht="14.25" customHeight="1"/>
    <row r="527" s="140" customFormat="1" ht="14.25" customHeight="1"/>
    <row r="528" s="140" customFormat="1" ht="14.25" customHeight="1"/>
    <row r="529" s="140" customFormat="1" ht="14.25" customHeight="1"/>
    <row r="530" s="140" customFormat="1" ht="14.25" customHeight="1"/>
    <row r="531" s="140" customFormat="1" ht="14.25" customHeight="1"/>
    <row r="532" s="140" customFormat="1" ht="14.25" customHeight="1"/>
    <row r="533" s="140" customFormat="1" ht="14.25" customHeight="1"/>
    <row r="534" s="140" customFormat="1" ht="14.25" customHeight="1"/>
    <row r="535" s="140" customFormat="1" ht="14.25" customHeight="1"/>
    <row r="536" s="140" customFormat="1" ht="14.25" customHeight="1"/>
    <row r="537" s="140" customFormat="1" ht="14.25" customHeight="1"/>
    <row r="538" s="140" customFormat="1" ht="14.25" customHeight="1"/>
    <row r="539" s="140" customFormat="1" ht="14.25" customHeight="1"/>
    <row r="540" s="140" customFormat="1" ht="14.25" customHeight="1"/>
    <row r="541" s="140" customFormat="1" ht="14.25" customHeight="1"/>
    <row r="542" s="140" customFormat="1" ht="14.25" customHeight="1"/>
    <row r="543" s="140" customFormat="1" ht="14.25" customHeight="1"/>
    <row r="544" s="140" customFormat="1" ht="14.25" customHeight="1"/>
    <row r="545" s="140" customFormat="1" ht="14.25" customHeight="1"/>
    <row r="546" s="140" customFormat="1" ht="14.25" customHeight="1"/>
    <row r="547" s="140" customFormat="1" ht="14.25" customHeight="1"/>
    <row r="548" s="140" customFormat="1" ht="14.25" customHeight="1"/>
    <row r="549" s="140" customFormat="1" ht="14.25" customHeight="1"/>
    <row r="550" s="140" customFormat="1" ht="14.25" customHeight="1"/>
    <row r="551" s="140" customFormat="1" ht="14.25" customHeight="1"/>
    <row r="552" s="140" customFormat="1" ht="14.25" customHeight="1"/>
    <row r="553" s="140" customFormat="1" ht="14.25" customHeight="1"/>
    <row r="554" s="140" customFormat="1" ht="14.25" customHeight="1"/>
    <row r="555" s="140" customFormat="1" ht="14.25" customHeight="1"/>
    <row r="556" s="140" customFormat="1" ht="14.25" customHeight="1"/>
    <row r="557" s="140" customFormat="1" ht="14.25" customHeight="1"/>
    <row r="558" s="140" customFormat="1" ht="14.25" customHeight="1"/>
    <row r="559" s="140" customFormat="1" ht="14.25" customHeight="1"/>
    <row r="560" s="140" customFormat="1" ht="14.25" customHeight="1"/>
    <row r="561" s="140" customFormat="1" ht="14.25" customHeight="1"/>
    <row r="562" s="140" customFormat="1" ht="14.25" customHeight="1"/>
    <row r="563" s="140" customFormat="1" ht="14.25" customHeight="1"/>
    <row r="564" s="140" customFormat="1" ht="14.25" customHeight="1"/>
    <row r="565" s="140" customFormat="1" ht="14.25" customHeight="1"/>
    <row r="566" s="140" customFormat="1" ht="14.25" customHeight="1"/>
    <row r="567" s="140" customFormat="1" ht="14.25" customHeight="1"/>
    <row r="568" s="140" customFormat="1" ht="14.25" customHeight="1"/>
    <row r="569" s="140" customFormat="1" ht="14.25" customHeight="1"/>
    <row r="570" s="140" customFormat="1" ht="14.25" customHeight="1"/>
    <row r="571" s="140" customFormat="1" ht="14.25" customHeight="1"/>
    <row r="572" s="140" customFormat="1" ht="14.25" customHeight="1"/>
    <row r="573" s="140" customFormat="1" ht="14.25" customHeight="1"/>
    <row r="574" s="140" customFormat="1" ht="14.25" customHeight="1"/>
    <row r="575" s="140" customFormat="1" ht="14.25" customHeight="1"/>
    <row r="576" s="140" customFormat="1" ht="14.25" customHeight="1"/>
    <row r="577" s="140" customFormat="1" ht="14.25" customHeight="1"/>
    <row r="578" s="140" customFormat="1" ht="14.25" customHeight="1"/>
    <row r="579" s="140" customFormat="1" ht="14.25" customHeight="1"/>
    <row r="580" s="140" customFormat="1" ht="14.25" customHeight="1"/>
    <row r="581" s="140" customFormat="1" ht="14.25" customHeight="1"/>
    <row r="582" s="140" customFormat="1" ht="14.25" customHeight="1"/>
    <row r="583" s="140" customFormat="1" ht="14.25" customHeight="1"/>
    <row r="584" s="140" customFormat="1" ht="14.25" customHeight="1"/>
    <row r="585" s="140" customFormat="1" ht="14.25" customHeight="1"/>
    <row r="586" s="140" customFormat="1" ht="14.25" customHeight="1"/>
    <row r="587" s="140" customFormat="1" ht="14.25" customHeight="1"/>
    <row r="588" s="140" customFormat="1" ht="14.25" customHeight="1"/>
    <row r="589" s="140" customFormat="1" ht="14.25" customHeight="1"/>
    <row r="590" s="140" customFormat="1" ht="14.25" customHeight="1"/>
    <row r="591" s="140" customFormat="1" ht="14.25" customHeight="1"/>
    <row r="592" s="140" customFormat="1" ht="14.25" customHeight="1"/>
    <row r="593" s="140" customFormat="1" ht="14.25" customHeight="1"/>
    <row r="594" s="140" customFormat="1" ht="14.25" customHeight="1"/>
    <row r="595" s="140" customFormat="1" ht="14.25" customHeight="1"/>
    <row r="596" s="140" customFormat="1" ht="14.25" customHeight="1"/>
    <row r="597" s="140" customFormat="1" ht="14.25" customHeight="1"/>
    <row r="598" s="140" customFormat="1" ht="14.25" customHeight="1"/>
    <row r="599" s="140" customFormat="1" ht="14.25" customHeight="1"/>
    <row r="600" s="140" customFormat="1" ht="14.25" customHeight="1"/>
    <row r="601" s="140" customFormat="1" ht="14.25" customHeight="1"/>
    <row r="602" s="140" customFormat="1" ht="14.25" customHeight="1"/>
    <row r="603" s="140" customFormat="1" ht="14.25" customHeight="1"/>
    <row r="604" s="140" customFormat="1" ht="14.25" customHeight="1"/>
    <row r="605" s="140" customFormat="1" ht="14.25" customHeight="1"/>
    <row r="606" s="140" customFormat="1" ht="14.25" customHeight="1"/>
    <row r="607" s="140" customFormat="1" ht="14.25" customHeight="1"/>
    <row r="608" s="140" customFormat="1" ht="14.25" customHeight="1"/>
    <row r="609" s="140" customFormat="1" ht="14.25" customHeight="1"/>
    <row r="610" s="140" customFormat="1" ht="14.25" customHeight="1"/>
    <row r="611" s="140" customFormat="1" ht="14.25" customHeight="1"/>
    <row r="612" s="140" customFormat="1" ht="14.25" customHeight="1"/>
    <row r="613" s="140" customFormat="1" ht="14.25" customHeight="1"/>
    <row r="614" s="140" customFormat="1" ht="14.25" customHeight="1"/>
    <row r="615" s="140" customFormat="1" ht="14.25" customHeight="1"/>
    <row r="616" s="140" customFormat="1" ht="14.25" customHeight="1"/>
    <row r="617" s="140" customFormat="1" ht="14.25" customHeight="1"/>
    <row r="618" s="140" customFormat="1" ht="14.25" customHeight="1"/>
    <row r="619" s="140" customFormat="1" ht="14.25" customHeight="1"/>
    <row r="620" s="140" customFormat="1" ht="14.25" customHeight="1"/>
    <row r="621" s="140" customFormat="1" ht="14.25" customHeight="1"/>
    <row r="622" s="140" customFormat="1" ht="14.25" customHeight="1"/>
    <row r="623" s="140" customFormat="1" ht="14.25" customHeight="1"/>
    <row r="624" s="140" customFormat="1" ht="14.25" customHeight="1"/>
    <row r="625" s="140" customFormat="1" ht="14.25" customHeight="1"/>
    <row r="626" s="140" customFormat="1" ht="14.25" customHeight="1"/>
    <row r="627" s="140" customFormat="1" ht="14.25" customHeight="1"/>
    <row r="628" s="140" customFormat="1" ht="14.25" customHeight="1"/>
    <row r="629" s="140" customFormat="1" ht="14.25" customHeight="1"/>
    <row r="630" s="140" customFormat="1" ht="14.25" customHeight="1"/>
    <row r="631" s="140" customFormat="1" ht="14.25" customHeight="1"/>
    <row r="632" s="140" customFormat="1" ht="14.25" customHeight="1"/>
    <row r="633" s="140" customFormat="1" ht="14.25" customHeight="1"/>
    <row r="634" s="140" customFormat="1" ht="14.25" customHeight="1"/>
    <row r="635" s="140" customFormat="1" ht="14.25" customHeight="1"/>
    <row r="636" s="140" customFormat="1" ht="14.25" customHeight="1"/>
    <row r="637" s="140" customFormat="1" ht="14.25" customHeight="1"/>
    <row r="638" s="140" customFormat="1" ht="14.25" customHeight="1"/>
    <row r="639" s="140" customFormat="1" ht="14.25" customHeight="1"/>
    <row r="640" s="140" customFormat="1" ht="14.25" customHeight="1"/>
    <row r="641" s="140" customFormat="1" ht="14.25" customHeight="1"/>
    <row r="642" s="140" customFormat="1" ht="14.25" customHeight="1"/>
    <row r="643" s="140" customFormat="1" ht="14.25" customHeight="1"/>
    <row r="644" s="140" customFormat="1" ht="14.25" customHeight="1"/>
    <row r="645" s="140" customFormat="1" ht="14.25" customHeight="1"/>
    <row r="646" s="140" customFormat="1" ht="14.25" customHeight="1"/>
    <row r="647" s="140" customFormat="1" ht="14.25" customHeight="1"/>
    <row r="648" s="140" customFormat="1" ht="14.25" customHeight="1"/>
    <row r="649" s="140" customFormat="1" ht="14.25" customHeight="1"/>
    <row r="650" s="140" customFormat="1" ht="14.25" customHeight="1"/>
    <row r="651" s="140" customFormat="1" ht="14.25" customHeight="1"/>
    <row r="652" s="140" customFormat="1" ht="14.25" customHeight="1"/>
    <row r="653" s="140" customFormat="1" ht="14.25" customHeight="1"/>
    <row r="654" s="140" customFormat="1" ht="14.25" customHeight="1"/>
    <row r="655" s="140" customFormat="1" ht="14.25" customHeight="1"/>
    <row r="656" s="140" customFormat="1" ht="14.25" customHeight="1"/>
    <row r="657" s="140" customFormat="1" ht="14.25" customHeight="1"/>
    <row r="658" s="140" customFormat="1" ht="14.25" customHeight="1"/>
    <row r="659" s="140" customFormat="1" ht="14.25" customHeight="1"/>
    <row r="660" s="140" customFormat="1" ht="14.25" customHeight="1"/>
    <row r="661" s="140" customFormat="1" ht="14.25" customHeight="1"/>
    <row r="662" s="140" customFormat="1" ht="14.25" customHeight="1"/>
    <row r="663" s="140" customFormat="1" ht="14.25" customHeight="1"/>
    <row r="664" s="140" customFormat="1" ht="14.25" customHeight="1"/>
    <row r="665" s="140" customFormat="1" ht="14.25" customHeight="1"/>
    <row r="666" s="140" customFormat="1" ht="14.25" customHeight="1"/>
    <row r="667" s="140" customFormat="1" ht="14.25" customHeight="1"/>
    <row r="668" s="140" customFormat="1" ht="14.25" customHeight="1"/>
    <row r="669" s="140" customFormat="1" ht="14.25" customHeight="1"/>
    <row r="670" s="140" customFormat="1" ht="14.25" customHeight="1"/>
    <row r="671" s="140" customFormat="1" ht="14.25" customHeight="1"/>
    <row r="672" s="140" customFormat="1" ht="14.25" customHeight="1"/>
    <row r="673" s="140" customFormat="1" ht="14.25" customHeight="1"/>
    <row r="674" s="140" customFormat="1" ht="14.25" customHeight="1"/>
    <row r="675" s="140" customFormat="1" ht="14.25" customHeight="1"/>
    <row r="676" s="140" customFormat="1" ht="14.25" customHeight="1"/>
    <row r="677" s="140" customFormat="1" ht="14.25" customHeight="1"/>
    <row r="678" s="140" customFormat="1" ht="14.25" customHeight="1"/>
    <row r="679" s="140" customFormat="1" ht="14.25" customHeight="1"/>
    <row r="680" s="140" customFormat="1" ht="14.25" customHeight="1"/>
    <row r="681" s="140" customFormat="1" ht="14.25" customHeight="1"/>
    <row r="682" s="140" customFormat="1" ht="14.25" customHeight="1"/>
    <row r="683" s="140" customFormat="1" ht="14.25" customHeight="1"/>
    <row r="684" s="140" customFormat="1" ht="14.25" customHeight="1"/>
    <row r="685" s="140" customFormat="1" ht="14.25" customHeight="1"/>
    <row r="686" s="140" customFormat="1" ht="14.25" customHeight="1"/>
    <row r="687" s="140" customFormat="1" ht="14.25" customHeight="1"/>
    <row r="688" s="140" customFormat="1" ht="14.25" customHeight="1"/>
    <row r="689" s="140" customFormat="1" ht="14.25" customHeight="1"/>
    <row r="690" s="140" customFormat="1" ht="14.25" customHeight="1"/>
    <row r="691" s="140" customFormat="1" ht="14.25" customHeight="1"/>
    <row r="692" s="140" customFormat="1" ht="14.25" customHeight="1"/>
    <row r="693" s="140" customFormat="1" ht="14.25" customHeight="1"/>
    <row r="694" s="140" customFormat="1" ht="14.25" customHeight="1"/>
    <row r="695" s="140" customFormat="1" ht="14.25" customHeight="1"/>
    <row r="696" s="140" customFormat="1" ht="14.25" customHeight="1"/>
    <row r="697" s="140" customFormat="1" ht="14.25" customHeight="1"/>
    <row r="698" s="140" customFormat="1" ht="14.25" customHeight="1"/>
    <row r="699" s="140" customFormat="1" ht="14.25" customHeight="1"/>
    <row r="700" s="140" customFormat="1" ht="14.25" customHeight="1"/>
    <row r="701" s="140" customFormat="1" ht="14.25" customHeight="1"/>
    <row r="702" s="140" customFormat="1" ht="14.25" customHeight="1"/>
    <row r="703" s="140" customFormat="1" ht="14.25" customHeight="1"/>
    <row r="704" s="140" customFormat="1" ht="14.25" customHeight="1"/>
    <row r="705" spans="1:28" ht="14.25" customHeight="1">
      <c r="A705" s="140"/>
      <c r="F705" s="140"/>
      <c r="K705" s="140"/>
      <c r="Q705" s="140"/>
      <c r="R705" s="140"/>
      <c r="S705" s="140"/>
      <c r="T705" s="140"/>
      <c r="U705" s="140"/>
      <c r="V705" s="140"/>
      <c r="W705" s="140"/>
      <c r="X705" s="140"/>
      <c r="Y705" s="140"/>
      <c r="Z705" s="140"/>
      <c r="AA705" s="140"/>
      <c r="AB705" s="140"/>
    </row>
    <row r="706" spans="1:28" ht="14.25" customHeight="1">
      <c r="A706" s="140"/>
      <c r="F706" s="140"/>
      <c r="K706" s="140"/>
      <c r="Q706" s="140"/>
      <c r="R706" s="140"/>
      <c r="S706" s="140"/>
      <c r="T706" s="140"/>
      <c r="U706" s="140"/>
      <c r="V706" s="140"/>
      <c r="W706" s="140"/>
      <c r="X706" s="140"/>
      <c r="Y706" s="140"/>
      <c r="Z706" s="140"/>
      <c r="AA706" s="140"/>
      <c r="AB706" s="140"/>
    </row>
    <row r="707" spans="1:28" ht="14.25" customHeight="1">
      <c r="A707" s="140"/>
      <c r="F707" s="140"/>
      <c r="K707" s="140"/>
      <c r="Q707" s="140"/>
      <c r="R707" s="140"/>
      <c r="S707" s="140"/>
      <c r="T707" s="140"/>
      <c r="U707" s="140"/>
      <c r="V707" s="140"/>
      <c r="W707" s="140"/>
      <c r="X707" s="140"/>
      <c r="Y707" s="140"/>
      <c r="Z707" s="140"/>
      <c r="AA707" s="140"/>
      <c r="AB707" s="140"/>
    </row>
    <row r="708" spans="1:28" ht="14.25" customHeight="1">
      <c r="A708" s="140"/>
      <c r="F708" s="140"/>
      <c r="K708" s="140"/>
      <c r="Q708" s="140"/>
      <c r="R708" s="140"/>
      <c r="S708" s="140"/>
      <c r="T708" s="140"/>
      <c r="U708" s="140"/>
      <c r="V708" s="140"/>
      <c r="W708" s="140"/>
      <c r="X708" s="140"/>
      <c r="Y708" s="140"/>
      <c r="Z708" s="140"/>
      <c r="AA708" s="140"/>
      <c r="AB708" s="140"/>
    </row>
    <row r="709" spans="1:28" ht="14.25" customHeight="1">
      <c r="A709" s="140"/>
      <c r="F709" s="140"/>
      <c r="K709" s="140"/>
      <c r="Q709" s="140"/>
      <c r="R709" s="140"/>
      <c r="S709" s="140"/>
      <c r="T709" s="140"/>
      <c r="U709" s="140"/>
      <c r="V709" s="140"/>
      <c r="W709" s="140"/>
      <c r="X709" s="140"/>
      <c r="Y709" s="140"/>
      <c r="Z709" s="140"/>
      <c r="AA709" s="140"/>
      <c r="AB709" s="140"/>
    </row>
    <row r="710" spans="1:28" ht="14.25" customHeight="1">
      <c r="A710" s="140"/>
      <c r="F710" s="140"/>
      <c r="K710" s="140"/>
      <c r="Q710" s="140"/>
      <c r="R710" s="140"/>
      <c r="S710" s="140"/>
      <c r="T710" s="140"/>
      <c r="U710" s="140"/>
      <c r="V710" s="140"/>
      <c r="W710" s="140"/>
      <c r="X710" s="140"/>
      <c r="Y710" s="140"/>
      <c r="Z710" s="140"/>
      <c r="AA710" s="140"/>
      <c r="AB710" s="140"/>
    </row>
    <row r="711" spans="1:28" ht="14.25" customHeight="1">
      <c r="A711" s="140"/>
      <c r="F711" s="140"/>
      <c r="K711" s="140"/>
      <c r="Q711" s="140"/>
      <c r="R711" s="140"/>
      <c r="S711" s="140"/>
      <c r="T711" s="140"/>
      <c r="U711" s="140"/>
      <c r="V711" s="140"/>
      <c r="W711" s="140"/>
      <c r="X711" s="140"/>
      <c r="Y711" s="140"/>
      <c r="Z711" s="140"/>
      <c r="AA711" s="140"/>
      <c r="AB711" s="140"/>
    </row>
    <row r="712" spans="1:28" ht="14.25" customHeight="1">
      <c r="A712" s="140"/>
      <c r="F712" s="140"/>
      <c r="K712" s="140"/>
      <c r="Q712" s="140"/>
      <c r="R712" s="140"/>
      <c r="S712" s="140"/>
      <c r="T712" s="140"/>
      <c r="U712" s="140"/>
      <c r="V712" s="140"/>
      <c r="W712" s="140"/>
      <c r="X712" s="140"/>
      <c r="Y712" s="140"/>
      <c r="Z712" s="140"/>
      <c r="AA712" s="140"/>
      <c r="AB712" s="140"/>
    </row>
    <row r="713" spans="1:28" ht="14.25" customHeight="1">
      <c r="A713" s="140"/>
      <c r="F713" s="140"/>
      <c r="K713" s="140"/>
      <c r="Q713" s="140"/>
      <c r="R713" s="140"/>
      <c r="S713" s="140"/>
      <c r="T713" s="140"/>
      <c r="U713" s="140"/>
      <c r="V713" s="140"/>
      <c r="W713" s="140"/>
      <c r="X713" s="140"/>
      <c r="Y713" s="140"/>
      <c r="Z713" s="140"/>
      <c r="AA713" s="140"/>
      <c r="AB713" s="140"/>
    </row>
    <row r="714" spans="1:28" ht="14.25" customHeight="1">
      <c r="A714" s="140"/>
      <c r="F714" s="140"/>
      <c r="K714" s="140"/>
      <c r="Q714" s="140"/>
      <c r="R714" s="140"/>
      <c r="S714" s="140"/>
      <c r="T714" s="140"/>
      <c r="U714" s="140"/>
      <c r="V714" s="140"/>
      <c r="W714" s="140"/>
      <c r="X714" s="140"/>
      <c r="Y714" s="140"/>
      <c r="Z714" s="140"/>
      <c r="AA714" s="140"/>
      <c r="AB714" s="140"/>
    </row>
    <row r="715" spans="1:28" ht="14.25" customHeight="1">
      <c r="A715" s="140"/>
      <c r="F715" s="140"/>
      <c r="K715" s="140"/>
      <c r="Q715" s="140"/>
      <c r="R715" s="140"/>
      <c r="S715" s="140"/>
      <c r="T715" s="140"/>
      <c r="U715" s="140"/>
      <c r="V715" s="140"/>
      <c r="W715" s="140"/>
      <c r="X715" s="140"/>
      <c r="Y715" s="140"/>
      <c r="Z715" s="140"/>
      <c r="AA715" s="140"/>
      <c r="AB715" s="140"/>
    </row>
    <row r="716" spans="1:28" ht="14.25" customHeight="1">
      <c r="A716" s="140"/>
      <c r="F716" s="140"/>
      <c r="K716" s="140"/>
      <c r="Q716" s="140"/>
      <c r="R716" s="140"/>
      <c r="S716" s="140"/>
      <c r="T716" s="140"/>
      <c r="U716" s="140"/>
      <c r="V716" s="140"/>
      <c r="W716" s="140"/>
      <c r="X716" s="140"/>
      <c r="Y716" s="140"/>
      <c r="Z716" s="140"/>
      <c r="AA716" s="140"/>
      <c r="AB716" s="140"/>
    </row>
    <row r="717" spans="1:28" ht="14.25" customHeight="1">
      <c r="A717" s="140"/>
      <c r="F717" s="140"/>
      <c r="K717" s="140"/>
      <c r="S717" s="140"/>
      <c r="T717" s="140"/>
      <c r="U717" s="140"/>
      <c r="V717" s="140"/>
      <c r="W717" s="140"/>
      <c r="X717" s="140"/>
      <c r="Y717" s="140"/>
      <c r="Z717" s="140"/>
      <c r="AA717" s="140"/>
      <c r="AB717" s="140"/>
    </row>
    <row r="718" spans="1:28" ht="14.25" customHeight="1">
      <c r="A718" s="140"/>
      <c r="F718" s="140"/>
      <c r="K718" s="140"/>
      <c r="S718" s="140"/>
      <c r="T718" s="140"/>
      <c r="U718" s="140"/>
      <c r="V718" s="140"/>
      <c r="W718" s="140"/>
      <c r="X718" s="140"/>
      <c r="Y718" s="140"/>
      <c r="Z718" s="140"/>
      <c r="AA718" s="140"/>
      <c r="AB718" s="140"/>
    </row>
    <row r="719" spans="1:28" ht="14.25" customHeight="1">
      <c r="A719" s="140"/>
      <c r="F719" s="140"/>
      <c r="K719" s="140"/>
      <c r="S719" s="140"/>
      <c r="T719" s="140"/>
      <c r="U719" s="140"/>
      <c r="V719" s="140"/>
      <c r="W719" s="140"/>
      <c r="X719" s="140"/>
      <c r="Y719" s="140"/>
      <c r="Z719" s="140"/>
      <c r="AA719" s="140"/>
      <c r="AB719" s="140"/>
    </row>
    <row r="720" spans="21:28" ht="14.25" customHeight="1">
      <c r="U720" s="140"/>
      <c r="V720" s="140"/>
      <c r="W720" s="140"/>
      <c r="X720" s="140"/>
      <c r="Y720" s="140"/>
      <c r="Z720" s="140"/>
      <c r="AA720" s="140"/>
      <c r="AB720" s="140"/>
    </row>
    <row r="721" spans="21:28" ht="14.25" customHeight="1">
      <c r="U721" s="140"/>
      <c r="V721" s="140"/>
      <c r="W721" s="140"/>
      <c r="X721" s="140"/>
      <c r="Y721" s="140"/>
      <c r="Z721" s="140"/>
      <c r="AA721" s="140"/>
      <c r="AB721" s="140"/>
    </row>
  </sheetData>
  <sheetProtection/>
  <mergeCells count="36">
    <mergeCell ref="A2:P2"/>
    <mergeCell ref="A3:P3"/>
    <mergeCell ref="A5:A7"/>
    <mergeCell ref="B5:P5"/>
    <mergeCell ref="B6:D6"/>
    <mergeCell ref="E6:G6"/>
    <mergeCell ref="H6:J6"/>
    <mergeCell ref="K6:M6"/>
    <mergeCell ref="N6:P6"/>
    <mergeCell ref="A73:P73"/>
    <mergeCell ref="A74:P74"/>
    <mergeCell ref="A76:A78"/>
    <mergeCell ref="B76:P76"/>
    <mergeCell ref="B77:D77"/>
    <mergeCell ref="E77:G77"/>
    <mergeCell ref="H77:J77"/>
    <mergeCell ref="K77:M77"/>
    <mergeCell ref="N77:P77"/>
    <mergeCell ref="A138:P138"/>
    <mergeCell ref="A139:P139"/>
    <mergeCell ref="A141:A143"/>
    <mergeCell ref="B141:P141"/>
    <mergeCell ref="B142:D142"/>
    <mergeCell ref="E142:G142"/>
    <mergeCell ref="H142:J142"/>
    <mergeCell ref="K142:M142"/>
    <mergeCell ref="N142:P142"/>
    <mergeCell ref="A188:P188"/>
    <mergeCell ref="A191:A193"/>
    <mergeCell ref="B192:D192"/>
    <mergeCell ref="E192:G192"/>
    <mergeCell ref="H192:J192"/>
    <mergeCell ref="K192:M192"/>
    <mergeCell ref="A189:P189"/>
    <mergeCell ref="B191:P191"/>
    <mergeCell ref="N192:P192"/>
  </mergeCells>
  <printOptions horizontalCentered="1"/>
  <pageMargins left="0.1968503937007874" right="0.1968503937007874" top="0.35" bottom="0.27" header="0.31496062992125984" footer="0.15748031496062992"/>
  <pageSetup fitToHeight="0" fitToWidth="0" horizontalDpi="600" verticalDpi="600" orientation="landscape" paperSize="9" scale="59" r:id="rId1"/>
  <rowBreaks count="3" manualBreakCount="3">
    <brk id="70" max="15" man="1"/>
    <brk id="135" max="15" man="1"/>
    <brk id="185" max="15" man="1"/>
  </rowBreaks>
  <ignoredErrors>
    <ignoredError sqref="D8:P12 D32:P66 D79:P131 D144:P181 D194:P2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160"/>
  <sheetViews>
    <sheetView view="pageBreakPreview" zoomScale="80" zoomScaleNormal="68" zoomScaleSheetLayoutView="80" zoomScalePageLayoutView="0" workbookViewId="0" topLeftCell="A1">
      <selection activeCell="A1" sqref="A1"/>
    </sheetView>
  </sheetViews>
  <sheetFormatPr defaultColWidth="8.50390625" defaultRowHeight="14.25" customHeight="1"/>
  <cols>
    <col min="1" max="1" width="44.00390625" style="10" customWidth="1"/>
    <col min="2" max="2" width="7.125" style="16" customWidth="1"/>
    <col min="3" max="4" width="7.125" style="10" customWidth="1"/>
    <col min="5" max="5" width="10.625" style="16" customWidth="1"/>
    <col min="6" max="6" width="10.625" style="10" customWidth="1"/>
    <col min="7" max="7" width="7.125" style="10" customWidth="1"/>
    <col min="8" max="9" width="10.625" style="10" customWidth="1"/>
    <col min="10" max="10" width="7.125" style="10" customWidth="1"/>
    <col min="11" max="11" width="10.625" style="16" customWidth="1"/>
    <col min="12" max="12" width="10.625" style="10" customWidth="1"/>
    <col min="13" max="13" width="7.125" style="10" customWidth="1"/>
    <col min="14" max="14" width="10.625" style="16" customWidth="1"/>
    <col min="15" max="15" width="10.625" style="10" customWidth="1"/>
    <col min="16" max="16" width="7.125" style="10" customWidth="1"/>
    <col min="17" max="17" width="8.50390625" style="22" customWidth="1"/>
    <col min="18" max="18" width="9.00390625" style="22" bestFit="1" customWidth="1"/>
    <col min="19" max="21" width="8.50390625" style="22" customWidth="1"/>
    <col min="22" max="16384" width="8.50390625" style="10" customWidth="1"/>
  </cols>
  <sheetData>
    <row r="1" spans="1:16" ht="15" customHeight="1">
      <c r="A1" s="191" t="s">
        <v>91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5" customHeight="1">
      <c r="A2" s="204" t="s">
        <v>95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4.25" customHeight="1">
      <c r="A3" s="207" t="s">
        <v>96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ht="12.75" customHeight="1">
      <c r="A4" s="93"/>
      <c r="B4" s="101"/>
      <c r="C4" s="102"/>
      <c r="D4" s="102"/>
      <c r="E4" s="101"/>
      <c r="F4" s="102"/>
      <c r="G4" s="102"/>
      <c r="H4" s="102"/>
      <c r="I4" s="102"/>
      <c r="J4" s="102"/>
      <c r="K4" s="101"/>
      <c r="L4" s="102"/>
      <c r="M4" s="102"/>
      <c r="N4" s="103"/>
      <c r="O4" s="22"/>
      <c r="P4" s="22"/>
    </row>
    <row r="5" spans="1:16" ht="15" customHeight="1">
      <c r="A5" s="208" t="s">
        <v>30</v>
      </c>
      <c r="B5" s="208" t="s">
        <v>1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1:16" ht="15" customHeight="1">
      <c r="A6" s="208"/>
      <c r="B6" s="208" t="s">
        <v>31</v>
      </c>
      <c r="C6" s="208"/>
      <c r="D6" s="208"/>
      <c r="E6" s="208" t="s">
        <v>97</v>
      </c>
      <c r="F6" s="208"/>
      <c r="G6" s="208"/>
      <c r="H6" s="210" t="s">
        <v>33</v>
      </c>
      <c r="I6" s="210"/>
      <c r="J6" s="210"/>
      <c r="K6" s="208" t="s">
        <v>34</v>
      </c>
      <c r="L6" s="208"/>
      <c r="M6" s="208"/>
      <c r="N6" s="208" t="s">
        <v>98</v>
      </c>
      <c r="O6" s="208"/>
      <c r="P6" s="208"/>
    </row>
    <row r="7" spans="1:16" ht="15" customHeight="1">
      <c r="A7" s="209"/>
      <c r="B7" s="46" t="s">
        <v>12</v>
      </c>
      <c r="C7" s="46" t="s">
        <v>11</v>
      </c>
      <c r="D7" s="47" t="s">
        <v>2</v>
      </c>
      <c r="E7" s="46" t="s">
        <v>12</v>
      </c>
      <c r="F7" s="46" t="s">
        <v>11</v>
      </c>
      <c r="G7" s="47" t="s">
        <v>2</v>
      </c>
      <c r="H7" s="46" t="s">
        <v>12</v>
      </c>
      <c r="I7" s="46" t="s">
        <v>11</v>
      </c>
      <c r="J7" s="47" t="s">
        <v>2</v>
      </c>
      <c r="K7" s="46" t="s">
        <v>12</v>
      </c>
      <c r="L7" s="46" t="s">
        <v>11</v>
      </c>
      <c r="M7" s="47" t="s">
        <v>2</v>
      </c>
      <c r="N7" s="46" t="s">
        <v>12</v>
      </c>
      <c r="O7" s="46" t="s">
        <v>11</v>
      </c>
      <c r="P7" s="47" t="s">
        <v>2</v>
      </c>
    </row>
    <row r="8" spans="1:21" s="9" customFormat="1" ht="19.5" customHeight="1">
      <c r="A8" s="198" t="s">
        <v>99</v>
      </c>
      <c r="B8" s="7">
        <v>88</v>
      </c>
      <c r="C8" s="7">
        <v>87</v>
      </c>
      <c r="D8" s="8">
        <v>98.86363636363636</v>
      </c>
      <c r="E8" s="7">
        <v>14253</v>
      </c>
      <c r="F8" s="7">
        <v>17674</v>
      </c>
      <c r="G8" s="8">
        <v>124.00196449870202</v>
      </c>
      <c r="H8" s="7">
        <v>16099750.35</v>
      </c>
      <c r="I8" s="7">
        <v>16692258.13</v>
      </c>
      <c r="J8" s="8">
        <v>103.68022961300143</v>
      </c>
      <c r="K8" s="7">
        <v>364580.16</v>
      </c>
      <c r="L8" s="7">
        <v>427653.97</v>
      </c>
      <c r="M8" s="8">
        <v>117.30039561121484</v>
      </c>
      <c r="N8" s="7">
        <v>175436.51</v>
      </c>
      <c r="O8" s="7">
        <v>166525.64</v>
      </c>
      <c r="P8" s="8">
        <v>94.92074369240474</v>
      </c>
      <c r="Q8" s="25"/>
      <c r="R8" s="25"/>
      <c r="S8" s="25"/>
      <c r="T8" s="25"/>
      <c r="U8" s="25"/>
    </row>
    <row r="9" spans="1:21" s="9" customFormat="1" ht="19.5" customHeight="1">
      <c r="A9" s="198" t="s">
        <v>100</v>
      </c>
      <c r="B9" s="7">
        <v>7</v>
      </c>
      <c r="C9" s="7">
        <v>7</v>
      </c>
      <c r="D9" s="8">
        <v>100</v>
      </c>
      <c r="E9" s="7">
        <v>3717</v>
      </c>
      <c r="F9" s="7">
        <v>4417</v>
      </c>
      <c r="G9" s="8">
        <v>118.83239171374764</v>
      </c>
      <c r="H9" s="7">
        <v>1419100.67</v>
      </c>
      <c r="I9" s="7">
        <v>3162061.64</v>
      </c>
      <c r="J9" s="8">
        <v>222.82151695411434</v>
      </c>
      <c r="K9" s="7">
        <v>48477.2</v>
      </c>
      <c r="L9" s="7">
        <v>71147.77</v>
      </c>
      <c r="M9" s="8">
        <v>146.7654278712467</v>
      </c>
      <c r="N9" s="7">
        <v>21302.03</v>
      </c>
      <c r="O9" s="7">
        <v>48611.39</v>
      </c>
      <c r="P9" s="8">
        <v>228.20073955392985</v>
      </c>
      <c r="Q9" s="25"/>
      <c r="R9" s="25"/>
      <c r="S9" s="25"/>
      <c r="T9" s="25"/>
      <c r="U9" s="25"/>
    </row>
    <row r="10" spans="1:21" s="9" customFormat="1" ht="19.5" customHeight="1">
      <c r="A10" s="14" t="s">
        <v>101</v>
      </c>
      <c r="B10" s="7">
        <v>0</v>
      </c>
      <c r="C10" s="7">
        <v>1</v>
      </c>
      <c r="D10" s="8">
        <v>0</v>
      </c>
      <c r="E10" s="7">
        <v>0</v>
      </c>
      <c r="F10" s="7">
        <v>22</v>
      </c>
      <c r="G10" s="8">
        <v>0</v>
      </c>
      <c r="H10" s="7">
        <v>0</v>
      </c>
      <c r="I10" s="7">
        <v>6507.5</v>
      </c>
      <c r="J10" s="8">
        <v>0</v>
      </c>
      <c r="K10" s="7">
        <v>0</v>
      </c>
      <c r="L10" s="7">
        <v>0</v>
      </c>
      <c r="M10" s="8">
        <v>0</v>
      </c>
      <c r="N10" s="7">
        <v>0</v>
      </c>
      <c r="O10" s="7">
        <v>0</v>
      </c>
      <c r="P10" s="8">
        <v>0</v>
      </c>
      <c r="Q10" s="25"/>
      <c r="R10" s="25"/>
      <c r="S10" s="25"/>
      <c r="T10" s="25"/>
      <c r="U10" s="25"/>
    </row>
    <row r="11" spans="1:21" s="9" customFormat="1" ht="19.5" customHeight="1">
      <c r="A11" s="198" t="s">
        <v>102</v>
      </c>
      <c r="B11" s="7">
        <v>62</v>
      </c>
      <c r="C11" s="7">
        <v>54</v>
      </c>
      <c r="D11" s="8">
        <v>87.09677419354838</v>
      </c>
      <c r="E11" s="7">
        <v>45441</v>
      </c>
      <c r="F11" s="7">
        <v>30120</v>
      </c>
      <c r="G11" s="8">
        <v>66.28375255826236</v>
      </c>
      <c r="H11" s="7">
        <v>2989123.44</v>
      </c>
      <c r="I11" s="7">
        <v>2496245.31</v>
      </c>
      <c r="J11" s="8">
        <v>83.51094761078184</v>
      </c>
      <c r="K11" s="7">
        <v>4073.56</v>
      </c>
      <c r="L11" s="7">
        <v>4605.34</v>
      </c>
      <c r="M11" s="8">
        <v>113.05442904977464</v>
      </c>
      <c r="N11" s="7">
        <v>3079.67</v>
      </c>
      <c r="O11" s="7">
        <v>3652.63</v>
      </c>
      <c r="P11" s="8">
        <v>118.6045907516065</v>
      </c>
      <c r="Q11" s="25"/>
      <c r="R11" s="25"/>
      <c r="S11" s="25"/>
      <c r="T11" s="25"/>
      <c r="U11" s="25"/>
    </row>
    <row r="12" spans="1:21" s="9" customFormat="1" ht="19.5" customHeight="1">
      <c r="A12" s="198" t="s">
        <v>103</v>
      </c>
      <c r="B12" s="7">
        <v>3</v>
      </c>
      <c r="C12" s="7">
        <v>4</v>
      </c>
      <c r="D12" s="8">
        <v>133.33333333333334</v>
      </c>
      <c r="E12" s="7">
        <v>205</v>
      </c>
      <c r="F12" s="7">
        <v>211</v>
      </c>
      <c r="G12" s="8">
        <v>102.92682926829268</v>
      </c>
      <c r="H12" s="7">
        <v>499600</v>
      </c>
      <c r="I12" s="7">
        <v>505180</v>
      </c>
      <c r="J12" s="8">
        <v>101.11689351481185</v>
      </c>
      <c r="K12" s="7">
        <v>4786.93</v>
      </c>
      <c r="L12" s="7">
        <v>5301.15</v>
      </c>
      <c r="M12" s="8">
        <v>110.74216669138674</v>
      </c>
      <c r="N12" s="7">
        <v>3679.78</v>
      </c>
      <c r="O12" s="7">
        <v>4035.08</v>
      </c>
      <c r="P12" s="8">
        <v>109.65546853344493</v>
      </c>
      <c r="Q12" s="25"/>
      <c r="R12" s="25"/>
      <c r="S12" s="25"/>
      <c r="T12" s="25"/>
      <c r="U12" s="25"/>
    </row>
    <row r="13" spans="1:21" s="9" customFormat="1" ht="19.5" customHeight="1">
      <c r="A13" s="198" t="s">
        <v>104</v>
      </c>
      <c r="B13" s="7">
        <v>21</v>
      </c>
      <c r="C13" s="7">
        <v>144</v>
      </c>
      <c r="D13" s="8">
        <v>685.7142857142857</v>
      </c>
      <c r="E13" s="7">
        <v>1754500</v>
      </c>
      <c r="F13" s="7">
        <v>8307105</v>
      </c>
      <c r="G13" s="8">
        <v>473.4742091764035</v>
      </c>
      <c r="H13" s="7">
        <v>4364486.3</v>
      </c>
      <c r="I13" s="7">
        <v>26085973</v>
      </c>
      <c r="J13" s="8">
        <v>597.6871321603187</v>
      </c>
      <c r="K13" s="7">
        <v>5288.94</v>
      </c>
      <c r="L13" s="7">
        <v>28275.56</v>
      </c>
      <c r="M13" s="8">
        <v>534.616766308561</v>
      </c>
      <c r="N13" s="7">
        <v>4127.34</v>
      </c>
      <c r="O13" s="7">
        <v>27027.09</v>
      </c>
      <c r="P13" s="8">
        <v>654.8307142130283</v>
      </c>
      <c r="Q13" s="25"/>
      <c r="R13" s="25"/>
      <c r="S13" s="25"/>
      <c r="T13" s="25"/>
      <c r="U13" s="25"/>
    </row>
    <row r="14" spans="1:21" s="9" customFormat="1" ht="19.5" customHeight="1">
      <c r="A14" s="198" t="s">
        <v>105</v>
      </c>
      <c r="B14" s="7">
        <v>11</v>
      </c>
      <c r="C14" s="7">
        <v>22</v>
      </c>
      <c r="D14" s="8">
        <v>200</v>
      </c>
      <c r="E14" s="7">
        <v>1661623</v>
      </c>
      <c r="F14" s="7">
        <v>2712274</v>
      </c>
      <c r="G14" s="8">
        <v>163.23040786026675</v>
      </c>
      <c r="H14" s="7">
        <v>7257335.87</v>
      </c>
      <c r="I14" s="7">
        <v>12495588.76</v>
      </c>
      <c r="J14" s="8">
        <v>172.17873037478697</v>
      </c>
      <c r="K14" s="7">
        <v>18137.52</v>
      </c>
      <c r="L14" s="7">
        <v>27355.55</v>
      </c>
      <c r="M14" s="8">
        <v>150.82299013316043</v>
      </c>
      <c r="N14" s="7">
        <v>12742.04</v>
      </c>
      <c r="O14" s="7">
        <v>26326.47</v>
      </c>
      <c r="P14" s="8">
        <v>206.61110779749552</v>
      </c>
      <c r="Q14" s="25"/>
      <c r="R14" s="25"/>
      <c r="S14" s="25"/>
      <c r="T14" s="25"/>
      <c r="U14" s="25"/>
    </row>
    <row r="15" spans="1:21" s="9" customFormat="1" ht="19.5" customHeight="1">
      <c r="A15" s="198" t="s">
        <v>106</v>
      </c>
      <c r="B15" s="7">
        <v>2</v>
      </c>
      <c r="C15" s="7">
        <v>2</v>
      </c>
      <c r="D15" s="8">
        <v>100</v>
      </c>
      <c r="E15" s="7">
        <v>3782</v>
      </c>
      <c r="F15" s="7">
        <v>3782</v>
      </c>
      <c r="G15" s="8">
        <v>100</v>
      </c>
      <c r="H15" s="7">
        <v>474732</v>
      </c>
      <c r="I15" s="7">
        <v>474732</v>
      </c>
      <c r="J15" s="8">
        <v>100</v>
      </c>
      <c r="K15" s="7">
        <v>585.45</v>
      </c>
      <c r="L15" s="7">
        <v>628.04</v>
      </c>
      <c r="M15" s="8">
        <v>107.27474592194038</v>
      </c>
      <c r="N15" s="7">
        <v>416.4</v>
      </c>
      <c r="O15" s="7">
        <v>609.03</v>
      </c>
      <c r="P15" s="8">
        <v>146.26080691642653</v>
      </c>
      <c r="Q15" s="25"/>
      <c r="R15" s="25"/>
      <c r="S15" s="25"/>
      <c r="T15" s="25"/>
      <c r="U15" s="25"/>
    </row>
    <row r="16" spans="1:21" s="9" customFormat="1" ht="19.5" customHeight="1">
      <c r="A16" s="198" t="s">
        <v>107</v>
      </c>
      <c r="B16" s="7">
        <v>9</v>
      </c>
      <c r="C16" s="7">
        <v>4</v>
      </c>
      <c r="D16" s="8">
        <v>44.44444444444444</v>
      </c>
      <c r="E16" s="7">
        <v>2801</v>
      </c>
      <c r="F16" s="7">
        <v>1593</v>
      </c>
      <c r="G16" s="8">
        <v>56.87254551945734</v>
      </c>
      <c r="H16" s="7">
        <v>254487</v>
      </c>
      <c r="I16" s="7">
        <v>203786</v>
      </c>
      <c r="J16" s="8">
        <v>80.07717486551375</v>
      </c>
      <c r="K16" s="7">
        <v>11569.81</v>
      </c>
      <c r="L16" s="7">
        <v>8748.59</v>
      </c>
      <c r="M16" s="8">
        <v>75.61567562475098</v>
      </c>
      <c r="N16" s="7">
        <v>6649.63</v>
      </c>
      <c r="O16" s="7">
        <v>9074.53</v>
      </c>
      <c r="P16" s="8">
        <v>136.46669062789962</v>
      </c>
      <c r="Q16" s="25"/>
      <c r="R16" s="25"/>
      <c r="S16" s="25"/>
      <c r="T16" s="25"/>
      <c r="U16" s="25"/>
    </row>
    <row r="17" spans="1:21" s="9" customFormat="1" ht="19.5" customHeight="1">
      <c r="A17" s="198" t="s">
        <v>108</v>
      </c>
      <c r="B17" s="7">
        <v>7</v>
      </c>
      <c r="C17" s="7">
        <v>7</v>
      </c>
      <c r="D17" s="8">
        <v>100</v>
      </c>
      <c r="E17" s="7">
        <v>0</v>
      </c>
      <c r="F17" s="7">
        <v>0</v>
      </c>
      <c r="G17" s="8">
        <v>0</v>
      </c>
      <c r="H17" s="7">
        <v>624742.63</v>
      </c>
      <c r="I17" s="7">
        <v>622514</v>
      </c>
      <c r="J17" s="8">
        <v>99.64327230238794</v>
      </c>
      <c r="K17" s="7">
        <v>403.15</v>
      </c>
      <c r="L17" s="7">
        <v>707.49</v>
      </c>
      <c r="M17" s="8">
        <v>175.49051221629668</v>
      </c>
      <c r="N17" s="7">
        <v>428.46</v>
      </c>
      <c r="O17" s="7">
        <v>840.41</v>
      </c>
      <c r="P17" s="8">
        <v>196.14666479951455</v>
      </c>
      <c r="Q17" s="25"/>
      <c r="R17" s="25"/>
      <c r="S17" s="25"/>
      <c r="T17" s="25"/>
      <c r="U17" s="25"/>
    </row>
    <row r="18" spans="1:21" s="9" customFormat="1" ht="19.5" customHeight="1">
      <c r="A18" s="198" t="s">
        <v>109</v>
      </c>
      <c r="B18" s="7">
        <v>429</v>
      </c>
      <c r="C18" s="7">
        <v>422</v>
      </c>
      <c r="D18" s="8">
        <v>98.36829836829837</v>
      </c>
      <c r="E18" s="7">
        <v>67525</v>
      </c>
      <c r="F18" s="7">
        <v>55182</v>
      </c>
      <c r="G18" s="8">
        <v>81.72084413180303</v>
      </c>
      <c r="H18" s="7">
        <v>3284802.22</v>
      </c>
      <c r="I18" s="7">
        <v>3193967.79</v>
      </c>
      <c r="J18" s="8">
        <v>97.2347062649026</v>
      </c>
      <c r="K18" s="7">
        <v>106040.46</v>
      </c>
      <c r="L18" s="7">
        <v>94611.1</v>
      </c>
      <c r="M18" s="8">
        <v>89.22169896282985</v>
      </c>
      <c r="N18" s="7">
        <v>66876.95</v>
      </c>
      <c r="O18" s="7">
        <v>67290.99</v>
      </c>
      <c r="P18" s="8">
        <v>100.6191071811738</v>
      </c>
      <c r="Q18" s="25"/>
      <c r="R18" s="25"/>
      <c r="S18" s="25"/>
      <c r="T18" s="25"/>
      <c r="U18" s="25"/>
    </row>
    <row r="19" spans="1:21" s="9" customFormat="1" ht="19.5" customHeight="1">
      <c r="A19" s="198" t="s">
        <v>110</v>
      </c>
      <c r="B19" s="7">
        <v>1</v>
      </c>
      <c r="C19" s="7">
        <v>1</v>
      </c>
      <c r="D19" s="8">
        <v>100</v>
      </c>
      <c r="E19" s="7">
        <v>33</v>
      </c>
      <c r="F19" s="7">
        <v>33</v>
      </c>
      <c r="G19" s="8">
        <v>100</v>
      </c>
      <c r="H19" s="7">
        <v>825</v>
      </c>
      <c r="I19" s="7">
        <v>930.6</v>
      </c>
      <c r="J19" s="8">
        <v>112.8</v>
      </c>
      <c r="K19" s="7">
        <v>0</v>
      </c>
      <c r="L19" s="7">
        <v>0</v>
      </c>
      <c r="M19" s="8">
        <v>0</v>
      </c>
      <c r="N19" s="7">
        <v>0</v>
      </c>
      <c r="O19" s="7">
        <v>0</v>
      </c>
      <c r="P19" s="8">
        <v>0</v>
      </c>
      <c r="Q19" s="25"/>
      <c r="R19" s="105"/>
      <c r="S19" s="25"/>
      <c r="T19" s="25"/>
      <c r="U19" s="25"/>
    </row>
    <row r="20" spans="1:21" s="9" customFormat="1" ht="19.5" customHeight="1">
      <c r="A20" s="198" t="s">
        <v>9</v>
      </c>
      <c r="B20" s="7">
        <v>56</v>
      </c>
      <c r="C20" s="7">
        <v>47</v>
      </c>
      <c r="D20" s="8">
        <v>83.92857142857143</v>
      </c>
      <c r="E20" s="7">
        <v>243455</v>
      </c>
      <c r="F20" s="7">
        <v>187918</v>
      </c>
      <c r="G20" s="8">
        <v>77.18798135178986</v>
      </c>
      <c r="H20" s="7">
        <v>1364273.9</v>
      </c>
      <c r="I20" s="7">
        <v>1282141.29</v>
      </c>
      <c r="J20" s="8">
        <v>93.97975655768245</v>
      </c>
      <c r="K20" s="7">
        <v>40340</v>
      </c>
      <c r="L20" s="7">
        <v>36185.93</v>
      </c>
      <c r="M20" s="8">
        <v>89.70235498264749</v>
      </c>
      <c r="N20" s="7">
        <v>136436.49</v>
      </c>
      <c r="O20" s="7">
        <v>124843.34</v>
      </c>
      <c r="P20" s="8">
        <v>91.5028963292738</v>
      </c>
      <c r="Q20" s="25"/>
      <c r="R20" s="105"/>
      <c r="S20" s="25"/>
      <c r="T20" s="25"/>
      <c r="U20" s="25"/>
    </row>
    <row r="21" spans="1:21" s="9" customFormat="1" ht="19.5" customHeight="1">
      <c r="A21" s="198" t="s">
        <v>111</v>
      </c>
      <c r="B21" s="7">
        <v>144</v>
      </c>
      <c r="C21" s="7">
        <v>139</v>
      </c>
      <c r="D21" s="8">
        <v>96.52777777777777</v>
      </c>
      <c r="E21" s="7">
        <v>5376</v>
      </c>
      <c r="F21" s="7">
        <v>4193</v>
      </c>
      <c r="G21" s="8">
        <v>77.99479166666667</v>
      </c>
      <c r="H21" s="7">
        <v>583362.3</v>
      </c>
      <c r="I21" s="7">
        <v>557029.1</v>
      </c>
      <c r="J21" s="8">
        <v>95.48596129712186</v>
      </c>
      <c r="K21" s="7">
        <v>2066.77</v>
      </c>
      <c r="L21" s="7">
        <v>1665.45</v>
      </c>
      <c r="M21" s="8">
        <v>80.58226120952017</v>
      </c>
      <c r="N21" s="7">
        <v>20787.74</v>
      </c>
      <c r="O21" s="7">
        <v>17247.31</v>
      </c>
      <c r="P21" s="8">
        <v>82.96866326017162</v>
      </c>
      <c r="Q21" s="25"/>
      <c r="R21" s="25"/>
      <c r="S21" s="25"/>
      <c r="T21" s="25"/>
      <c r="U21" s="25"/>
    </row>
    <row r="22" spans="1:21" s="9" customFormat="1" ht="19.5" customHeight="1">
      <c r="A22" s="198" t="s">
        <v>112</v>
      </c>
      <c r="B22" s="7">
        <v>78</v>
      </c>
      <c r="C22" s="7">
        <v>72</v>
      </c>
      <c r="D22" s="8">
        <v>92.3076923076923</v>
      </c>
      <c r="E22" s="7">
        <v>7031059</v>
      </c>
      <c r="F22" s="7">
        <v>6717905</v>
      </c>
      <c r="G22" s="8">
        <v>95.54613323540593</v>
      </c>
      <c r="H22" s="7">
        <v>3198263.46</v>
      </c>
      <c r="I22" s="7">
        <v>3430479.61</v>
      </c>
      <c r="J22" s="8">
        <v>107.26069483969279</v>
      </c>
      <c r="K22" s="7">
        <v>25376.03</v>
      </c>
      <c r="L22" s="7">
        <v>24812.19</v>
      </c>
      <c r="M22" s="8">
        <v>97.77806063438608</v>
      </c>
      <c r="N22" s="7">
        <v>163108.05</v>
      </c>
      <c r="O22" s="7">
        <v>158573.21</v>
      </c>
      <c r="P22" s="8">
        <v>97.21973256378212</v>
      </c>
      <c r="Q22" s="25"/>
      <c r="R22" s="25"/>
      <c r="S22" s="25"/>
      <c r="T22" s="25"/>
      <c r="U22" s="25"/>
    </row>
    <row r="23" spans="1:21" s="9" customFormat="1" ht="19.5" customHeight="1">
      <c r="A23" s="198" t="s">
        <v>113</v>
      </c>
      <c r="B23" s="7">
        <v>531</v>
      </c>
      <c r="C23" s="7">
        <v>514</v>
      </c>
      <c r="D23" s="8">
        <v>96.7984934086629</v>
      </c>
      <c r="E23" s="7">
        <v>363375</v>
      </c>
      <c r="F23" s="7">
        <v>291588</v>
      </c>
      <c r="G23" s="8">
        <v>80.24437564499485</v>
      </c>
      <c r="H23" s="7">
        <v>3490372.73</v>
      </c>
      <c r="I23" s="7">
        <v>3497180.42</v>
      </c>
      <c r="J23" s="8">
        <v>100.19504192035102</v>
      </c>
      <c r="K23" s="7">
        <v>143323.33</v>
      </c>
      <c r="L23" s="7">
        <v>135871.65</v>
      </c>
      <c r="M23" s="8">
        <v>94.80079063192295</v>
      </c>
      <c r="N23" s="7">
        <v>190020.17</v>
      </c>
      <c r="O23" s="7">
        <v>179329.26</v>
      </c>
      <c r="P23" s="8">
        <v>94.37380252843684</v>
      </c>
      <c r="Q23" s="25"/>
      <c r="R23" s="25"/>
      <c r="S23" s="25"/>
      <c r="T23" s="25"/>
      <c r="U23" s="25"/>
    </row>
    <row r="24" spans="1:21" s="9" customFormat="1" ht="19.5" customHeight="1">
      <c r="A24" s="198" t="s">
        <v>114</v>
      </c>
      <c r="B24" s="7">
        <v>2</v>
      </c>
      <c r="C24" s="7">
        <v>2</v>
      </c>
      <c r="D24" s="8">
        <v>100</v>
      </c>
      <c r="E24" s="7">
        <v>3835</v>
      </c>
      <c r="F24" s="7">
        <v>3835</v>
      </c>
      <c r="G24" s="8">
        <v>100</v>
      </c>
      <c r="H24" s="7">
        <v>856087.5</v>
      </c>
      <c r="I24" s="7">
        <v>856087.5</v>
      </c>
      <c r="J24" s="8">
        <v>100</v>
      </c>
      <c r="K24" s="7">
        <v>2047.2</v>
      </c>
      <c r="L24" s="7">
        <v>2047.2</v>
      </c>
      <c r="M24" s="8">
        <v>100</v>
      </c>
      <c r="N24" s="7">
        <v>1272.29</v>
      </c>
      <c r="O24" s="7">
        <v>1000</v>
      </c>
      <c r="P24" s="8">
        <v>78.59843274725102</v>
      </c>
      <c r="Q24" s="25"/>
      <c r="R24" s="25"/>
      <c r="S24" s="25"/>
      <c r="T24" s="25"/>
      <c r="U24" s="25"/>
    </row>
    <row r="25" spans="1:21" s="9" customFormat="1" ht="19.5" customHeight="1">
      <c r="A25" s="198" t="s">
        <v>115</v>
      </c>
      <c r="B25" s="7">
        <v>8</v>
      </c>
      <c r="C25" s="7">
        <v>8</v>
      </c>
      <c r="D25" s="8">
        <v>100</v>
      </c>
      <c r="E25" s="7">
        <v>44600</v>
      </c>
      <c r="F25" s="7">
        <v>44600</v>
      </c>
      <c r="G25" s="8">
        <v>100</v>
      </c>
      <c r="H25" s="7">
        <v>6053438.48</v>
      </c>
      <c r="I25" s="7">
        <v>7785145.08</v>
      </c>
      <c r="J25" s="8">
        <v>128.60699098076898</v>
      </c>
      <c r="K25" s="7">
        <v>26385.46</v>
      </c>
      <c r="L25" s="7">
        <v>30616.12</v>
      </c>
      <c r="M25" s="8">
        <v>116.03405815172448</v>
      </c>
      <c r="N25" s="7">
        <v>96618.76</v>
      </c>
      <c r="O25" s="7">
        <v>111845.48</v>
      </c>
      <c r="P25" s="8">
        <v>115.75958954554996</v>
      </c>
      <c r="Q25" s="25"/>
      <c r="R25" s="25"/>
      <c r="S25" s="25"/>
      <c r="T25" s="25"/>
      <c r="U25" s="25"/>
    </row>
    <row r="26" spans="1:21" s="9" customFormat="1" ht="19.5" customHeight="1">
      <c r="A26" s="198" t="s">
        <v>116</v>
      </c>
      <c r="B26" s="7">
        <v>143</v>
      </c>
      <c r="C26" s="7">
        <v>144</v>
      </c>
      <c r="D26" s="8">
        <v>100.6993006993007</v>
      </c>
      <c r="E26" s="7">
        <v>16585344</v>
      </c>
      <c r="F26" s="7">
        <v>13156301</v>
      </c>
      <c r="G26" s="8">
        <v>79.32486055158097</v>
      </c>
      <c r="H26" s="7">
        <v>22197802.27</v>
      </c>
      <c r="I26" s="7">
        <v>23786817.42</v>
      </c>
      <c r="J26" s="8">
        <v>107.15843456335104</v>
      </c>
      <c r="K26" s="7">
        <v>61689.82</v>
      </c>
      <c r="L26" s="7">
        <v>61411.98</v>
      </c>
      <c r="M26" s="8">
        <v>99.54961774892519</v>
      </c>
      <c r="N26" s="7">
        <v>427003.98</v>
      </c>
      <c r="O26" s="7">
        <v>450627.63</v>
      </c>
      <c r="P26" s="8">
        <v>105.53241915918443</v>
      </c>
      <c r="Q26" s="25"/>
      <c r="R26" s="25"/>
      <c r="S26" s="25"/>
      <c r="T26" s="25"/>
      <c r="U26" s="25"/>
    </row>
    <row r="27" spans="1:21" s="9" customFormat="1" ht="19.5" customHeight="1">
      <c r="A27" s="198" t="s">
        <v>117</v>
      </c>
      <c r="B27" s="7">
        <v>332</v>
      </c>
      <c r="C27" s="7">
        <v>319</v>
      </c>
      <c r="D27" s="8">
        <v>96.08433734939759</v>
      </c>
      <c r="E27" s="7">
        <v>1534336</v>
      </c>
      <c r="F27" s="7">
        <v>1340394</v>
      </c>
      <c r="G27" s="8">
        <v>87.35987423875865</v>
      </c>
      <c r="H27" s="7">
        <v>16334719.79</v>
      </c>
      <c r="I27" s="7">
        <v>17147006.16</v>
      </c>
      <c r="J27" s="8">
        <v>104.97275974392457</v>
      </c>
      <c r="K27" s="7">
        <v>444753.34</v>
      </c>
      <c r="L27" s="7">
        <v>431178.87</v>
      </c>
      <c r="M27" s="8">
        <v>96.9478655292392</v>
      </c>
      <c r="N27" s="7">
        <v>1305378.21</v>
      </c>
      <c r="O27" s="7">
        <v>1265830.05</v>
      </c>
      <c r="P27" s="8">
        <v>96.97036769136817</v>
      </c>
      <c r="Q27" s="25"/>
      <c r="R27" s="25"/>
      <c r="S27" s="25"/>
      <c r="T27" s="25"/>
      <c r="U27" s="25"/>
    </row>
    <row r="28" spans="1:21" s="9" customFormat="1" ht="19.5" customHeight="1">
      <c r="A28" s="198" t="s">
        <v>118</v>
      </c>
      <c r="B28" s="7">
        <v>15</v>
      </c>
      <c r="C28" s="7">
        <v>13</v>
      </c>
      <c r="D28" s="8">
        <v>86.66666666666667</v>
      </c>
      <c r="E28" s="7">
        <v>2172006</v>
      </c>
      <c r="F28" s="7">
        <v>1536654</v>
      </c>
      <c r="G28" s="8">
        <v>70.74814710456602</v>
      </c>
      <c r="H28" s="7">
        <v>1659736.16</v>
      </c>
      <c r="I28" s="7">
        <v>1797120.13</v>
      </c>
      <c r="J28" s="8">
        <v>108.27745838832601</v>
      </c>
      <c r="K28" s="7">
        <v>8433.63</v>
      </c>
      <c r="L28" s="7">
        <v>8483.26</v>
      </c>
      <c r="M28" s="8">
        <v>100.58847732233926</v>
      </c>
      <c r="N28" s="7">
        <v>115289.46</v>
      </c>
      <c r="O28" s="7">
        <v>126619.54</v>
      </c>
      <c r="P28" s="8">
        <v>109.82750721531698</v>
      </c>
      <c r="Q28" s="25"/>
      <c r="R28" s="25"/>
      <c r="S28" s="25"/>
      <c r="T28" s="25"/>
      <c r="U28" s="25"/>
    </row>
    <row r="29" spans="1:21" s="9" customFormat="1" ht="19.5" customHeight="1">
      <c r="A29" s="17" t="s">
        <v>8</v>
      </c>
      <c r="B29" s="12">
        <f>SUM(B8:B28)</f>
        <v>1949</v>
      </c>
      <c r="C29" s="12">
        <f>SUM(C8:C28)</f>
        <v>2013</v>
      </c>
      <c r="D29" s="18">
        <f>+C29/B29*100</f>
        <v>103.28373524884556</v>
      </c>
      <c r="E29" s="12">
        <f>SUM(E8:E28)</f>
        <v>31537266</v>
      </c>
      <c r="F29" s="12">
        <f>SUM(F8:F28)</f>
        <v>34415801</v>
      </c>
      <c r="G29" s="18">
        <f>+F29/E29*100</f>
        <v>109.1274081906783</v>
      </c>
      <c r="H29" s="12">
        <f>SUM(H8:H28)</f>
        <v>93007042.07</v>
      </c>
      <c r="I29" s="12">
        <f>SUM(I8:I28)</f>
        <v>126078751.43999998</v>
      </c>
      <c r="J29" s="18">
        <f>+I29/H29*100</f>
        <v>135.55828530178306</v>
      </c>
      <c r="K29" s="12">
        <f>SUM(K8:K28)</f>
        <v>1318358.7599999998</v>
      </c>
      <c r="L29" s="12">
        <f>SUM(L8:L28)</f>
        <v>1401307.21</v>
      </c>
      <c r="M29" s="18">
        <f>+L29/K29*100</f>
        <v>106.2917964757939</v>
      </c>
      <c r="N29" s="13">
        <f>SUM(N8:N28)</f>
        <v>2750653.96</v>
      </c>
      <c r="O29" s="12">
        <f>SUM(O8:O28)</f>
        <v>2789909.08</v>
      </c>
      <c r="P29" s="18">
        <f>+O29/N29*100</f>
        <v>101.427119534876</v>
      </c>
      <c r="Q29" s="25"/>
      <c r="R29" s="25"/>
      <c r="S29" s="25"/>
      <c r="T29" s="25"/>
      <c r="U29" s="25"/>
    </row>
    <row r="30" spans="1:21" s="9" customFormat="1" ht="15.75" customHeight="1">
      <c r="A30" s="189" t="s">
        <v>24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5"/>
      <c r="R30" s="25"/>
      <c r="S30" s="25"/>
      <c r="T30" s="25"/>
      <c r="U30" s="25"/>
    </row>
    <row r="31" spans="1:21" s="9" customFormat="1" ht="15.75" customHeight="1">
      <c r="A31" s="190" t="s">
        <v>25</v>
      </c>
      <c r="B31" s="28"/>
      <c r="C31" s="25"/>
      <c r="D31" s="25"/>
      <c r="E31" s="25"/>
      <c r="F31" s="25"/>
      <c r="G31" s="25"/>
      <c r="H31" s="25"/>
      <c r="I31" s="25"/>
      <c r="J31" s="180"/>
      <c r="K31" s="25"/>
      <c r="L31" s="25"/>
      <c r="M31" s="179"/>
      <c r="N31" s="105"/>
      <c r="O31" s="25"/>
      <c r="P31" s="25"/>
      <c r="Q31" s="25"/>
      <c r="R31" s="25"/>
      <c r="S31" s="25"/>
      <c r="T31" s="25"/>
      <c r="U31" s="25"/>
    </row>
    <row r="32" spans="1:21" s="9" customFormat="1" ht="15.75" customHeight="1">
      <c r="A32" s="189" t="s">
        <v>92</v>
      </c>
      <c r="B32" s="106"/>
      <c r="C32" s="25"/>
      <c r="D32" s="107"/>
      <c r="E32" s="106"/>
      <c r="F32" s="106"/>
      <c r="G32" s="107"/>
      <c r="H32" s="25"/>
      <c r="I32" s="105"/>
      <c r="J32" s="107"/>
      <c r="K32" s="25"/>
      <c r="L32" s="106"/>
      <c r="M32" s="107"/>
      <c r="N32" s="106"/>
      <c r="O32" s="106"/>
      <c r="P32" s="107"/>
      <c r="Q32" s="25"/>
      <c r="R32" s="25"/>
      <c r="S32" s="25"/>
      <c r="T32" s="25"/>
      <c r="U32" s="25"/>
    </row>
    <row r="33" spans="1:21" s="9" customFormat="1" ht="15.75" customHeight="1">
      <c r="A33" s="189" t="s">
        <v>93</v>
      </c>
      <c r="B33" s="106"/>
      <c r="C33" s="106"/>
      <c r="D33" s="107"/>
      <c r="E33" s="106"/>
      <c r="F33" s="25"/>
      <c r="G33" s="107"/>
      <c r="H33" s="106"/>
      <c r="I33" s="107"/>
      <c r="J33" s="107"/>
      <c r="K33" s="106"/>
      <c r="L33" s="106"/>
      <c r="M33" s="107"/>
      <c r="N33" s="106"/>
      <c r="O33" s="106"/>
      <c r="P33" s="107"/>
      <c r="Q33" s="25"/>
      <c r="R33" s="25"/>
      <c r="S33" s="25"/>
      <c r="T33" s="25"/>
      <c r="U33" s="25"/>
    </row>
    <row r="34" spans="1:16" ht="17.25" customHeight="1">
      <c r="A34" s="189" t="s">
        <v>94</v>
      </c>
      <c r="B34" s="32"/>
      <c r="C34" s="32"/>
      <c r="D34" s="32"/>
      <c r="E34" s="32"/>
      <c r="F34" s="32"/>
      <c r="G34" s="32"/>
      <c r="H34" s="32"/>
      <c r="I34" s="107"/>
      <c r="J34" s="32"/>
      <c r="K34" s="32"/>
      <c r="L34" s="32"/>
      <c r="M34" s="32"/>
      <c r="N34" s="32"/>
      <c r="O34" s="32"/>
      <c r="P34" s="32"/>
    </row>
    <row r="35" spans="1:16" ht="17.25" customHeight="1">
      <c r="A35" s="191" t="s">
        <v>91</v>
      </c>
      <c r="B35" s="108"/>
      <c r="C35" s="37"/>
      <c r="D35" s="37"/>
      <c r="E35" s="108"/>
      <c r="F35" s="37"/>
      <c r="G35" s="37"/>
      <c r="H35" s="37"/>
      <c r="I35" s="37"/>
      <c r="J35" s="37"/>
      <c r="K35" s="108"/>
      <c r="L35" s="37"/>
      <c r="M35" s="37"/>
      <c r="N35" s="103"/>
      <c r="O35" s="22"/>
      <c r="P35" s="109"/>
    </row>
    <row r="36" spans="1:16" ht="17.25" customHeight="1">
      <c r="A36" s="199" t="s">
        <v>27</v>
      </c>
      <c r="B36" s="108"/>
      <c r="C36" s="37"/>
      <c r="D36" s="37"/>
      <c r="E36" s="108"/>
      <c r="F36" s="37"/>
      <c r="G36" s="37"/>
      <c r="H36" s="37"/>
      <c r="I36" s="37"/>
      <c r="J36" s="37"/>
      <c r="K36" s="108"/>
      <c r="L36" s="37"/>
      <c r="M36" s="37"/>
      <c r="N36" s="103"/>
      <c r="O36" s="22"/>
      <c r="P36" s="109"/>
    </row>
    <row r="37" spans="1:16" ht="14.25" customHeight="1">
      <c r="A37" s="204" t="s">
        <v>95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</row>
    <row r="38" spans="1:16" ht="15" customHeight="1">
      <c r="A38" s="207" t="s">
        <v>96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</row>
    <row r="39" spans="1:16" ht="15" customHeight="1">
      <c r="A39" s="110"/>
      <c r="B39" s="101"/>
      <c r="C39" s="102"/>
      <c r="D39" s="102"/>
      <c r="E39" s="101"/>
      <c r="F39" s="102"/>
      <c r="G39" s="102"/>
      <c r="H39" s="102"/>
      <c r="I39" s="102"/>
      <c r="J39" s="102"/>
      <c r="K39" s="101"/>
      <c r="L39" s="102"/>
      <c r="M39" s="102"/>
      <c r="N39" s="103"/>
      <c r="O39" s="22"/>
      <c r="P39" s="109"/>
    </row>
    <row r="40" spans="1:16" ht="15" customHeight="1">
      <c r="A40" s="208" t="s">
        <v>30</v>
      </c>
      <c r="B40" s="208" t="s">
        <v>36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</row>
    <row r="41" spans="1:16" ht="15" customHeight="1">
      <c r="A41" s="208"/>
      <c r="B41" s="208" t="s">
        <v>31</v>
      </c>
      <c r="C41" s="208"/>
      <c r="D41" s="208"/>
      <c r="E41" s="208" t="s">
        <v>97</v>
      </c>
      <c r="F41" s="208"/>
      <c r="G41" s="208"/>
      <c r="H41" s="210" t="s">
        <v>33</v>
      </c>
      <c r="I41" s="210"/>
      <c r="J41" s="210"/>
      <c r="K41" s="208" t="s">
        <v>34</v>
      </c>
      <c r="L41" s="208"/>
      <c r="M41" s="208"/>
      <c r="N41" s="208" t="s">
        <v>98</v>
      </c>
      <c r="O41" s="208"/>
      <c r="P41" s="208"/>
    </row>
    <row r="42" spans="1:16" ht="15" customHeight="1">
      <c r="A42" s="209"/>
      <c r="B42" s="46" t="s">
        <v>12</v>
      </c>
      <c r="C42" s="46" t="s">
        <v>11</v>
      </c>
      <c r="D42" s="47" t="s">
        <v>2</v>
      </c>
      <c r="E42" s="46" t="s">
        <v>12</v>
      </c>
      <c r="F42" s="46" t="s">
        <v>11</v>
      </c>
      <c r="G42" s="47" t="s">
        <v>2</v>
      </c>
      <c r="H42" s="46" t="s">
        <v>12</v>
      </c>
      <c r="I42" s="46" t="s">
        <v>11</v>
      </c>
      <c r="J42" s="47" t="s">
        <v>2</v>
      </c>
      <c r="K42" s="46" t="s">
        <v>12</v>
      </c>
      <c r="L42" s="46" t="s">
        <v>11</v>
      </c>
      <c r="M42" s="47" t="s">
        <v>2</v>
      </c>
      <c r="N42" s="46" t="s">
        <v>12</v>
      </c>
      <c r="O42" s="46" t="s">
        <v>11</v>
      </c>
      <c r="P42" s="47" t="s">
        <v>2</v>
      </c>
    </row>
    <row r="43" spans="1:16" ht="19.5" customHeight="1">
      <c r="A43" s="198" t="s">
        <v>99</v>
      </c>
      <c r="B43" s="7">
        <v>6</v>
      </c>
      <c r="C43" s="7">
        <v>6</v>
      </c>
      <c r="D43" s="8">
        <f aca="true" t="shared" si="0" ref="D43:D56">C43*100/B43</f>
        <v>100</v>
      </c>
      <c r="E43" s="7">
        <v>2405</v>
      </c>
      <c r="F43" s="7">
        <v>2054</v>
      </c>
      <c r="G43" s="8">
        <f aca="true" t="shared" si="1" ref="G43:G56">F43*100/E43</f>
        <v>85.4054054054054</v>
      </c>
      <c r="H43" s="7">
        <v>2751886.78</v>
      </c>
      <c r="I43" s="7">
        <v>2760525</v>
      </c>
      <c r="J43" s="8">
        <f aca="true" t="shared" si="2" ref="J43:J56">I43*100/H43</f>
        <v>100.31390172236665</v>
      </c>
      <c r="K43" s="7">
        <v>56457.16</v>
      </c>
      <c r="L43" s="7">
        <v>54733.21</v>
      </c>
      <c r="M43" s="8">
        <f aca="true" t="shared" si="3" ref="M43:M56">L43*100/K43</f>
        <v>96.94644576524925</v>
      </c>
      <c r="N43" s="7">
        <v>30501.48</v>
      </c>
      <c r="O43" s="7">
        <v>35556.86</v>
      </c>
      <c r="P43" s="8">
        <f aca="true" t="shared" si="4" ref="P43:P56">O43*100/N43</f>
        <v>116.57421213659141</v>
      </c>
    </row>
    <row r="44" spans="1:21" s="9" customFormat="1" ht="19.5" customHeight="1">
      <c r="A44" s="198" t="s">
        <v>102</v>
      </c>
      <c r="B44" s="7">
        <v>10</v>
      </c>
      <c r="C44" s="7">
        <v>6</v>
      </c>
      <c r="D44" s="8">
        <f t="shared" si="0"/>
        <v>60</v>
      </c>
      <c r="E44" s="7">
        <v>6062</v>
      </c>
      <c r="F44" s="7">
        <v>1951</v>
      </c>
      <c r="G44" s="8">
        <f t="shared" si="1"/>
        <v>32.184097657538764</v>
      </c>
      <c r="H44" s="7">
        <v>399647.9</v>
      </c>
      <c r="I44" s="7">
        <v>137548</v>
      </c>
      <c r="J44" s="8">
        <f t="shared" si="2"/>
        <v>34.41729582464965</v>
      </c>
      <c r="K44" s="7">
        <v>708.35</v>
      </c>
      <c r="L44" s="7">
        <v>194.77</v>
      </c>
      <c r="M44" s="8">
        <f t="shared" si="3"/>
        <v>27.49629420484224</v>
      </c>
      <c r="N44" s="7">
        <v>483.23</v>
      </c>
      <c r="O44" s="7">
        <v>118.79</v>
      </c>
      <c r="P44" s="8">
        <f t="shared" si="4"/>
        <v>24.582496947623284</v>
      </c>
      <c r="Q44" s="25"/>
      <c r="R44" s="25"/>
      <c r="S44" s="25"/>
      <c r="T44" s="25"/>
      <c r="U44" s="25"/>
    </row>
    <row r="45" spans="1:21" s="9" customFormat="1" ht="19.5" customHeight="1">
      <c r="A45" s="198" t="s">
        <v>103</v>
      </c>
      <c r="B45" s="7">
        <v>0</v>
      </c>
      <c r="C45" s="7">
        <v>1</v>
      </c>
      <c r="D45" s="8">
        <v>0</v>
      </c>
      <c r="E45" s="7">
        <v>0</v>
      </c>
      <c r="F45" s="7">
        <v>2</v>
      </c>
      <c r="G45" s="8">
        <v>0</v>
      </c>
      <c r="H45" s="7">
        <v>0</v>
      </c>
      <c r="I45" s="7">
        <v>1300</v>
      </c>
      <c r="J45" s="8">
        <v>0</v>
      </c>
      <c r="K45" s="7">
        <v>0</v>
      </c>
      <c r="L45" s="7">
        <v>0</v>
      </c>
      <c r="M45" s="8">
        <v>0</v>
      </c>
      <c r="N45" s="7">
        <v>0</v>
      </c>
      <c r="O45" s="7">
        <v>0</v>
      </c>
      <c r="P45" s="8">
        <v>0</v>
      </c>
      <c r="Q45" s="25"/>
      <c r="R45" s="25"/>
      <c r="S45" s="25"/>
      <c r="T45" s="25"/>
      <c r="U45" s="25"/>
    </row>
    <row r="46" spans="1:21" s="9" customFormat="1" ht="19.5" customHeight="1">
      <c r="A46" s="198" t="s">
        <v>104</v>
      </c>
      <c r="B46" s="48">
        <v>3</v>
      </c>
      <c r="C46" s="7">
        <v>5</v>
      </c>
      <c r="D46" s="8">
        <f t="shared" si="0"/>
        <v>166.66666666666666</v>
      </c>
      <c r="E46" s="7">
        <v>89000</v>
      </c>
      <c r="F46" s="7">
        <v>176000</v>
      </c>
      <c r="G46" s="8">
        <f t="shared" si="1"/>
        <v>197.75280898876406</v>
      </c>
      <c r="H46" s="7">
        <v>245640</v>
      </c>
      <c r="I46" s="7">
        <v>485760</v>
      </c>
      <c r="J46" s="8">
        <f t="shared" si="2"/>
        <v>197.75280898876406</v>
      </c>
      <c r="K46" s="7">
        <v>354.67</v>
      </c>
      <c r="L46" s="7">
        <v>862.52</v>
      </c>
      <c r="M46" s="8">
        <f t="shared" si="3"/>
        <v>243.1894437082358</v>
      </c>
      <c r="N46" s="7">
        <v>304.5</v>
      </c>
      <c r="O46" s="7">
        <v>688.48</v>
      </c>
      <c r="P46" s="8">
        <f t="shared" si="4"/>
        <v>226.10180623973727</v>
      </c>
      <c r="Q46" s="25"/>
      <c r="R46" s="25"/>
      <c r="S46" s="25"/>
      <c r="T46" s="25"/>
      <c r="U46" s="25"/>
    </row>
    <row r="47" spans="1:21" s="9" customFormat="1" ht="19.5" customHeight="1">
      <c r="A47" s="198" t="s">
        <v>105</v>
      </c>
      <c r="B47" s="7">
        <v>2</v>
      </c>
      <c r="C47" s="7">
        <v>3</v>
      </c>
      <c r="D47" s="8">
        <f t="shared" si="0"/>
        <v>150</v>
      </c>
      <c r="E47" s="7">
        <v>31880</v>
      </c>
      <c r="F47" s="7">
        <v>28874</v>
      </c>
      <c r="G47" s="8">
        <f t="shared" si="1"/>
        <v>90.57089084065245</v>
      </c>
      <c r="H47" s="7">
        <v>146209.6</v>
      </c>
      <c r="I47" s="7">
        <v>126513.38</v>
      </c>
      <c r="J47" s="8">
        <f t="shared" si="2"/>
        <v>86.52877786410741</v>
      </c>
      <c r="K47" s="7">
        <v>1099.48</v>
      </c>
      <c r="L47" s="7">
        <v>613.59</v>
      </c>
      <c r="M47" s="8">
        <f t="shared" si="3"/>
        <v>55.807290719249096</v>
      </c>
      <c r="N47" s="7">
        <v>1074.23</v>
      </c>
      <c r="O47" s="7">
        <v>498.22</v>
      </c>
      <c r="P47" s="8">
        <f t="shared" si="4"/>
        <v>46.379267009858225</v>
      </c>
      <c r="Q47" s="25"/>
      <c r="R47" s="25"/>
      <c r="S47" s="25"/>
      <c r="T47" s="25"/>
      <c r="U47" s="25"/>
    </row>
    <row r="48" spans="1:21" s="9" customFormat="1" ht="19.5" customHeight="1">
      <c r="A48" s="198" t="s">
        <v>109</v>
      </c>
      <c r="B48" s="7">
        <v>48</v>
      </c>
      <c r="C48" s="7">
        <v>45</v>
      </c>
      <c r="D48" s="8">
        <f t="shared" si="0"/>
        <v>93.75</v>
      </c>
      <c r="E48" s="7">
        <v>10604</v>
      </c>
      <c r="F48" s="7">
        <v>6012</v>
      </c>
      <c r="G48" s="8">
        <f t="shared" si="1"/>
        <v>56.695586571105245</v>
      </c>
      <c r="H48" s="7">
        <v>564451.26</v>
      </c>
      <c r="I48" s="7">
        <v>340515.32</v>
      </c>
      <c r="J48" s="8">
        <f t="shared" si="2"/>
        <v>60.326788888734164</v>
      </c>
      <c r="K48" s="7">
        <v>21971.8</v>
      </c>
      <c r="L48" s="7">
        <v>12168.45</v>
      </c>
      <c r="M48" s="8">
        <f t="shared" si="3"/>
        <v>55.382126179921535</v>
      </c>
      <c r="N48" s="7">
        <v>12386.06</v>
      </c>
      <c r="O48" s="7">
        <v>11027.93</v>
      </c>
      <c r="P48" s="8">
        <f t="shared" si="4"/>
        <v>89.03501194084318</v>
      </c>
      <c r="Q48" s="25"/>
      <c r="R48" s="25"/>
      <c r="S48" s="25"/>
      <c r="T48" s="25"/>
      <c r="U48" s="25"/>
    </row>
    <row r="49" spans="1:21" s="9" customFormat="1" ht="19.5" customHeight="1">
      <c r="A49" s="198" t="s">
        <v>9</v>
      </c>
      <c r="B49" s="7">
        <v>11</v>
      </c>
      <c r="C49" s="7">
        <v>10</v>
      </c>
      <c r="D49" s="8">
        <f t="shared" si="0"/>
        <v>90.9090909090909</v>
      </c>
      <c r="E49" s="7">
        <v>16952</v>
      </c>
      <c r="F49" s="7">
        <v>12911</v>
      </c>
      <c r="G49" s="8">
        <f t="shared" si="1"/>
        <v>76.16210476639924</v>
      </c>
      <c r="H49" s="7">
        <v>72797.02</v>
      </c>
      <c r="I49" s="7">
        <v>71918.16</v>
      </c>
      <c r="J49" s="8">
        <f t="shared" si="2"/>
        <v>98.79272530661282</v>
      </c>
      <c r="K49" s="7">
        <v>1808.45</v>
      </c>
      <c r="L49" s="7">
        <v>2129.72</v>
      </c>
      <c r="M49" s="8">
        <f t="shared" si="3"/>
        <v>117.76493682435233</v>
      </c>
      <c r="N49" s="7">
        <v>6057.08</v>
      </c>
      <c r="O49" s="7">
        <v>5333.21</v>
      </c>
      <c r="P49" s="8">
        <f t="shared" si="4"/>
        <v>88.04919201991719</v>
      </c>
      <c r="Q49" s="25"/>
      <c r="R49" s="25"/>
      <c r="S49" s="25"/>
      <c r="T49" s="25"/>
      <c r="U49" s="25"/>
    </row>
    <row r="50" spans="1:21" s="9" customFormat="1" ht="19.5" customHeight="1">
      <c r="A50" s="198" t="s">
        <v>111</v>
      </c>
      <c r="B50" s="7">
        <v>61</v>
      </c>
      <c r="C50" s="7">
        <v>58</v>
      </c>
      <c r="D50" s="8">
        <f t="shared" si="0"/>
        <v>95.08196721311475</v>
      </c>
      <c r="E50" s="7">
        <v>1419</v>
      </c>
      <c r="F50" s="7">
        <v>1255</v>
      </c>
      <c r="G50" s="8">
        <f t="shared" si="1"/>
        <v>88.44256518675124</v>
      </c>
      <c r="H50" s="7">
        <v>209350.45</v>
      </c>
      <c r="I50" s="7">
        <v>211477.3</v>
      </c>
      <c r="J50" s="8">
        <f t="shared" si="2"/>
        <v>101.01592807658163</v>
      </c>
      <c r="K50" s="7">
        <v>214.89</v>
      </c>
      <c r="L50" s="7">
        <v>146.56</v>
      </c>
      <c r="M50" s="8">
        <f t="shared" si="3"/>
        <v>68.2023360789241</v>
      </c>
      <c r="N50" s="7">
        <v>3674.96</v>
      </c>
      <c r="O50" s="7">
        <v>3563.5</v>
      </c>
      <c r="P50" s="8">
        <f t="shared" si="4"/>
        <v>96.96704181814223</v>
      </c>
      <c r="Q50" s="25"/>
      <c r="R50" s="25"/>
      <c r="S50" s="25"/>
      <c r="T50" s="25"/>
      <c r="U50" s="25"/>
    </row>
    <row r="51" spans="1:21" s="9" customFormat="1" ht="19.5" customHeight="1">
      <c r="A51" s="198" t="s">
        <v>112</v>
      </c>
      <c r="B51" s="7">
        <v>21</v>
      </c>
      <c r="C51" s="7">
        <v>18</v>
      </c>
      <c r="D51" s="8">
        <f t="shared" si="0"/>
        <v>85.71428571428571</v>
      </c>
      <c r="E51" s="7">
        <v>296289</v>
      </c>
      <c r="F51" s="7">
        <v>190004</v>
      </c>
      <c r="G51" s="8">
        <f t="shared" si="1"/>
        <v>64.12792915025533</v>
      </c>
      <c r="H51" s="7">
        <v>145723.07</v>
      </c>
      <c r="I51" s="7">
        <v>101115.34</v>
      </c>
      <c r="J51" s="8">
        <f t="shared" si="2"/>
        <v>69.38869734215729</v>
      </c>
      <c r="K51" s="7">
        <v>818.29</v>
      </c>
      <c r="L51" s="7">
        <v>422.56</v>
      </c>
      <c r="M51" s="8">
        <f t="shared" si="3"/>
        <v>51.63939434674749</v>
      </c>
      <c r="N51" s="7">
        <v>7623.99</v>
      </c>
      <c r="O51" s="7">
        <v>5930.17</v>
      </c>
      <c r="P51" s="8">
        <f t="shared" si="4"/>
        <v>77.78302437437615</v>
      </c>
      <c r="Q51" s="25"/>
      <c r="R51" s="25"/>
      <c r="S51" s="25"/>
      <c r="T51" s="25"/>
      <c r="U51" s="25"/>
    </row>
    <row r="52" spans="1:21" s="9" customFormat="1" ht="19.5" customHeight="1">
      <c r="A52" s="198" t="s">
        <v>113</v>
      </c>
      <c r="B52" s="7">
        <v>352</v>
      </c>
      <c r="C52" s="7">
        <v>348</v>
      </c>
      <c r="D52" s="8">
        <f t="shared" si="0"/>
        <v>98.86363636363636</v>
      </c>
      <c r="E52" s="7">
        <v>100668</v>
      </c>
      <c r="F52" s="7">
        <v>91009</v>
      </c>
      <c r="G52" s="8">
        <f t="shared" si="1"/>
        <v>90.40509397226526</v>
      </c>
      <c r="H52" s="7">
        <v>1153201.29</v>
      </c>
      <c r="I52" s="7">
        <v>1120876.35</v>
      </c>
      <c r="J52" s="8">
        <f t="shared" si="2"/>
        <v>97.19693861944953</v>
      </c>
      <c r="K52" s="7">
        <v>39767.01</v>
      </c>
      <c r="L52" s="7">
        <v>37702.08</v>
      </c>
      <c r="M52" s="8">
        <f t="shared" si="3"/>
        <v>94.80742957541942</v>
      </c>
      <c r="N52" s="7">
        <v>58011.88</v>
      </c>
      <c r="O52" s="7">
        <v>57692.94</v>
      </c>
      <c r="P52" s="8">
        <f t="shared" si="4"/>
        <v>99.4502160591934</v>
      </c>
      <c r="Q52" s="25"/>
      <c r="R52" s="25"/>
      <c r="S52" s="25"/>
      <c r="T52" s="25"/>
      <c r="U52" s="25"/>
    </row>
    <row r="53" spans="1:21" s="9" customFormat="1" ht="19.5" customHeight="1">
      <c r="A53" s="198" t="s">
        <v>115</v>
      </c>
      <c r="B53" s="7">
        <v>6</v>
      </c>
      <c r="C53" s="7">
        <v>6</v>
      </c>
      <c r="D53" s="8">
        <f t="shared" si="0"/>
        <v>100</v>
      </c>
      <c r="E53" s="7">
        <v>11000</v>
      </c>
      <c r="F53" s="7">
        <v>11000</v>
      </c>
      <c r="G53" s="8">
        <f t="shared" si="1"/>
        <v>100</v>
      </c>
      <c r="H53" s="7">
        <v>5593934.48</v>
      </c>
      <c r="I53" s="7">
        <v>7221241.08</v>
      </c>
      <c r="J53" s="8">
        <f t="shared" si="2"/>
        <v>129.09055524011072</v>
      </c>
      <c r="K53" s="7">
        <v>24107.02</v>
      </c>
      <c r="L53" s="7">
        <v>28755.12</v>
      </c>
      <c r="M53" s="8">
        <f t="shared" si="3"/>
        <v>119.28110566963481</v>
      </c>
      <c r="N53" s="7">
        <v>88488.76</v>
      </c>
      <c r="O53" s="7">
        <v>105045.48</v>
      </c>
      <c r="P53" s="8">
        <f t="shared" si="4"/>
        <v>118.71053453568567</v>
      </c>
      <c r="Q53" s="25"/>
      <c r="R53" s="25"/>
      <c r="S53" s="25"/>
      <c r="T53" s="25"/>
      <c r="U53" s="25"/>
    </row>
    <row r="54" spans="1:21" s="9" customFormat="1" ht="19.5" customHeight="1">
      <c r="A54" s="198" t="s">
        <v>116</v>
      </c>
      <c r="B54" s="7">
        <v>9</v>
      </c>
      <c r="C54" s="7">
        <v>9</v>
      </c>
      <c r="D54" s="8">
        <f t="shared" si="0"/>
        <v>100</v>
      </c>
      <c r="E54" s="7">
        <v>277235</v>
      </c>
      <c r="F54" s="7">
        <v>257035</v>
      </c>
      <c r="G54" s="8">
        <f t="shared" si="1"/>
        <v>92.71376269230076</v>
      </c>
      <c r="H54" s="7">
        <v>457159.48</v>
      </c>
      <c r="I54" s="7">
        <v>492147.25</v>
      </c>
      <c r="J54" s="8">
        <f t="shared" si="2"/>
        <v>107.65329639450987</v>
      </c>
      <c r="K54" s="7">
        <v>908.09</v>
      </c>
      <c r="L54" s="7">
        <v>887.06</v>
      </c>
      <c r="M54" s="8">
        <f t="shared" si="3"/>
        <v>97.68415024942462</v>
      </c>
      <c r="N54" s="7">
        <v>8719.2</v>
      </c>
      <c r="O54" s="7">
        <v>8762.56</v>
      </c>
      <c r="P54" s="8">
        <f t="shared" si="4"/>
        <v>100.49729332966326</v>
      </c>
      <c r="Q54" s="25"/>
      <c r="R54" s="25"/>
      <c r="S54" s="25"/>
      <c r="T54" s="25"/>
      <c r="U54" s="25"/>
    </row>
    <row r="55" spans="1:21" s="9" customFormat="1" ht="19.5" customHeight="1">
      <c r="A55" s="198" t="s">
        <v>117</v>
      </c>
      <c r="B55" s="7">
        <v>14</v>
      </c>
      <c r="C55" s="7">
        <v>14</v>
      </c>
      <c r="D55" s="8">
        <f t="shared" si="0"/>
        <v>100</v>
      </c>
      <c r="E55" s="7">
        <v>22979</v>
      </c>
      <c r="F55" s="7">
        <v>22135</v>
      </c>
      <c r="G55" s="8">
        <f t="shared" si="1"/>
        <v>96.32708124809609</v>
      </c>
      <c r="H55" s="7">
        <v>319250</v>
      </c>
      <c r="I55" s="7">
        <v>290663.35</v>
      </c>
      <c r="J55" s="8">
        <f t="shared" si="2"/>
        <v>91.04568519968676</v>
      </c>
      <c r="K55" s="7">
        <v>8043.23</v>
      </c>
      <c r="L55" s="7">
        <v>7094.71</v>
      </c>
      <c r="M55" s="8">
        <f t="shared" si="3"/>
        <v>88.20722520678882</v>
      </c>
      <c r="N55" s="7">
        <v>23377.37</v>
      </c>
      <c r="O55" s="7">
        <v>18546.52</v>
      </c>
      <c r="P55" s="8">
        <f t="shared" si="4"/>
        <v>79.33535722795165</v>
      </c>
      <c r="Q55" s="25"/>
      <c r="R55" s="25"/>
      <c r="S55" s="25"/>
      <c r="T55" s="25"/>
      <c r="U55" s="25"/>
    </row>
    <row r="56" spans="1:21" s="9" customFormat="1" ht="19.5" customHeight="1">
      <c r="A56" s="198" t="s">
        <v>118</v>
      </c>
      <c r="B56" s="7">
        <v>2</v>
      </c>
      <c r="C56" s="7">
        <v>2</v>
      </c>
      <c r="D56" s="8">
        <f t="shared" si="0"/>
        <v>100</v>
      </c>
      <c r="E56" s="7">
        <v>13990</v>
      </c>
      <c r="F56" s="7">
        <v>8813</v>
      </c>
      <c r="G56" s="8">
        <f t="shared" si="1"/>
        <v>62.99499642601859</v>
      </c>
      <c r="H56" s="7">
        <v>10968.73</v>
      </c>
      <c r="I56" s="7">
        <v>6369.94</v>
      </c>
      <c r="J56" s="8">
        <f t="shared" si="2"/>
        <v>58.07363295477234</v>
      </c>
      <c r="K56" s="7">
        <v>3.3</v>
      </c>
      <c r="L56" s="7">
        <v>0</v>
      </c>
      <c r="M56" s="8">
        <f t="shared" si="3"/>
        <v>0</v>
      </c>
      <c r="N56" s="7">
        <v>624</v>
      </c>
      <c r="O56" s="7">
        <v>244.3</v>
      </c>
      <c r="P56" s="8">
        <f t="shared" si="4"/>
        <v>39.15064102564103</v>
      </c>
      <c r="Q56" s="25"/>
      <c r="R56" s="25"/>
      <c r="S56" s="25"/>
      <c r="T56" s="25"/>
      <c r="U56" s="25"/>
    </row>
    <row r="57" spans="1:21" s="9" customFormat="1" ht="19.5" customHeight="1">
      <c r="A57" s="15" t="s">
        <v>8</v>
      </c>
      <c r="B57" s="13">
        <f>SUM(B43:B56)</f>
        <v>545</v>
      </c>
      <c r="C57" s="12">
        <f>SUM(C43:C56)</f>
        <v>531</v>
      </c>
      <c r="D57" s="18">
        <f>+C57/B57*100</f>
        <v>97.43119266055047</v>
      </c>
      <c r="E57" s="13">
        <f>SUM(E43:E56)</f>
        <v>880483</v>
      </c>
      <c r="F57" s="13">
        <f>SUM(F43:F56)</f>
        <v>809055</v>
      </c>
      <c r="G57" s="18">
        <f>+F57/E57*100</f>
        <v>91.88763440066417</v>
      </c>
      <c r="H57" s="13">
        <f>SUM(H43:H56)</f>
        <v>12070220.060000002</v>
      </c>
      <c r="I57" s="13">
        <f>SUM(I43:I56)</f>
        <v>13367970.469999999</v>
      </c>
      <c r="J57" s="18">
        <f>+I57/H57*100</f>
        <v>110.75167149852277</v>
      </c>
      <c r="K57" s="13">
        <f>SUM(K43:K56)</f>
        <v>156261.74</v>
      </c>
      <c r="L57" s="13">
        <f>SUM(L43:L56)</f>
        <v>145710.34999999998</v>
      </c>
      <c r="M57" s="18">
        <f>+L57/K57*100</f>
        <v>93.24761774699294</v>
      </c>
      <c r="N57" s="13">
        <f>SUM(N43:N56)</f>
        <v>241326.74</v>
      </c>
      <c r="O57" s="13">
        <f>SUM(O43:O56)</f>
        <v>253008.96</v>
      </c>
      <c r="P57" s="18">
        <f>+O57/N57*100</f>
        <v>104.8408311486742</v>
      </c>
      <c r="Q57" s="25"/>
      <c r="R57" s="25"/>
      <c r="S57" s="25"/>
      <c r="T57" s="25"/>
      <c r="U57" s="25"/>
    </row>
    <row r="58" spans="1:21" s="9" customFormat="1" ht="15.75" customHeight="1">
      <c r="A58" s="189" t="s">
        <v>24</v>
      </c>
      <c r="B58" s="26"/>
      <c r="C58" s="26"/>
      <c r="D58" s="27"/>
      <c r="E58" s="26"/>
      <c r="F58" s="26"/>
      <c r="G58" s="35"/>
      <c r="H58" s="26"/>
      <c r="I58" s="26"/>
      <c r="J58" s="26"/>
      <c r="K58" s="26"/>
      <c r="L58" s="31"/>
      <c r="M58" s="36"/>
      <c r="N58" s="31"/>
      <c r="O58" s="31"/>
      <c r="P58" s="31"/>
      <c r="Q58" s="25"/>
      <c r="R58" s="25"/>
      <c r="S58" s="25"/>
      <c r="T58" s="25"/>
      <c r="U58" s="25"/>
    </row>
    <row r="59" spans="1:21" s="9" customFormat="1" ht="15.75" customHeight="1">
      <c r="A59" s="190" t="s">
        <v>25</v>
      </c>
      <c r="B59" s="26"/>
      <c r="C59" s="28"/>
      <c r="D59" s="27"/>
      <c r="E59" s="26"/>
      <c r="F59" s="26"/>
      <c r="G59" s="35"/>
      <c r="H59" s="26"/>
      <c r="I59" s="26"/>
      <c r="J59" s="26"/>
      <c r="K59" s="26"/>
      <c r="L59" s="31"/>
      <c r="M59" s="31"/>
      <c r="N59" s="31"/>
      <c r="O59" s="31"/>
      <c r="P59" s="31"/>
      <c r="Q59" s="25"/>
      <c r="R59" s="25"/>
      <c r="S59" s="25"/>
      <c r="T59" s="25"/>
      <c r="U59" s="25"/>
    </row>
    <row r="60" spans="1:21" s="9" customFormat="1" ht="15.75" customHeight="1">
      <c r="A60" s="189" t="s">
        <v>92</v>
      </c>
      <c r="B60" s="32"/>
      <c r="C60" s="33"/>
      <c r="D60" s="33"/>
      <c r="E60" s="32"/>
      <c r="F60" s="33"/>
      <c r="G60" s="33"/>
      <c r="H60" s="30"/>
      <c r="I60" s="33"/>
      <c r="J60" s="30"/>
      <c r="K60" s="33"/>
      <c r="L60" s="32"/>
      <c r="M60" s="33"/>
      <c r="N60" s="112"/>
      <c r="O60" s="33"/>
      <c r="P60" s="113"/>
      <c r="Q60" s="25"/>
      <c r="R60" s="25"/>
      <c r="S60" s="25"/>
      <c r="T60" s="25"/>
      <c r="U60" s="25"/>
    </row>
    <row r="61" spans="1:21" s="9" customFormat="1" ht="15.75" customHeight="1">
      <c r="A61" s="189" t="s">
        <v>93</v>
      </c>
      <c r="B61" s="32"/>
      <c r="C61" s="32"/>
      <c r="D61" s="33"/>
      <c r="E61" s="32"/>
      <c r="F61" s="32"/>
      <c r="G61" s="33"/>
      <c r="H61" s="111"/>
      <c r="I61" s="111"/>
      <c r="J61" s="30"/>
      <c r="K61" s="32"/>
      <c r="L61" s="32"/>
      <c r="M61" s="33"/>
      <c r="N61" s="112"/>
      <c r="O61" s="112"/>
      <c r="P61" s="113"/>
      <c r="Q61" s="25"/>
      <c r="R61" s="25"/>
      <c r="S61" s="25"/>
      <c r="T61" s="25"/>
      <c r="U61" s="25"/>
    </row>
    <row r="62" spans="1:21" s="9" customFormat="1" ht="15.75" customHeight="1">
      <c r="A62" s="189" t="s">
        <v>94</v>
      </c>
      <c r="B62" s="32"/>
      <c r="C62" s="32"/>
      <c r="D62" s="33"/>
      <c r="E62" s="32"/>
      <c r="F62" s="32"/>
      <c r="G62" s="33"/>
      <c r="H62" s="111"/>
      <c r="I62" s="111"/>
      <c r="J62" s="30"/>
      <c r="K62" s="32"/>
      <c r="L62" s="32"/>
      <c r="M62" s="33"/>
      <c r="N62" s="112"/>
      <c r="O62" s="112"/>
      <c r="P62" s="113"/>
      <c r="Q62" s="25"/>
      <c r="R62" s="25"/>
      <c r="S62" s="25"/>
      <c r="T62" s="25"/>
      <c r="U62" s="25"/>
    </row>
    <row r="63" spans="1:21" s="9" customFormat="1" ht="15.75" customHeight="1">
      <c r="A63" s="191" t="s">
        <v>91</v>
      </c>
      <c r="B63" s="114"/>
      <c r="C63" s="115"/>
      <c r="D63" s="115"/>
      <c r="E63" s="114"/>
      <c r="F63" s="115"/>
      <c r="G63" s="115"/>
      <c r="H63" s="111"/>
      <c r="I63" s="111"/>
      <c r="J63" s="30"/>
      <c r="K63" s="114"/>
      <c r="L63" s="115"/>
      <c r="M63" s="115"/>
      <c r="N63" s="116"/>
      <c r="O63" s="25"/>
      <c r="P63" s="25"/>
      <c r="Q63" s="25"/>
      <c r="R63" s="25"/>
      <c r="S63" s="25"/>
      <c r="T63" s="25"/>
      <c r="U63" s="25"/>
    </row>
    <row r="64" spans="1:21" s="9" customFormat="1" ht="15.75" customHeight="1">
      <c r="A64" s="199" t="s">
        <v>27</v>
      </c>
      <c r="B64" s="114"/>
      <c r="C64" s="115"/>
      <c r="D64" s="115"/>
      <c r="E64" s="114"/>
      <c r="F64" s="115"/>
      <c r="G64" s="115"/>
      <c r="H64" s="106"/>
      <c r="I64" s="106"/>
      <c r="J64" s="107"/>
      <c r="K64" s="114"/>
      <c r="L64" s="115"/>
      <c r="M64" s="115"/>
      <c r="N64" s="116"/>
      <c r="O64" s="109"/>
      <c r="P64" s="109"/>
      <c r="Q64" s="25"/>
      <c r="R64" s="25"/>
      <c r="S64" s="25"/>
      <c r="T64" s="25"/>
      <c r="U64" s="25"/>
    </row>
    <row r="65" spans="1:21" s="9" customFormat="1" ht="12.75" customHeight="1">
      <c r="A65" s="204" t="s">
        <v>95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5"/>
      <c r="R65" s="25"/>
      <c r="S65" s="25"/>
      <c r="T65" s="25"/>
      <c r="U65" s="25"/>
    </row>
    <row r="66" spans="1:21" s="20" customFormat="1" ht="14.25" customHeight="1">
      <c r="A66" s="207" t="s">
        <v>96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104"/>
      <c r="R66" s="104"/>
      <c r="S66" s="104"/>
      <c r="T66" s="104"/>
      <c r="U66" s="104"/>
    </row>
    <row r="67" spans="1:21" s="9" customFormat="1" ht="12.75" customHeight="1">
      <c r="A67" s="110"/>
      <c r="B67" s="117"/>
      <c r="C67" s="118"/>
      <c r="D67" s="118"/>
      <c r="E67" s="117"/>
      <c r="F67" s="118"/>
      <c r="G67" s="118"/>
      <c r="H67" s="118"/>
      <c r="I67" s="118"/>
      <c r="J67" s="118"/>
      <c r="K67" s="117"/>
      <c r="L67" s="118"/>
      <c r="M67" s="118"/>
      <c r="N67" s="116"/>
      <c r="O67" s="109"/>
      <c r="P67" s="109"/>
      <c r="Q67" s="25"/>
      <c r="R67" s="25"/>
      <c r="S67" s="25"/>
      <c r="T67" s="25"/>
      <c r="U67" s="25"/>
    </row>
    <row r="68" spans="1:21" s="9" customFormat="1" ht="15" customHeight="1">
      <c r="A68" s="208" t="s">
        <v>30</v>
      </c>
      <c r="B68" s="208" t="s">
        <v>37</v>
      </c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5"/>
      <c r="R68" s="25"/>
      <c r="S68" s="25"/>
      <c r="T68" s="25"/>
      <c r="U68" s="25"/>
    </row>
    <row r="69" spans="1:21" s="9" customFormat="1" ht="15" customHeight="1">
      <c r="A69" s="208"/>
      <c r="B69" s="208" t="s">
        <v>31</v>
      </c>
      <c r="C69" s="208"/>
      <c r="D69" s="208"/>
      <c r="E69" s="208" t="s">
        <v>97</v>
      </c>
      <c r="F69" s="208"/>
      <c r="G69" s="208"/>
      <c r="H69" s="210" t="s">
        <v>33</v>
      </c>
      <c r="I69" s="210"/>
      <c r="J69" s="210"/>
      <c r="K69" s="208" t="s">
        <v>34</v>
      </c>
      <c r="L69" s="208"/>
      <c r="M69" s="208"/>
      <c r="N69" s="208" t="s">
        <v>98</v>
      </c>
      <c r="O69" s="208"/>
      <c r="P69" s="208"/>
      <c r="Q69" s="25"/>
      <c r="R69" s="25"/>
      <c r="S69" s="25"/>
      <c r="T69" s="25"/>
      <c r="U69" s="25"/>
    </row>
    <row r="70" spans="1:21" s="9" customFormat="1" ht="15" customHeight="1">
      <c r="A70" s="209"/>
      <c r="B70" s="46" t="s">
        <v>12</v>
      </c>
      <c r="C70" s="46" t="s">
        <v>11</v>
      </c>
      <c r="D70" s="47" t="s">
        <v>2</v>
      </c>
      <c r="E70" s="46" t="s">
        <v>12</v>
      </c>
      <c r="F70" s="46" t="s">
        <v>11</v>
      </c>
      <c r="G70" s="47" t="s">
        <v>2</v>
      </c>
      <c r="H70" s="46" t="s">
        <v>12</v>
      </c>
      <c r="I70" s="46" t="s">
        <v>11</v>
      </c>
      <c r="J70" s="47" t="s">
        <v>2</v>
      </c>
      <c r="K70" s="46" t="s">
        <v>12</v>
      </c>
      <c r="L70" s="46" t="s">
        <v>11</v>
      </c>
      <c r="M70" s="47" t="s">
        <v>2</v>
      </c>
      <c r="N70" s="46" t="s">
        <v>12</v>
      </c>
      <c r="O70" s="46" t="s">
        <v>11</v>
      </c>
      <c r="P70" s="47" t="s">
        <v>2</v>
      </c>
      <c r="Q70" s="25"/>
      <c r="R70" s="25"/>
      <c r="S70" s="25"/>
      <c r="T70" s="25"/>
      <c r="U70" s="25"/>
    </row>
    <row r="71" spans="1:16" ht="19.5" customHeight="1">
      <c r="A71" s="198" t="s">
        <v>99</v>
      </c>
      <c r="B71" s="7">
        <v>74</v>
      </c>
      <c r="C71" s="7">
        <v>73</v>
      </c>
      <c r="D71" s="8">
        <f aca="true" t="shared" si="5" ref="D71:D86">C71*100/B71</f>
        <v>98.64864864864865</v>
      </c>
      <c r="E71" s="7">
        <v>5902</v>
      </c>
      <c r="F71" s="7">
        <v>5508</v>
      </c>
      <c r="G71" s="8">
        <f aca="true" t="shared" si="6" ref="G71:G86">F71*100/E71</f>
        <v>93.32429684852592</v>
      </c>
      <c r="H71" s="7">
        <v>5575415.03</v>
      </c>
      <c r="I71" s="7">
        <v>5639662.94</v>
      </c>
      <c r="J71" s="8">
        <f aca="true" t="shared" si="7" ref="J71:J86">I71*100/H71</f>
        <v>101.15234309292308</v>
      </c>
      <c r="K71" s="7">
        <v>77451.95</v>
      </c>
      <c r="L71" s="7">
        <v>81308.92</v>
      </c>
      <c r="M71" s="8">
        <f aca="true" t="shared" si="8" ref="M71:M86">L71*100/K71</f>
        <v>104.97982297411492</v>
      </c>
      <c r="N71" s="7">
        <v>36756.34</v>
      </c>
      <c r="O71" s="7">
        <v>47613.94</v>
      </c>
      <c r="P71" s="8">
        <f aca="true" t="shared" si="9" ref="P71:P86">O71*100/N71</f>
        <v>129.53939374812617</v>
      </c>
    </row>
    <row r="72" spans="1:16" ht="19.5" customHeight="1">
      <c r="A72" s="198" t="s">
        <v>100</v>
      </c>
      <c r="B72" s="7">
        <v>5</v>
      </c>
      <c r="C72" s="7">
        <v>4</v>
      </c>
      <c r="D72" s="8">
        <f t="shared" si="5"/>
        <v>80</v>
      </c>
      <c r="E72" s="7">
        <v>367</v>
      </c>
      <c r="F72" s="7">
        <v>296</v>
      </c>
      <c r="G72" s="8">
        <f t="shared" si="6"/>
        <v>80.65395095367847</v>
      </c>
      <c r="H72" s="7">
        <v>135395.19</v>
      </c>
      <c r="I72" s="7">
        <v>159623.17</v>
      </c>
      <c r="J72" s="8">
        <f t="shared" si="7"/>
        <v>117.8942693606767</v>
      </c>
      <c r="K72" s="7">
        <v>2949.35</v>
      </c>
      <c r="L72" s="7">
        <v>3881.05</v>
      </c>
      <c r="M72" s="8">
        <f t="shared" si="8"/>
        <v>131.5900113584349</v>
      </c>
      <c r="N72" s="7">
        <v>1736.81</v>
      </c>
      <c r="O72" s="7">
        <v>2074.38</v>
      </c>
      <c r="P72" s="8">
        <f t="shared" si="9"/>
        <v>119.43620776020406</v>
      </c>
    </row>
    <row r="73" spans="1:16" ht="19.5" customHeight="1">
      <c r="A73" s="198" t="s">
        <v>102</v>
      </c>
      <c r="B73" s="7">
        <v>30</v>
      </c>
      <c r="C73" s="7">
        <v>28</v>
      </c>
      <c r="D73" s="8">
        <f t="shared" si="5"/>
        <v>93.33333333333333</v>
      </c>
      <c r="E73" s="7">
        <v>17010</v>
      </c>
      <c r="F73" s="7">
        <v>13235</v>
      </c>
      <c r="G73" s="8">
        <f t="shared" si="6"/>
        <v>77.80717225161669</v>
      </c>
      <c r="H73" s="7">
        <v>1313099.59</v>
      </c>
      <c r="I73" s="7">
        <v>1237574.31</v>
      </c>
      <c r="J73" s="8">
        <f t="shared" si="7"/>
        <v>94.24832049486817</v>
      </c>
      <c r="K73" s="7">
        <v>1458.53</v>
      </c>
      <c r="L73" s="7">
        <v>2786.13</v>
      </c>
      <c r="M73" s="8">
        <f t="shared" si="8"/>
        <v>191.02315344902058</v>
      </c>
      <c r="N73" s="7">
        <v>1318.24</v>
      </c>
      <c r="O73" s="7">
        <v>2332.62</v>
      </c>
      <c r="P73" s="8">
        <f t="shared" si="9"/>
        <v>176.94956912246633</v>
      </c>
    </row>
    <row r="74" spans="1:16" ht="19.5" customHeight="1">
      <c r="A74" s="198" t="s">
        <v>103</v>
      </c>
      <c r="B74" s="7">
        <v>3</v>
      </c>
      <c r="C74" s="7">
        <v>2</v>
      </c>
      <c r="D74" s="8">
        <f t="shared" si="5"/>
        <v>66.66666666666667</v>
      </c>
      <c r="E74" s="7">
        <v>205</v>
      </c>
      <c r="F74" s="7">
        <v>193</v>
      </c>
      <c r="G74" s="8">
        <f t="shared" si="6"/>
        <v>94.14634146341463</v>
      </c>
      <c r="H74" s="7">
        <v>499600</v>
      </c>
      <c r="I74" s="7">
        <v>494200</v>
      </c>
      <c r="J74" s="8">
        <f t="shared" si="7"/>
        <v>98.9191353082466</v>
      </c>
      <c r="K74" s="7">
        <v>4786.93</v>
      </c>
      <c r="L74" s="7">
        <v>5301.15</v>
      </c>
      <c r="M74" s="8">
        <f t="shared" si="8"/>
        <v>110.74216669138674</v>
      </c>
      <c r="N74" s="7">
        <v>3679.78</v>
      </c>
      <c r="O74" s="7">
        <v>4035.08</v>
      </c>
      <c r="P74" s="8">
        <f t="shared" si="9"/>
        <v>109.65546853344493</v>
      </c>
    </row>
    <row r="75" spans="1:16" ht="19.5" customHeight="1">
      <c r="A75" s="198" t="s">
        <v>104</v>
      </c>
      <c r="B75" s="7">
        <v>7</v>
      </c>
      <c r="C75" s="7">
        <v>64</v>
      </c>
      <c r="D75" s="8">
        <f t="shared" si="5"/>
        <v>914.2857142857143</v>
      </c>
      <c r="E75" s="7">
        <v>709500</v>
      </c>
      <c r="F75" s="7">
        <v>3440772</v>
      </c>
      <c r="G75" s="8">
        <f t="shared" si="6"/>
        <v>484.9572938689218</v>
      </c>
      <c r="H75" s="7">
        <v>1786268.22</v>
      </c>
      <c r="I75" s="7">
        <v>11790423.16</v>
      </c>
      <c r="J75" s="8">
        <f t="shared" si="7"/>
        <v>660.0589445632079</v>
      </c>
      <c r="K75" s="7">
        <v>2218.17</v>
      </c>
      <c r="L75" s="7">
        <v>10185.19</v>
      </c>
      <c r="M75" s="8">
        <f t="shared" si="8"/>
        <v>459.1708480414035</v>
      </c>
      <c r="N75" s="7">
        <v>1696.42</v>
      </c>
      <c r="O75" s="7">
        <v>10013.38</v>
      </c>
      <c r="P75" s="8">
        <f t="shared" si="9"/>
        <v>590.2653823935109</v>
      </c>
    </row>
    <row r="76" spans="1:16" ht="19.5" customHeight="1">
      <c r="A76" s="198" t="s">
        <v>105</v>
      </c>
      <c r="B76" s="7">
        <v>1</v>
      </c>
      <c r="C76" s="7">
        <v>6</v>
      </c>
      <c r="D76" s="8">
        <f t="shared" si="5"/>
        <v>600</v>
      </c>
      <c r="E76" s="7">
        <v>201600</v>
      </c>
      <c r="F76" s="7">
        <v>367893</v>
      </c>
      <c r="G76" s="8">
        <f t="shared" si="6"/>
        <v>182.48660714285714</v>
      </c>
      <c r="H76" s="7">
        <v>766080</v>
      </c>
      <c r="I76" s="7">
        <v>1766330.6</v>
      </c>
      <c r="J76" s="8">
        <f t="shared" si="7"/>
        <v>230.5673819966583</v>
      </c>
      <c r="K76" s="7">
        <v>1715.25</v>
      </c>
      <c r="L76" s="7">
        <v>2961.87</v>
      </c>
      <c r="M76" s="8">
        <f t="shared" si="8"/>
        <v>172.67861827721907</v>
      </c>
      <c r="N76" s="7">
        <v>1348.31</v>
      </c>
      <c r="O76" s="7">
        <v>3396.57</v>
      </c>
      <c r="P76" s="8">
        <f t="shared" si="9"/>
        <v>251.91313570321367</v>
      </c>
    </row>
    <row r="77" spans="1:16" ht="19.5" customHeight="1">
      <c r="A77" s="198" t="s">
        <v>107</v>
      </c>
      <c r="B77" s="7">
        <v>8</v>
      </c>
      <c r="C77" s="7">
        <v>3</v>
      </c>
      <c r="D77" s="8">
        <f t="shared" si="5"/>
        <v>37.5</v>
      </c>
      <c r="E77" s="7">
        <v>2471</v>
      </c>
      <c r="F77" s="7">
        <v>1228</v>
      </c>
      <c r="G77" s="8">
        <f t="shared" si="6"/>
        <v>49.69647915823553</v>
      </c>
      <c r="H77" s="7">
        <v>135687</v>
      </c>
      <c r="I77" s="7">
        <v>46106</v>
      </c>
      <c r="J77" s="8">
        <f t="shared" si="7"/>
        <v>33.97967380810247</v>
      </c>
      <c r="K77" s="7">
        <v>4772.44</v>
      </c>
      <c r="L77" s="7">
        <v>1645.92</v>
      </c>
      <c r="M77" s="8">
        <f t="shared" si="8"/>
        <v>34.488018707411726</v>
      </c>
      <c r="N77" s="7">
        <v>2928.81</v>
      </c>
      <c r="O77" s="7">
        <v>1416.01</v>
      </c>
      <c r="P77" s="8">
        <f t="shared" si="9"/>
        <v>48.347622413198536</v>
      </c>
    </row>
    <row r="78" spans="1:16" ht="19.5" customHeight="1">
      <c r="A78" s="198" t="s">
        <v>109</v>
      </c>
      <c r="B78" s="7">
        <v>277</v>
      </c>
      <c r="C78" s="7">
        <v>271</v>
      </c>
      <c r="D78" s="8">
        <f t="shared" si="5"/>
        <v>97.83393501805054</v>
      </c>
      <c r="E78" s="7">
        <v>23203</v>
      </c>
      <c r="F78" s="7">
        <v>23911</v>
      </c>
      <c r="G78" s="8">
        <f t="shared" si="6"/>
        <v>103.05132956945222</v>
      </c>
      <c r="H78" s="7">
        <v>1282589.6</v>
      </c>
      <c r="I78" s="7">
        <v>1358607.3</v>
      </c>
      <c r="J78" s="8">
        <f t="shared" si="7"/>
        <v>105.92689196918484</v>
      </c>
      <c r="K78" s="7">
        <v>38167.5</v>
      </c>
      <c r="L78" s="7">
        <v>38451.43</v>
      </c>
      <c r="M78" s="8">
        <f t="shared" si="8"/>
        <v>100.74390515490929</v>
      </c>
      <c r="N78" s="7">
        <v>20726.49</v>
      </c>
      <c r="O78" s="7">
        <v>22351.68</v>
      </c>
      <c r="P78" s="8">
        <f t="shared" si="9"/>
        <v>107.84112505301187</v>
      </c>
    </row>
    <row r="79" spans="1:16" ht="19.5" customHeight="1">
      <c r="A79" s="19" t="s">
        <v>9</v>
      </c>
      <c r="B79" s="7">
        <v>6</v>
      </c>
      <c r="C79" s="7">
        <v>6</v>
      </c>
      <c r="D79" s="8">
        <f t="shared" si="5"/>
        <v>100</v>
      </c>
      <c r="E79" s="7">
        <v>128654</v>
      </c>
      <c r="F79" s="7">
        <v>93746</v>
      </c>
      <c r="G79" s="8">
        <f t="shared" si="6"/>
        <v>72.86675890372628</v>
      </c>
      <c r="H79" s="7">
        <v>676189.28</v>
      </c>
      <c r="I79" s="7">
        <v>664595.78</v>
      </c>
      <c r="J79" s="8">
        <f t="shared" si="7"/>
        <v>98.28546527682307</v>
      </c>
      <c r="K79" s="7">
        <v>21041.87</v>
      </c>
      <c r="L79" s="7">
        <v>18333.69</v>
      </c>
      <c r="M79" s="8">
        <f t="shared" si="8"/>
        <v>87.1295659558775</v>
      </c>
      <c r="N79" s="7">
        <v>67561.44</v>
      </c>
      <c r="O79" s="7">
        <v>67597.44</v>
      </c>
      <c r="P79" s="8">
        <f t="shared" si="9"/>
        <v>100.05328483229486</v>
      </c>
    </row>
    <row r="80" spans="1:16" ht="19.5" customHeight="1">
      <c r="A80" s="198" t="s">
        <v>111</v>
      </c>
      <c r="B80" s="7">
        <v>31</v>
      </c>
      <c r="C80" s="7">
        <v>30</v>
      </c>
      <c r="D80" s="8">
        <f t="shared" si="5"/>
        <v>96.7741935483871</v>
      </c>
      <c r="E80" s="7">
        <v>2382</v>
      </c>
      <c r="F80" s="7">
        <v>1567</v>
      </c>
      <c r="G80" s="8">
        <f t="shared" si="6"/>
        <v>65.78505457598656</v>
      </c>
      <c r="H80" s="7">
        <v>211383.56</v>
      </c>
      <c r="I80" s="7">
        <v>189524.5</v>
      </c>
      <c r="J80" s="8">
        <f t="shared" si="7"/>
        <v>89.65905390182661</v>
      </c>
      <c r="K80" s="7">
        <v>1393.48</v>
      </c>
      <c r="L80" s="7">
        <v>1119.86</v>
      </c>
      <c r="M80" s="8">
        <f t="shared" si="8"/>
        <v>80.36426787610873</v>
      </c>
      <c r="N80" s="7">
        <v>9549.57</v>
      </c>
      <c r="O80" s="7">
        <v>7420.61</v>
      </c>
      <c r="P80" s="8">
        <f t="shared" si="9"/>
        <v>77.70622132724301</v>
      </c>
    </row>
    <row r="81" spans="1:16" ht="19.5" customHeight="1">
      <c r="A81" s="198" t="s">
        <v>112</v>
      </c>
      <c r="B81" s="7">
        <v>11</v>
      </c>
      <c r="C81" s="7">
        <v>11</v>
      </c>
      <c r="D81" s="8">
        <f t="shared" si="5"/>
        <v>100</v>
      </c>
      <c r="E81" s="7">
        <v>1136972</v>
      </c>
      <c r="F81" s="7">
        <v>1113941</v>
      </c>
      <c r="G81" s="8">
        <f t="shared" si="6"/>
        <v>97.97435644853171</v>
      </c>
      <c r="H81" s="7">
        <v>555757.91</v>
      </c>
      <c r="I81" s="7">
        <v>621772.04</v>
      </c>
      <c r="J81" s="8">
        <f t="shared" si="7"/>
        <v>111.87821690203204</v>
      </c>
      <c r="K81" s="7">
        <v>4675.93</v>
      </c>
      <c r="L81" s="7">
        <v>4507.83</v>
      </c>
      <c r="M81" s="8">
        <f t="shared" si="8"/>
        <v>96.40499323129302</v>
      </c>
      <c r="N81" s="7">
        <v>31260.92</v>
      </c>
      <c r="O81" s="7">
        <v>32184.58</v>
      </c>
      <c r="P81" s="8">
        <f t="shared" si="9"/>
        <v>102.95467951678965</v>
      </c>
    </row>
    <row r="82" spans="1:16" ht="19.5" customHeight="1">
      <c r="A82" s="198" t="s">
        <v>113</v>
      </c>
      <c r="B82" s="7">
        <v>39</v>
      </c>
      <c r="C82" s="7">
        <v>36</v>
      </c>
      <c r="D82" s="8">
        <f t="shared" si="5"/>
        <v>92.3076923076923</v>
      </c>
      <c r="E82" s="7">
        <v>173008</v>
      </c>
      <c r="F82" s="7">
        <v>112407</v>
      </c>
      <c r="G82" s="8">
        <f t="shared" si="6"/>
        <v>64.97214001664663</v>
      </c>
      <c r="H82" s="7">
        <v>1316344.52</v>
      </c>
      <c r="I82" s="7">
        <v>1372000.59</v>
      </c>
      <c r="J82" s="8">
        <f t="shared" si="7"/>
        <v>104.22807776796913</v>
      </c>
      <c r="K82" s="7">
        <v>60391.3</v>
      </c>
      <c r="L82" s="7">
        <v>56971.94</v>
      </c>
      <c r="M82" s="8">
        <f t="shared" si="8"/>
        <v>94.33799239294402</v>
      </c>
      <c r="N82" s="7">
        <v>83358.38</v>
      </c>
      <c r="O82" s="7">
        <v>78896.39</v>
      </c>
      <c r="P82" s="8">
        <f t="shared" si="9"/>
        <v>94.64722083130694</v>
      </c>
    </row>
    <row r="83" spans="1:16" ht="19.5" customHeight="1">
      <c r="A83" s="198" t="s">
        <v>114</v>
      </c>
      <c r="B83" s="7">
        <v>1</v>
      </c>
      <c r="C83" s="7">
        <v>1</v>
      </c>
      <c r="D83" s="8">
        <f t="shared" si="5"/>
        <v>100</v>
      </c>
      <c r="E83" s="7">
        <v>33600</v>
      </c>
      <c r="F83" s="7">
        <v>33600</v>
      </c>
      <c r="G83" s="8">
        <f t="shared" si="6"/>
        <v>100</v>
      </c>
      <c r="H83" s="7">
        <v>84504</v>
      </c>
      <c r="I83" s="7">
        <v>84504</v>
      </c>
      <c r="J83" s="8">
        <f t="shared" si="7"/>
        <v>100</v>
      </c>
      <c r="K83" s="7">
        <v>643.44</v>
      </c>
      <c r="L83" s="7">
        <v>0</v>
      </c>
      <c r="M83" s="8">
        <f t="shared" si="8"/>
        <v>0</v>
      </c>
      <c r="N83" s="7">
        <v>2130</v>
      </c>
      <c r="O83" s="7">
        <v>0</v>
      </c>
      <c r="P83" s="8">
        <f t="shared" si="9"/>
        <v>0</v>
      </c>
    </row>
    <row r="84" spans="1:16" ht="18" customHeight="1">
      <c r="A84" s="198" t="s">
        <v>115</v>
      </c>
      <c r="B84" s="7">
        <v>36</v>
      </c>
      <c r="C84" s="7">
        <v>36</v>
      </c>
      <c r="D84" s="8">
        <f t="shared" si="5"/>
        <v>100</v>
      </c>
      <c r="E84" s="7">
        <v>10673960</v>
      </c>
      <c r="F84" s="7">
        <v>6962830</v>
      </c>
      <c r="G84" s="8">
        <f t="shared" si="6"/>
        <v>65.23192891860191</v>
      </c>
      <c r="H84" s="7">
        <v>12155819.64</v>
      </c>
      <c r="I84" s="7">
        <v>13141014.39</v>
      </c>
      <c r="J84" s="8">
        <f t="shared" si="7"/>
        <v>108.1047167461922</v>
      </c>
      <c r="K84" s="7">
        <v>36765.5</v>
      </c>
      <c r="L84" s="7">
        <v>35463.51</v>
      </c>
      <c r="M84" s="8">
        <f t="shared" si="8"/>
        <v>96.45866369286423</v>
      </c>
      <c r="N84" s="7">
        <v>228117.52</v>
      </c>
      <c r="O84" s="7">
        <v>251753.29</v>
      </c>
      <c r="P84" s="8">
        <f t="shared" si="9"/>
        <v>110.3612252140914</v>
      </c>
    </row>
    <row r="85" spans="1:16" ht="19.5" customHeight="1">
      <c r="A85" s="198" t="s">
        <v>116</v>
      </c>
      <c r="B85" s="7">
        <v>64</v>
      </c>
      <c r="C85" s="7">
        <v>60</v>
      </c>
      <c r="D85" s="8">
        <f t="shared" si="5"/>
        <v>93.75</v>
      </c>
      <c r="E85" s="7">
        <v>1035140</v>
      </c>
      <c r="F85" s="7">
        <v>857970</v>
      </c>
      <c r="G85" s="8">
        <f t="shared" si="6"/>
        <v>82.88444075197557</v>
      </c>
      <c r="H85" s="7">
        <v>9072456.15</v>
      </c>
      <c r="I85" s="7">
        <v>10057737.69</v>
      </c>
      <c r="J85" s="8">
        <f t="shared" si="7"/>
        <v>110.86014110963765</v>
      </c>
      <c r="K85" s="7">
        <v>264627.05</v>
      </c>
      <c r="L85" s="7">
        <v>261197.44</v>
      </c>
      <c r="M85" s="8">
        <f t="shared" si="8"/>
        <v>98.70398358746773</v>
      </c>
      <c r="N85" s="7">
        <v>767636.72</v>
      </c>
      <c r="O85" s="7">
        <v>773616.34</v>
      </c>
      <c r="P85" s="8">
        <f t="shared" si="9"/>
        <v>100.77896482075532</v>
      </c>
    </row>
    <row r="86" spans="1:16" ht="19.5" customHeight="1">
      <c r="A86" s="198" t="s">
        <v>117</v>
      </c>
      <c r="B86" s="7">
        <v>3</v>
      </c>
      <c r="C86" s="7">
        <v>3</v>
      </c>
      <c r="D86" s="8">
        <f t="shared" si="5"/>
        <v>100</v>
      </c>
      <c r="E86" s="7">
        <v>1971231</v>
      </c>
      <c r="F86" s="7">
        <v>1383056</v>
      </c>
      <c r="G86" s="8">
        <f t="shared" si="6"/>
        <v>70.16204594996731</v>
      </c>
      <c r="H86" s="7">
        <v>1403076.72</v>
      </c>
      <c r="I86" s="7">
        <v>1568406.06</v>
      </c>
      <c r="J86" s="8">
        <f t="shared" si="7"/>
        <v>111.78334282390489</v>
      </c>
      <c r="K86" s="7">
        <v>8012.82</v>
      </c>
      <c r="L86" s="7">
        <v>8063.98</v>
      </c>
      <c r="M86" s="8">
        <f t="shared" si="8"/>
        <v>100.63847684086252</v>
      </c>
      <c r="N86" s="7">
        <v>107416.01</v>
      </c>
      <c r="O86" s="7">
        <v>119499.06</v>
      </c>
      <c r="P86" s="8">
        <f t="shared" si="9"/>
        <v>111.24883525277099</v>
      </c>
    </row>
    <row r="87" spans="1:16" ht="19.5" customHeight="1">
      <c r="A87" s="15" t="s">
        <v>8</v>
      </c>
      <c r="B87" s="13">
        <f>SUM(B71:B86)</f>
        <v>596</v>
      </c>
      <c r="C87" s="12">
        <f>SUM(C71:C86)</f>
        <v>634</v>
      </c>
      <c r="D87" s="18">
        <f>+C87/B87*100</f>
        <v>106.37583892617451</v>
      </c>
      <c r="E87" s="13">
        <f>SUM(E71:E86)</f>
        <v>16115205</v>
      </c>
      <c r="F87" s="12">
        <f>SUM(F71:F86)</f>
        <v>14412153</v>
      </c>
      <c r="G87" s="18">
        <f>+F87/E87*100</f>
        <v>89.43201777451792</v>
      </c>
      <c r="H87" s="13">
        <f>SUM(H71:H86)</f>
        <v>36969666.41</v>
      </c>
      <c r="I87" s="12">
        <f>SUM(I71:I86)</f>
        <v>50192082.53</v>
      </c>
      <c r="J87" s="18">
        <f>+I87/H87*100</f>
        <v>135.76558136435725</v>
      </c>
      <c r="K87" s="13">
        <f>SUM(K71:K86)</f>
        <v>531071.51</v>
      </c>
      <c r="L87" s="12">
        <f>SUM(L71:L86)</f>
        <v>532179.91</v>
      </c>
      <c r="M87" s="18">
        <f>+L87/K87*100</f>
        <v>100.20871012267256</v>
      </c>
      <c r="N87" s="13">
        <f>SUM(N71:N86)</f>
        <v>1367221.76</v>
      </c>
      <c r="O87" s="12">
        <f>SUM(O71:O86)</f>
        <v>1424201.37</v>
      </c>
      <c r="P87" s="18">
        <f>+O87/N87*100</f>
        <v>104.16754704079607</v>
      </c>
    </row>
    <row r="88" spans="1:16" ht="19.5" customHeight="1">
      <c r="A88" s="189" t="s">
        <v>24</v>
      </c>
      <c r="B88" s="26"/>
      <c r="C88" s="26"/>
      <c r="D88" s="27"/>
      <c r="E88" s="26"/>
      <c r="F88" s="26"/>
      <c r="G88" s="35"/>
      <c r="H88" s="26"/>
      <c r="I88" s="26"/>
      <c r="J88" s="26"/>
      <c r="K88" s="26"/>
      <c r="L88" s="31"/>
      <c r="M88" s="31"/>
      <c r="N88" s="31"/>
      <c r="O88" s="31"/>
      <c r="P88" s="31"/>
    </row>
    <row r="89" spans="1:16" ht="15.75" customHeight="1">
      <c r="A89" s="190" t="s">
        <v>25</v>
      </c>
      <c r="B89" s="26"/>
      <c r="C89" s="22"/>
      <c r="D89" s="22"/>
      <c r="E89" s="103"/>
      <c r="F89" s="22"/>
      <c r="G89" s="22"/>
      <c r="H89" s="22"/>
      <c r="I89" s="29"/>
      <c r="J89" s="26"/>
      <c r="K89" s="26"/>
      <c r="L89" s="36"/>
      <c r="M89" s="36"/>
      <c r="N89" s="31"/>
      <c r="O89" s="36"/>
      <c r="P89" s="31"/>
    </row>
    <row r="90" spans="1:16" ht="15.75" customHeight="1">
      <c r="A90" s="189" t="s">
        <v>92</v>
      </c>
      <c r="B90" s="26"/>
      <c r="C90" s="106"/>
      <c r="D90" s="107"/>
      <c r="E90" s="106"/>
      <c r="F90" s="106"/>
      <c r="G90" s="107"/>
      <c r="H90" s="106"/>
      <c r="I90" s="106"/>
      <c r="J90" s="107"/>
      <c r="K90" s="106"/>
      <c r="L90" s="106"/>
      <c r="M90" s="107"/>
      <c r="N90" s="106"/>
      <c r="O90" s="106"/>
      <c r="P90" s="107"/>
    </row>
    <row r="91" spans="1:16" ht="15.75" customHeight="1">
      <c r="A91" s="189" t="s">
        <v>93</v>
      </c>
      <c r="B91" s="106"/>
      <c r="C91" s="106"/>
      <c r="D91" s="107"/>
      <c r="E91" s="106"/>
      <c r="F91" s="106"/>
      <c r="G91" s="107"/>
      <c r="H91" s="106"/>
      <c r="I91" s="106"/>
      <c r="J91" s="107"/>
      <c r="K91" s="106"/>
      <c r="L91" s="106"/>
      <c r="M91" s="107"/>
      <c r="N91" s="106"/>
      <c r="O91" s="106"/>
      <c r="P91" s="107"/>
    </row>
    <row r="92" spans="1:16" ht="15.75" customHeight="1">
      <c r="A92" s="189" t="s">
        <v>94</v>
      </c>
      <c r="B92" s="32"/>
      <c r="C92" s="32"/>
      <c r="D92" s="33"/>
      <c r="E92" s="32"/>
      <c r="F92" s="32"/>
      <c r="G92" s="33"/>
      <c r="H92" s="33"/>
      <c r="I92" s="33"/>
      <c r="J92" s="33"/>
      <c r="K92" s="32"/>
      <c r="L92" s="32"/>
      <c r="M92" s="33"/>
      <c r="N92" s="23"/>
      <c r="O92" s="23"/>
      <c r="P92" s="34"/>
    </row>
    <row r="93" spans="1:16" ht="15.75" customHeight="1">
      <c r="A93" s="191" t="s">
        <v>91</v>
      </c>
      <c r="B93" s="32"/>
      <c r="C93" s="32"/>
      <c r="D93" s="33"/>
      <c r="E93" s="32"/>
      <c r="F93" s="32"/>
      <c r="G93" s="33"/>
      <c r="H93" s="33"/>
      <c r="I93" s="119"/>
      <c r="J93" s="33"/>
      <c r="K93" s="32"/>
      <c r="L93" s="32"/>
      <c r="M93" s="33"/>
      <c r="N93" s="23"/>
      <c r="O93" s="23"/>
      <c r="P93" s="34"/>
    </row>
    <row r="94" spans="1:16" ht="15.75" customHeight="1">
      <c r="A94" s="199" t="s">
        <v>27</v>
      </c>
      <c r="B94" s="32"/>
      <c r="C94" s="32"/>
      <c r="D94" s="33"/>
      <c r="E94" s="32"/>
      <c r="F94" s="32"/>
      <c r="G94" s="33"/>
      <c r="H94" s="33"/>
      <c r="I94" s="119"/>
      <c r="J94" s="33"/>
      <c r="K94" s="32"/>
      <c r="L94" s="32"/>
      <c r="M94" s="33"/>
      <c r="N94" s="23"/>
      <c r="O94" s="23"/>
      <c r="P94" s="34"/>
    </row>
    <row r="95" spans="1:16" ht="15.75" customHeight="1">
      <c r="A95" s="204" t="s">
        <v>95</v>
      </c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</row>
    <row r="96" spans="1:21" s="9" customFormat="1" ht="12.75" customHeight="1">
      <c r="A96" s="207" t="s">
        <v>96</v>
      </c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5"/>
      <c r="R96" s="25"/>
      <c r="S96" s="25"/>
      <c r="T96" s="25"/>
      <c r="U96" s="25"/>
    </row>
    <row r="97" spans="1:21" s="9" customFormat="1" ht="12.75" customHeight="1">
      <c r="A97" s="93"/>
      <c r="B97" s="101"/>
      <c r="C97" s="102"/>
      <c r="D97" s="102"/>
      <c r="E97" s="101"/>
      <c r="F97" s="102"/>
      <c r="G97" s="102"/>
      <c r="H97" s="102"/>
      <c r="I97" s="102"/>
      <c r="J97" s="102"/>
      <c r="K97" s="101"/>
      <c r="L97" s="102"/>
      <c r="M97" s="102"/>
      <c r="N97" s="103"/>
      <c r="O97" s="22"/>
      <c r="P97" s="22"/>
      <c r="Q97" s="25"/>
      <c r="R97" s="25"/>
      <c r="S97" s="25"/>
      <c r="T97" s="25"/>
      <c r="U97" s="25"/>
    </row>
    <row r="98" spans="1:21" s="9" customFormat="1" ht="15" customHeight="1">
      <c r="A98" s="208" t="s">
        <v>30</v>
      </c>
      <c r="B98" s="208" t="s">
        <v>38</v>
      </c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5"/>
      <c r="R98" s="25"/>
      <c r="S98" s="25"/>
      <c r="T98" s="25"/>
      <c r="U98" s="25"/>
    </row>
    <row r="99" spans="1:21" s="9" customFormat="1" ht="15" customHeight="1">
      <c r="A99" s="208"/>
      <c r="B99" s="208" t="s">
        <v>31</v>
      </c>
      <c r="C99" s="208"/>
      <c r="D99" s="208"/>
      <c r="E99" s="208" t="s">
        <v>97</v>
      </c>
      <c r="F99" s="208"/>
      <c r="G99" s="208"/>
      <c r="H99" s="210" t="s">
        <v>33</v>
      </c>
      <c r="I99" s="210"/>
      <c r="J99" s="210"/>
      <c r="K99" s="208" t="s">
        <v>34</v>
      </c>
      <c r="L99" s="208"/>
      <c r="M99" s="208"/>
      <c r="N99" s="208" t="s">
        <v>98</v>
      </c>
      <c r="O99" s="208"/>
      <c r="P99" s="208"/>
      <c r="Q99" s="25"/>
      <c r="R99" s="25"/>
      <c r="S99" s="25"/>
      <c r="T99" s="25"/>
      <c r="U99" s="25"/>
    </row>
    <row r="100" spans="1:21" s="9" customFormat="1" ht="15" customHeight="1">
      <c r="A100" s="209"/>
      <c r="B100" s="46" t="s">
        <v>12</v>
      </c>
      <c r="C100" s="46" t="s">
        <v>11</v>
      </c>
      <c r="D100" s="47" t="s">
        <v>2</v>
      </c>
      <c r="E100" s="46" t="s">
        <v>12</v>
      </c>
      <c r="F100" s="46" t="s">
        <v>11</v>
      </c>
      <c r="G100" s="47" t="s">
        <v>2</v>
      </c>
      <c r="H100" s="46" t="s">
        <v>12</v>
      </c>
      <c r="I100" s="46" t="s">
        <v>11</v>
      </c>
      <c r="J100" s="47" t="s">
        <v>2</v>
      </c>
      <c r="K100" s="46" t="s">
        <v>12</v>
      </c>
      <c r="L100" s="46" t="s">
        <v>11</v>
      </c>
      <c r="M100" s="46" t="s">
        <v>2</v>
      </c>
      <c r="N100" s="46" t="s">
        <v>12</v>
      </c>
      <c r="O100" s="46" t="s">
        <v>11</v>
      </c>
      <c r="P100" s="47" t="s">
        <v>2</v>
      </c>
      <c r="Q100" s="25"/>
      <c r="R100" s="25"/>
      <c r="S100" s="25"/>
      <c r="T100" s="25"/>
      <c r="U100" s="25"/>
    </row>
    <row r="101" spans="1:21" s="9" customFormat="1" ht="12.75" customHeight="1">
      <c r="A101" s="198" t="s">
        <v>99</v>
      </c>
      <c r="B101" s="7">
        <v>8</v>
      </c>
      <c r="C101" s="7">
        <v>8</v>
      </c>
      <c r="D101" s="8">
        <f aca="true" t="shared" si="10" ref="D101:D121">C101*100/B101</f>
        <v>100</v>
      </c>
      <c r="E101" s="7">
        <v>5946</v>
      </c>
      <c r="F101" s="7">
        <v>10112</v>
      </c>
      <c r="G101" s="8">
        <f aca="true" t="shared" si="11" ref="G101:G121">F101*100/E101</f>
        <v>170.06390850992264</v>
      </c>
      <c r="H101" s="7">
        <v>7772448.54</v>
      </c>
      <c r="I101" s="7">
        <v>8292070.19</v>
      </c>
      <c r="J101" s="8">
        <f aca="true" t="shared" si="12" ref="J101:J121">I101*100/H101</f>
        <v>106.68543056059912</v>
      </c>
      <c r="K101" s="7">
        <v>230671.05</v>
      </c>
      <c r="L101" s="7">
        <v>291611.84</v>
      </c>
      <c r="M101" s="8">
        <f aca="true" t="shared" si="13" ref="M101:M121">L101*100/K101</f>
        <v>126.41891559430628</v>
      </c>
      <c r="N101" s="7">
        <v>108178.69</v>
      </c>
      <c r="O101" s="7">
        <v>83354.84</v>
      </c>
      <c r="P101" s="8">
        <f aca="true" t="shared" si="14" ref="P101:P121">O101*100/N101</f>
        <v>77.05292049663386</v>
      </c>
      <c r="Q101" s="25"/>
      <c r="R101" s="25"/>
      <c r="S101" s="25"/>
      <c r="T101" s="25"/>
      <c r="U101" s="25"/>
    </row>
    <row r="102" spans="1:21" s="9" customFormat="1" ht="19.5" customHeight="1">
      <c r="A102" s="198" t="s">
        <v>100</v>
      </c>
      <c r="B102" s="7">
        <v>2</v>
      </c>
      <c r="C102" s="7">
        <v>3</v>
      </c>
      <c r="D102" s="8">
        <f t="shared" si="10"/>
        <v>150</v>
      </c>
      <c r="E102" s="7">
        <v>3350</v>
      </c>
      <c r="F102" s="7">
        <v>4121</v>
      </c>
      <c r="G102" s="8">
        <f t="shared" si="11"/>
        <v>123.01492537313433</v>
      </c>
      <c r="H102" s="7">
        <v>1283705.48</v>
      </c>
      <c r="I102" s="7">
        <v>3002438.47</v>
      </c>
      <c r="J102" s="8">
        <f t="shared" si="12"/>
        <v>233.88842041867736</v>
      </c>
      <c r="K102" s="7">
        <v>45527.85</v>
      </c>
      <c r="L102" s="7">
        <v>67266.72</v>
      </c>
      <c r="M102" s="8">
        <f t="shared" si="13"/>
        <v>147.74850997795855</v>
      </c>
      <c r="N102" s="7">
        <v>19565.22</v>
      </c>
      <c r="O102" s="7">
        <v>46537.01</v>
      </c>
      <c r="P102" s="8">
        <f t="shared" si="14"/>
        <v>237.8557971747826</v>
      </c>
      <c r="Q102" s="25"/>
      <c r="R102" s="25"/>
      <c r="S102" s="25"/>
      <c r="T102" s="25"/>
      <c r="U102" s="25"/>
    </row>
    <row r="103" spans="1:21" s="9" customFormat="1" ht="19.5" customHeight="1">
      <c r="A103" s="14" t="s">
        <v>101</v>
      </c>
      <c r="B103" s="7">
        <v>0</v>
      </c>
      <c r="C103" s="7">
        <v>1</v>
      </c>
      <c r="D103" s="8">
        <v>0</v>
      </c>
      <c r="E103" s="7">
        <v>0</v>
      </c>
      <c r="F103" s="7">
        <v>22</v>
      </c>
      <c r="G103" s="8">
        <v>0</v>
      </c>
      <c r="H103" s="7">
        <v>0</v>
      </c>
      <c r="I103" s="7">
        <v>6507.5</v>
      </c>
      <c r="J103" s="8">
        <v>0</v>
      </c>
      <c r="K103" s="7">
        <v>0</v>
      </c>
      <c r="L103" s="7">
        <v>0</v>
      </c>
      <c r="M103" s="8">
        <v>0</v>
      </c>
      <c r="N103" s="7">
        <v>0</v>
      </c>
      <c r="O103" s="7">
        <v>0</v>
      </c>
      <c r="P103" s="8">
        <v>0</v>
      </c>
      <c r="Q103" s="25"/>
      <c r="R103" s="25"/>
      <c r="S103" s="25"/>
      <c r="T103" s="25"/>
      <c r="U103" s="25"/>
    </row>
    <row r="104" spans="1:21" s="9" customFormat="1" ht="19.5" customHeight="1">
      <c r="A104" s="198" t="s">
        <v>102</v>
      </c>
      <c r="B104" s="7">
        <v>22</v>
      </c>
      <c r="C104" s="7">
        <v>20</v>
      </c>
      <c r="D104" s="8">
        <f t="shared" si="10"/>
        <v>90.9090909090909</v>
      </c>
      <c r="E104" s="7">
        <v>22369</v>
      </c>
      <c r="F104" s="7">
        <v>14934</v>
      </c>
      <c r="G104" s="8">
        <f t="shared" si="11"/>
        <v>66.76203674728418</v>
      </c>
      <c r="H104" s="7">
        <v>1276375.95</v>
      </c>
      <c r="I104" s="7">
        <v>1121123</v>
      </c>
      <c r="J104" s="8">
        <f t="shared" si="12"/>
        <v>87.8364246834955</v>
      </c>
      <c r="K104" s="7">
        <v>1906.68</v>
      </c>
      <c r="L104" s="7">
        <v>1624.44</v>
      </c>
      <c r="M104" s="8">
        <f t="shared" si="13"/>
        <v>85.19730631254326</v>
      </c>
      <c r="N104" s="7">
        <v>1278.2</v>
      </c>
      <c r="O104" s="7">
        <v>1201.22</v>
      </c>
      <c r="P104" s="8">
        <f t="shared" si="14"/>
        <v>93.97746831481771</v>
      </c>
      <c r="Q104" s="25"/>
      <c r="R104" s="25"/>
      <c r="S104" s="25"/>
      <c r="T104" s="25"/>
      <c r="U104" s="25"/>
    </row>
    <row r="105" spans="1:21" s="9" customFormat="1" ht="19.5" customHeight="1">
      <c r="A105" s="198" t="s">
        <v>103</v>
      </c>
      <c r="B105" s="7"/>
      <c r="C105" s="7">
        <v>1</v>
      </c>
      <c r="D105" s="8">
        <v>0</v>
      </c>
      <c r="E105" s="7">
        <v>0</v>
      </c>
      <c r="F105" s="7">
        <v>16</v>
      </c>
      <c r="G105" s="8">
        <v>0</v>
      </c>
      <c r="H105" s="7">
        <v>0</v>
      </c>
      <c r="I105" s="7">
        <v>9680</v>
      </c>
      <c r="J105" s="8">
        <v>0</v>
      </c>
      <c r="K105" s="7">
        <v>0</v>
      </c>
      <c r="L105" s="7">
        <v>0</v>
      </c>
      <c r="M105" s="8">
        <v>0</v>
      </c>
      <c r="N105" s="7">
        <v>0</v>
      </c>
      <c r="O105" s="7">
        <v>0</v>
      </c>
      <c r="P105" s="8">
        <v>0</v>
      </c>
      <c r="Q105" s="25"/>
      <c r="R105" s="25"/>
      <c r="S105" s="25"/>
      <c r="T105" s="25"/>
      <c r="U105" s="25"/>
    </row>
    <row r="106" spans="1:21" s="9" customFormat="1" ht="19.5" customHeight="1">
      <c r="A106" s="198" t="s">
        <v>104</v>
      </c>
      <c r="B106" s="7">
        <v>11</v>
      </c>
      <c r="C106" s="7">
        <v>75</v>
      </c>
      <c r="D106" s="8">
        <f t="shared" si="10"/>
        <v>681.8181818181819</v>
      </c>
      <c r="E106" s="7">
        <v>956000</v>
      </c>
      <c r="F106" s="7">
        <v>4690333</v>
      </c>
      <c r="G106" s="8">
        <f t="shared" si="11"/>
        <v>490.62060669456065</v>
      </c>
      <c r="H106" s="7">
        <v>2332578.08</v>
      </c>
      <c r="I106" s="7">
        <v>13809789.84</v>
      </c>
      <c r="J106" s="8">
        <f t="shared" si="12"/>
        <v>592.0397674319223</v>
      </c>
      <c r="K106" s="7">
        <v>2716.1</v>
      </c>
      <c r="L106" s="7">
        <v>17227.85</v>
      </c>
      <c r="M106" s="8">
        <f t="shared" si="13"/>
        <v>634.2862928463605</v>
      </c>
      <c r="N106" s="7">
        <v>2126.42</v>
      </c>
      <c r="O106" s="7">
        <v>16325.23</v>
      </c>
      <c r="P106" s="8">
        <f t="shared" si="14"/>
        <v>767.7330912989908</v>
      </c>
      <c r="Q106" s="25"/>
      <c r="R106" s="25"/>
      <c r="S106" s="25"/>
      <c r="T106" s="25"/>
      <c r="U106" s="25"/>
    </row>
    <row r="107" spans="1:21" s="9" customFormat="1" ht="19.5" customHeight="1">
      <c r="A107" s="198" t="s">
        <v>105</v>
      </c>
      <c r="B107" s="7">
        <v>8</v>
      </c>
      <c r="C107" s="7">
        <v>13</v>
      </c>
      <c r="D107" s="8">
        <f t="shared" si="10"/>
        <v>162.5</v>
      </c>
      <c r="E107" s="7">
        <v>1428143</v>
      </c>
      <c r="F107" s="7">
        <v>2315507</v>
      </c>
      <c r="G107" s="8">
        <f t="shared" si="11"/>
        <v>162.13411402079484</v>
      </c>
      <c r="H107" s="7">
        <v>6345046.27</v>
      </c>
      <c r="I107" s="7">
        <v>10602744.78</v>
      </c>
      <c r="J107" s="8">
        <f t="shared" si="12"/>
        <v>167.1027180704862</v>
      </c>
      <c r="K107" s="7">
        <v>15322.79</v>
      </c>
      <c r="L107" s="7">
        <v>23780.09</v>
      </c>
      <c r="M107" s="8">
        <f t="shared" si="13"/>
        <v>155.19425639847572</v>
      </c>
      <c r="N107" s="7">
        <v>10319.5</v>
      </c>
      <c r="O107" s="7">
        <v>22431.68</v>
      </c>
      <c r="P107" s="8">
        <f t="shared" si="14"/>
        <v>217.37177188817287</v>
      </c>
      <c r="Q107" s="25"/>
      <c r="R107" s="25"/>
      <c r="S107" s="25"/>
      <c r="T107" s="25"/>
      <c r="U107" s="25"/>
    </row>
    <row r="108" spans="1:21" s="9" customFormat="1" ht="19.5" customHeight="1">
      <c r="A108" s="198" t="s">
        <v>106</v>
      </c>
      <c r="B108" s="7">
        <v>2</v>
      </c>
      <c r="C108" s="7">
        <v>2</v>
      </c>
      <c r="D108" s="8">
        <f t="shared" si="10"/>
        <v>100</v>
      </c>
      <c r="E108" s="7">
        <v>3782</v>
      </c>
      <c r="F108" s="7">
        <v>3782</v>
      </c>
      <c r="G108" s="8">
        <f t="shared" si="11"/>
        <v>100</v>
      </c>
      <c r="H108" s="7">
        <v>474732</v>
      </c>
      <c r="I108" s="7">
        <v>474732</v>
      </c>
      <c r="J108" s="8">
        <f t="shared" si="12"/>
        <v>100</v>
      </c>
      <c r="K108" s="7">
        <v>585.45</v>
      </c>
      <c r="L108" s="7">
        <v>628.04</v>
      </c>
      <c r="M108" s="8">
        <f t="shared" si="13"/>
        <v>107.27474592194038</v>
      </c>
      <c r="N108" s="7">
        <v>416.4</v>
      </c>
      <c r="O108" s="7">
        <v>609.03</v>
      </c>
      <c r="P108" s="8">
        <f t="shared" si="14"/>
        <v>146.26080691642653</v>
      </c>
      <c r="Q108" s="25"/>
      <c r="R108" s="25"/>
      <c r="S108" s="25"/>
      <c r="T108" s="25"/>
      <c r="U108" s="25"/>
    </row>
    <row r="109" spans="1:21" s="9" customFormat="1" ht="19.5" customHeight="1">
      <c r="A109" s="198" t="s">
        <v>107</v>
      </c>
      <c r="B109" s="7">
        <v>1</v>
      </c>
      <c r="C109" s="7">
        <v>1</v>
      </c>
      <c r="D109" s="8">
        <f t="shared" si="10"/>
        <v>100</v>
      </c>
      <c r="E109" s="7">
        <v>330</v>
      </c>
      <c r="F109" s="7">
        <v>365</v>
      </c>
      <c r="G109" s="8">
        <f t="shared" si="11"/>
        <v>110.60606060606061</v>
      </c>
      <c r="H109" s="7">
        <v>118800</v>
      </c>
      <c r="I109" s="7">
        <v>157680</v>
      </c>
      <c r="J109" s="8">
        <f t="shared" si="12"/>
        <v>132.72727272727272</v>
      </c>
      <c r="K109" s="7">
        <v>6797.37</v>
      </c>
      <c r="L109" s="7">
        <v>7102.67</v>
      </c>
      <c r="M109" s="8">
        <f t="shared" si="13"/>
        <v>104.49144301398924</v>
      </c>
      <c r="N109" s="7">
        <v>3720.82</v>
      </c>
      <c r="O109" s="7">
        <v>7658.52</v>
      </c>
      <c r="P109" s="8">
        <f t="shared" si="14"/>
        <v>205.82882267887186</v>
      </c>
      <c r="Q109" s="25"/>
      <c r="R109" s="25"/>
      <c r="S109" s="25"/>
      <c r="T109" s="25"/>
      <c r="U109" s="25"/>
    </row>
    <row r="110" spans="1:21" s="9" customFormat="1" ht="19.5" customHeight="1">
      <c r="A110" s="198" t="s">
        <v>108</v>
      </c>
      <c r="B110" s="7">
        <v>7</v>
      </c>
      <c r="C110" s="7">
        <v>7</v>
      </c>
      <c r="D110" s="8">
        <f t="shared" si="10"/>
        <v>100</v>
      </c>
      <c r="E110" s="7">
        <v>0</v>
      </c>
      <c r="F110" s="7">
        <v>0</v>
      </c>
      <c r="G110" s="8">
        <v>0</v>
      </c>
      <c r="H110" s="7">
        <v>624742.63</v>
      </c>
      <c r="I110" s="7">
        <v>622514</v>
      </c>
      <c r="J110" s="8">
        <f t="shared" si="12"/>
        <v>99.64327230238794</v>
      </c>
      <c r="K110" s="7">
        <v>403.15</v>
      </c>
      <c r="L110" s="7">
        <v>707.49</v>
      </c>
      <c r="M110" s="8">
        <f t="shared" si="13"/>
        <v>175.49051221629668</v>
      </c>
      <c r="N110" s="7">
        <v>428.46</v>
      </c>
      <c r="O110" s="7">
        <v>840.41</v>
      </c>
      <c r="P110" s="8">
        <f t="shared" si="14"/>
        <v>196.14666479951455</v>
      </c>
      <c r="Q110" s="25"/>
      <c r="R110" s="25"/>
      <c r="S110" s="25"/>
      <c r="T110" s="25"/>
      <c r="U110" s="25"/>
    </row>
    <row r="111" spans="1:21" s="9" customFormat="1" ht="19.5" customHeight="1">
      <c r="A111" s="198" t="s">
        <v>109</v>
      </c>
      <c r="B111" s="7">
        <v>104</v>
      </c>
      <c r="C111" s="7">
        <v>106</v>
      </c>
      <c r="D111" s="8">
        <f t="shared" si="10"/>
        <v>101.92307692307692</v>
      </c>
      <c r="E111" s="7">
        <v>33718</v>
      </c>
      <c r="F111" s="7">
        <v>25259</v>
      </c>
      <c r="G111" s="8">
        <f t="shared" si="11"/>
        <v>74.91250963876861</v>
      </c>
      <c r="H111" s="7">
        <v>1437761.36</v>
      </c>
      <c r="I111" s="7">
        <v>1494845.17</v>
      </c>
      <c r="J111" s="8">
        <f t="shared" si="12"/>
        <v>103.970325784802</v>
      </c>
      <c r="K111" s="7">
        <v>45901.16</v>
      </c>
      <c r="L111" s="7">
        <v>43991.22</v>
      </c>
      <c r="M111" s="8">
        <f t="shared" si="13"/>
        <v>95.83901583315105</v>
      </c>
      <c r="N111" s="7">
        <v>33764.4</v>
      </c>
      <c r="O111" s="7">
        <v>33911.38</v>
      </c>
      <c r="P111" s="8">
        <f t="shared" si="14"/>
        <v>100.43531056378906</v>
      </c>
      <c r="Q111" s="25"/>
      <c r="R111" s="25"/>
      <c r="S111" s="25"/>
      <c r="T111" s="25"/>
      <c r="U111" s="25"/>
    </row>
    <row r="112" spans="1:21" s="9" customFormat="1" ht="19.5" customHeight="1">
      <c r="A112" s="198" t="s">
        <v>110</v>
      </c>
      <c r="B112" s="7">
        <v>1</v>
      </c>
      <c r="C112" s="7">
        <v>1</v>
      </c>
      <c r="D112" s="8">
        <f t="shared" si="10"/>
        <v>100</v>
      </c>
      <c r="E112" s="7">
        <v>33</v>
      </c>
      <c r="F112" s="7">
        <v>33</v>
      </c>
      <c r="G112" s="8">
        <f t="shared" si="11"/>
        <v>100</v>
      </c>
      <c r="H112" s="7">
        <v>825</v>
      </c>
      <c r="I112" s="7">
        <v>930.6</v>
      </c>
      <c r="J112" s="8">
        <f t="shared" si="12"/>
        <v>112.8</v>
      </c>
      <c r="K112" s="7">
        <v>0</v>
      </c>
      <c r="L112" s="7">
        <v>0</v>
      </c>
      <c r="M112" s="8">
        <v>0</v>
      </c>
      <c r="N112" s="7">
        <v>0</v>
      </c>
      <c r="O112" s="7">
        <v>0</v>
      </c>
      <c r="P112" s="8">
        <v>0</v>
      </c>
      <c r="Q112" s="25"/>
      <c r="R112" s="25"/>
      <c r="S112" s="25"/>
      <c r="T112" s="25"/>
      <c r="U112" s="25"/>
    </row>
    <row r="113" spans="1:21" s="9" customFormat="1" ht="19.5" customHeight="1">
      <c r="A113" s="198" t="s">
        <v>9</v>
      </c>
      <c r="B113" s="7">
        <v>39</v>
      </c>
      <c r="C113" s="7">
        <v>31</v>
      </c>
      <c r="D113" s="8">
        <f t="shared" si="10"/>
        <v>79.48717948717949</v>
      </c>
      <c r="E113" s="7">
        <v>97849</v>
      </c>
      <c r="F113" s="7">
        <v>81261</v>
      </c>
      <c r="G113" s="8">
        <f t="shared" si="11"/>
        <v>83.04734846549275</v>
      </c>
      <c r="H113" s="7">
        <v>615287.6</v>
      </c>
      <c r="I113" s="7">
        <v>545627.35</v>
      </c>
      <c r="J113" s="8">
        <f t="shared" si="12"/>
        <v>88.67842452862695</v>
      </c>
      <c r="K113" s="7">
        <v>17489.68</v>
      </c>
      <c r="L113" s="7">
        <v>15722.52</v>
      </c>
      <c r="M113" s="8">
        <f t="shared" si="13"/>
        <v>89.89598437478558</v>
      </c>
      <c r="N113" s="7">
        <v>62817.97</v>
      </c>
      <c r="O113" s="7">
        <v>51912.69</v>
      </c>
      <c r="P113" s="8">
        <f t="shared" si="14"/>
        <v>82.63987199841064</v>
      </c>
      <c r="Q113" s="25"/>
      <c r="R113" s="25"/>
      <c r="S113" s="25"/>
      <c r="T113" s="25"/>
      <c r="U113" s="25"/>
    </row>
    <row r="114" spans="1:21" s="9" customFormat="1" ht="19.5" customHeight="1">
      <c r="A114" s="198" t="s">
        <v>111</v>
      </c>
      <c r="B114" s="7">
        <v>52</v>
      </c>
      <c r="C114" s="7">
        <v>51</v>
      </c>
      <c r="D114" s="8">
        <f t="shared" si="10"/>
        <v>98.07692307692308</v>
      </c>
      <c r="E114" s="7">
        <v>1575</v>
      </c>
      <c r="F114" s="7">
        <v>1371</v>
      </c>
      <c r="G114" s="8">
        <f t="shared" si="11"/>
        <v>87.04761904761905</v>
      </c>
      <c r="H114" s="7">
        <v>162628.29</v>
      </c>
      <c r="I114" s="7">
        <v>156027.3</v>
      </c>
      <c r="J114" s="8">
        <f t="shared" si="12"/>
        <v>95.94105674972046</v>
      </c>
      <c r="K114" s="7">
        <v>458.4</v>
      </c>
      <c r="L114" s="7">
        <v>399.03</v>
      </c>
      <c r="M114" s="8">
        <f t="shared" si="13"/>
        <v>87.04842931937173</v>
      </c>
      <c r="N114" s="7">
        <v>7563.21</v>
      </c>
      <c r="O114" s="7">
        <v>6263.2</v>
      </c>
      <c r="P114" s="8">
        <f t="shared" si="14"/>
        <v>82.81139886370998</v>
      </c>
      <c r="Q114" s="25"/>
      <c r="R114" s="25"/>
      <c r="S114" s="25"/>
      <c r="T114" s="25"/>
      <c r="U114" s="25"/>
    </row>
    <row r="115" spans="1:21" s="9" customFormat="1" ht="19.5" customHeight="1">
      <c r="A115" s="198" t="s">
        <v>112</v>
      </c>
      <c r="B115" s="7">
        <v>46</v>
      </c>
      <c r="C115" s="7">
        <v>43</v>
      </c>
      <c r="D115" s="8">
        <f t="shared" si="10"/>
        <v>93.47826086956522</v>
      </c>
      <c r="E115" s="7">
        <v>5597798</v>
      </c>
      <c r="F115" s="7">
        <v>5413960</v>
      </c>
      <c r="G115" s="8">
        <f t="shared" si="11"/>
        <v>96.71588721136418</v>
      </c>
      <c r="H115" s="7">
        <v>2496782.48</v>
      </c>
      <c r="I115" s="7">
        <v>2707592.23</v>
      </c>
      <c r="J115" s="8">
        <f t="shared" si="12"/>
        <v>108.44325653871138</v>
      </c>
      <c r="K115" s="7">
        <v>19881.81</v>
      </c>
      <c r="L115" s="7">
        <v>19881.8</v>
      </c>
      <c r="M115" s="8">
        <f t="shared" si="13"/>
        <v>99.9999497027685</v>
      </c>
      <c r="N115" s="7">
        <v>124223.14</v>
      </c>
      <c r="O115" s="7">
        <v>120458.46</v>
      </c>
      <c r="P115" s="8">
        <f t="shared" si="14"/>
        <v>96.96942131715556</v>
      </c>
      <c r="Q115" s="25"/>
      <c r="R115" s="25"/>
      <c r="S115" s="25"/>
      <c r="T115" s="25"/>
      <c r="U115" s="25"/>
    </row>
    <row r="116" spans="1:21" s="9" customFormat="1" ht="19.5" customHeight="1">
      <c r="A116" s="198" t="s">
        <v>113</v>
      </c>
      <c r="B116" s="7">
        <v>140</v>
      </c>
      <c r="C116" s="7">
        <v>130</v>
      </c>
      <c r="D116" s="8">
        <f t="shared" si="10"/>
        <v>92.85714285714286</v>
      </c>
      <c r="E116" s="7">
        <v>89699</v>
      </c>
      <c r="F116" s="7">
        <v>88172</v>
      </c>
      <c r="G116" s="8">
        <f t="shared" si="11"/>
        <v>98.29763988450262</v>
      </c>
      <c r="H116" s="7">
        <v>1020826.92</v>
      </c>
      <c r="I116" s="7">
        <v>1004303.48</v>
      </c>
      <c r="J116" s="8">
        <f t="shared" si="12"/>
        <v>98.38136713714407</v>
      </c>
      <c r="K116" s="7">
        <v>43165.02</v>
      </c>
      <c r="L116" s="7">
        <v>41197.63</v>
      </c>
      <c r="M116" s="8">
        <f t="shared" si="13"/>
        <v>95.44216590192707</v>
      </c>
      <c r="N116" s="7">
        <v>48649.91</v>
      </c>
      <c r="O116" s="7">
        <v>42739.93</v>
      </c>
      <c r="P116" s="8">
        <f t="shared" si="14"/>
        <v>87.85202274783242</v>
      </c>
      <c r="Q116" s="25"/>
      <c r="R116" s="25"/>
      <c r="S116" s="25"/>
      <c r="T116" s="25"/>
      <c r="U116" s="25"/>
    </row>
    <row r="117" spans="1:21" s="9" customFormat="1" ht="19.5" customHeight="1">
      <c r="A117" s="198" t="s">
        <v>114</v>
      </c>
      <c r="B117" s="7">
        <v>2</v>
      </c>
      <c r="C117" s="7">
        <v>2</v>
      </c>
      <c r="D117" s="8">
        <f t="shared" si="10"/>
        <v>100</v>
      </c>
      <c r="E117" s="7">
        <v>3835</v>
      </c>
      <c r="F117" s="7">
        <v>3835</v>
      </c>
      <c r="G117" s="8">
        <f t="shared" si="11"/>
        <v>100</v>
      </c>
      <c r="H117" s="7">
        <v>856087.5</v>
      </c>
      <c r="I117" s="7">
        <v>856087.5</v>
      </c>
      <c r="J117" s="8">
        <f t="shared" si="12"/>
        <v>100</v>
      </c>
      <c r="K117" s="7">
        <v>2047.2</v>
      </c>
      <c r="L117" s="7">
        <v>2047.2</v>
      </c>
      <c r="M117" s="8">
        <f t="shared" si="13"/>
        <v>100</v>
      </c>
      <c r="N117" s="7">
        <v>1272.29</v>
      </c>
      <c r="O117" s="7">
        <v>1000</v>
      </c>
      <c r="P117" s="8">
        <f t="shared" si="14"/>
        <v>78.59843274725102</v>
      </c>
      <c r="Q117" s="25"/>
      <c r="R117" s="25"/>
      <c r="S117" s="25"/>
      <c r="T117" s="25"/>
      <c r="U117" s="25"/>
    </row>
    <row r="118" spans="1:21" s="9" customFormat="1" ht="19.5" customHeight="1">
      <c r="A118" s="198" t="s">
        <v>115</v>
      </c>
      <c r="B118" s="7">
        <v>1</v>
      </c>
      <c r="C118" s="7">
        <v>1</v>
      </c>
      <c r="D118" s="8">
        <f t="shared" si="10"/>
        <v>100</v>
      </c>
      <c r="E118" s="7">
        <v>0</v>
      </c>
      <c r="F118" s="7">
        <v>0</v>
      </c>
      <c r="G118" s="8">
        <v>0</v>
      </c>
      <c r="H118" s="7">
        <v>375000</v>
      </c>
      <c r="I118" s="7">
        <v>479400</v>
      </c>
      <c r="J118" s="8">
        <f t="shared" si="12"/>
        <v>127.84</v>
      </c>
      <c r="K118" s="7">
        <v>1635</v>
      </c>
      <c r="L118" s="7">
        <v>1861</v>
      </c>
      <c r="M118" s="8">
        <f t="shared" si="13"/>
        <v>113.82262996941895</v>
      </c>
      <c r="N118" s="7">
        <v>6000</v>
      </c>
      <c r="O118" s="7">
        <v>6800</v>
      </c>
      <c r="P118" s="8">
        <f t="shared" si="14"/>
        <v>113.33333333333333</v>
      </c>
      <c r="Q118" s="25"/>
      <c r="R118" s="25"/>
      <c r="S118" s="25"/>
      <c r="T118" s="25"/>
      <c r="U118" s="25"/>
    </row>
    <row r="119" spans="1:21" s="9" customFormat="1" ht="19.5" customHeight="1">
      <c r="A119" s="198" t="s">
        <v>116</v>
      </c>
      <c r="B119" s="7">
        <v>98</v>
      </c>
      <c r="C119" s="7">
        <v>99</v>
      </c>
      <c r="D119" s="8">
        <f t="shared" si="10"/>
        <v>101.0204081632653</v>
      </c>
      <c r="E119" s="7">
        <v>5634149</v>
      </c>
      <c r="F119" s="7">
        <v>5936436</v>
      </c>
      <c r="G119" s="8">
        <f t="shared" si="11"/>
        <v>105.36526456790547</v>
      </c>
      <c r="H119" s="7">
        <v>9584823.15</v>
      </c>
      <c r="I119" s="7">
        <v>10153655.78</v>
      </c>
      <c r="J119" s="8">
        <f t="shared" si="12"/>
        <v>105.93472222802565</v>
      </c>
      <c r="K119" s="7">
        <v>24016.23</v>
      </c>
      <c r="L119" s="7">
        <v>25061.41</v>
      </c>
      <c r="M119" s="8">
        <f t="shared" si="13"/>
        <v>104.35197364448958</v>
      </c>
      <c r="N119" s="7">
        <v>190167.26</v>
      </c>
      <c r="O119" s="7">
        <v>190111.78</v>
      </c>
      <c r="P119" s="8">
        <f t="shared" si="14"/>
        <v>99.97082568261224</v>
      </c>
      <c r="Q119" s="25"/>
      <c r="R119" s="25"/>
      <c r="S119" s="25"/>
      <c r="T119" s="25"/>
      <c r="U119" s="25"/>
    </row>
    <row r="120" spans="1:21" s="9" customFormat="1" ht="19.5" customHeight="1">
      <c r="A120" s="198" t="s">
        <v>117</v>
      </c>
      <c r="B120" s="7">
        <v>254</v>
      </c>
      <c r="C120" s="7">
        <v>245</v>
      </c>
      <c r="D120" s="8">
        <f t="shared" si="10"/>
        <v>96.45669291338582</v>
      </c>
      <c r="E120" s="7">
        <v>476217</v>
      </c>
      <c r="F120" s="7">
        <v>460289</v>
      </c>
      <c r="G120" s="8">
        <f t="shared" si="11"/>
        <v>96.65530629943912</v>
      </c>
      <c r="H120" s="7">
        <v>6943013.64</v>
      </c>
      <c r="I120" s="7">
        <v>6798605.12</v>
      </c>
      <c r="J120" s="8">
        <f t="shared" si="12"/>
        <v>97.92008877574379</v>
      </c>
      <c r="K120" s="7">
        <v>172083.06</v>
      </c>
      <c r="L120" s="7">
        <v>162886.72</v>
      </c>
      <c r="M120" s="8">
        <f t="shared" si="13"/>
        <v>94.6558714146529</v>
      </c>
      <c r="N120" s="7">
        <v>514364.12</v>
      </c>
      <c r="O120" s="7">
        <v>473667.19</v>
      </c>
      <c r="P120" s="8">
        <f t="shared" si="14"/>
        <v>92.08791429697702</v>
      </c>
      <c r="Q120" s="25"/>
      <c r="R120" s="25"/>
      <c r="S120" s="25"/>
      <c r="T120" s="25"/>
      <c r="U120" s="25"/>
    </row>
    <row r="121" spans="1:21" s="9" customFormat="1" ht="19.5" customHeight="1">
      <c r="A121" s="198" t="s">
        <v>118</v>
      </c>
      <c r="B121" s="7">
        <v>10</v>
      </c>
      <c r="C121" s="7">
        <v>8</v>
      </c>
      <c r="D121" s="8">
        <f t="shared" si="10"/>
        <v>80</v>
      </c>
      <c r="E121" s="7">
        <v>186785</v>
      </c>
      <c r="F121" s="7">
        <v>144785</v>
      </c>
      <c r="G121" s="8">
        <f t="shared" si="11"/>
        <v>77.51425435661322</v>
      </c>
      <c r="H121" s="7">
        <v>245690.71</v>
      </c>
      <c r="I121" s="7">
        <v>222344.13</v>
      </c>
      <c r="J121" s="8">
        <f t="shared" si="12"/>
        <v>90.49757314796315</v>
      </c>
      <c r="K121" s="7">
        <v>417.51</v>
      </c>
      <c r="L121" s="7">
        <v>419.28</v>
      </c>
      <c r="M121" s="8">
        <f t="shared" si="13"/>
        <v>100.42394194151038</v>
      </c>
      <c r="N121" s="7">
        <v>7249.45</v>
      </c>
      <c r="O121" s="7">
        <v>6876.18</v>
      </c>
      <c r="P121" s="8">
        <f t="shared" si="14"/>
        <v>94.85105766644367</v>
      </c>
      <c r="Q121" s="25"/>
      <c r="R121" s="25"/>
      <c r="S121" s="25"/>
      <c r="T121" s="25"/>
      <c r="U121" s="25"/>
    </row>
    <row r="122" spans="1:16" ht="15.75" customHeight="1">
      <c r="A122" s="21" t="s">
        <v>8</v>
      </c>
      <c r="B122" s="13">
        <f>SUM(B101:B121)</f>
        <v>808</v>
      </c>
      <c r="C122" s="12">
        <f>SUM(C101:C121)</f>
        <v>848</v>
      </c>
      <c r="D122" s="18">
        <f>+C122/B122*100</f>
        <v>104.95049504950495</v>
      </c>
      <c r="E122" s="13">
        <f>SUM(E101:E121)</f>
        <v>14541578</v>
      </c>
      <c r="F122" s="12">
        <f>SUM(F101:F121)</f>
        <v>19194593</v>
      </c>
      <c r="G122" s="18">
        <f>+F122/E122*100</f>
        <v>131.99800599357238</v>
      </c>
      <c r="H122" s="13">
        <f>SUM(H101:H121)</f>
        <v>43967155.6</v>
      </c>
      <c r="I122" s="12">
        <f>SUM(I101:I121)</f>
        <v>62518698.44</v>
      </c>
      <c r="J122" s="18">
        <f>+I122/H122*100</f>
        <v>142.19409372026786</v>
      </c>
      <c r="K122" s="13">
        <f>SUM(K101:K121)</f>
        <v>631025.51</v>
      </c>
      <c r="L122" s="12">
        <f>SUM(L101:L121)</f>
        <v>723416.95</v>
      </c>
      <c r="M122" s="18">
        <f>+L122/K122*100</f>
        <v>114.64147463705547</v>
      </c>
      <c r="N122" s="13">
        <f>SUM(N101:N121)</f>
        <v>1142105.4599999997</v>
      </c>
      <c r="O122" s="12">
        <f>SUM(O101:O121)</f>
        <v>1112698.75</v>
      </c>
      <c r="P122" s="18">
        <f>+O122/N122*100</f>
        <v>97.42521938385622</v>
      </c>
    </row>
    <row r="123" spans="1:21" s="9" customFormat="1" ht="15.75" customHeight="1">
      <c r="A123" s="189" t="s">
        <v>24</v>
      </c>
      <c r="B123" s="26"/>
      <c r="C123" s="26"/>
      <c r="D123" s="27"/>
      <c r="E123" s="26"/>
      <c r="F123" s="26"/>
      <c r="G123" s="35"/>
      <c r="H123" s="26"/>
      <c r="I123" s="26"/>
      <c r="J123" s="26"/>
      <c r="K123" s="26"/>
      <c r="L123" s="31"/>
      <c r="M123" s="31"/>
      <c r="N123" s="31"/>
      <c r="O123" s="31"/>
      <c r="P123" s="31"/>
      <c r="Q123" s="25"/>
      <c r="R123" s="25"/>
      <c r="S123" s="25"/>
      <c r="T123" s="25"/>
      <c r="U123" s="25"/>
    </row>
    <row r="124" spans="1:21" s="9" customFormat="1" ht="15.75" customHeight="1">
      <c r="A124" s="190" t="s">
        <v>25</v>
      </c>
      <c r="B124" s="25"/>
      <c r="C124" s="25"/>
      <c r="D124" s="25"/>
      <c r="E124" s="25"/>
      <c r="F124" s="25"/>
      <c r="G124" s="25"/>
      <c r="H124" s="25"/>
      <c r="I124" s="26"/>
      <c r="J124" s="26"/>
      <c r="K124" s="26"/>
      <c r="L124" s="31"/>
      <c r="M124" s="31"/>
      <c r="N124" s="31"/>
      <c r="O124" s="31"/>
      <c r="P124" s="31"/>
      <c r="Q124" s="25"/>
      <c r="R124" s="25"/>
      <c r="S124" s="25"/>
      <c r="T124" s="25"/>
      <c r="U124" s="25"/>
    </row>
    <row r="125" spans="1:21" s="9" customFormat="1" ht="15.75" customHeight="1">
      <c r="A125" s="189" t="s">
        <v>92</v>
      </c>
      <c r="B125" s="32"/>
      <c r="C125" s="119"/>
      <c r="D125" s="33"/>
      <c r="E125" s="32"/>
      <c r="F125" s="32"/>
      <c r="G125" s="33"/>
      <c r="H125" s="33"/>
      <c r="I125" s="33"/>
      <c r="J125" s="33"/>
      <c r="K125" s="32"/>
      <c r="L125" s="32"/>
      <c r="M125" s="33"/>
      <c r="N125" s="23"/>
      <c r="O125" s="23"/>
      <c r="P125" s="34"/>
      <c r="Q125" s="25"/>
      <c r="R125" s="25"/>
      <c r="S125" s="25"/>
      <c r="T125" s="25"/>
      <c r="U125" s="25"/>
    </row>
    <row r="126" spans="1:21" s="9" customFormat="1" ht="15.75" customHeight="1">
      <c r="A126" s="189" t="s">
        <v>93</v>
      </c>
      <c r="B126" s="32"/>
      <c r="C126" s="32"/>
      <c r="D126" s="33"/>
      <c r="E126" s="32"/>
      <c r="F126" s="32"/>
      <c r="G126" s="33"/>
      <c r="H126" s="33"/>
      <c r="I126" s="33"/>
      <c r="J126" s="33"/>
      <c r="K126" s="32"/>
      <c r="L126" s="32"/>
      <c r="M126" s="33"/>
      <c r="N126" s="23"/>
      <c r="O126" s="23"/>
      <c r="P126" s="34"/>
      <c r="Q126" s="25"/>
      <c r="R126" s="25"/>
      <c r="S126" s="25"/>
      <c r="T126" s="25"/>
      <c r="U126" s="25"/>
    </row>
    <row r="127" spans="1:21" s="9" customFormat="1" ht="15.75" customHeight="1">
      <c r="A127" s="189" t="s">
        <v>94</v>
      </c>
      <c r="B127" s="103"/>
      <c r="C127" s="22"/>
      <c r="D127" s="22"/>
      <c r="E127" s="103"/>
      <c r="F127" s="22"/>
      <c r="G127" s="22"/>
      <c r="H127" s="22"/>
      <c r="I127" s="22"/>
      <c r="J127" s="22"/>
      <c r="K127" s="103"/>
      <c r="L127" s="22"/>
      <c r="M127" s="22"/>
      <c r="N127" s="103"/>
      <c r="O127" s="22"/>
      <c r="P127" s="22"/>
      <c r="Q127" s="25"/>
      <c r="R127" s="25"/>
      <c r="S127" s="25"/>
      <c r="T127" s="25"/>
      <c r="U127" s="25"/>
    </row>
    <row r="128" spans="1:16" ht="14.25" customHeight="1">
      <c r="A128" s="22"/>
      <c r="B128" s="103"/>
      <c r="C128" s="22"/>
      <c r="D128" s="22"/>
      <c r="E128" s="103"/>
      <c r="F128" s="22"/>
      <c r="G128" s="22"/>
      <c r="H128" s="22"/>
      <c r="I128" s="22"/>
      <c r="J128" s="22"/>
      <c r="K128" s="103"/>
      <c r="L128" s="22"/>
      <c r="M128" s="22"/>
      <c r="N128" s="103"/>
      <c r="O128" s="22"/>
      <c r="P128" s="22"/>
    </row>
    <row r="129" spans="1:21" s="20" customFormat="1" ht="14.25" customHeight="1">
      <c r="A129" s="22"/>
      <c r="B129" s="103"/>
      <c r="C129" s="22"/>
      <c r="D129" s="22"/>
      <c r="E129" s="103"/>
      <c r="F129" s="22"/>
      <c r="G129" s="22"/>
      <c r="H129" s="22"/>
      <c r="I129" s="22"/>
      <c r="J129" s="22"/>
      <c r="K129" s="103"/>
      <c r="L129" s="22"/>
      <c r="M129" s="22"/>
      <c r="N129" s="103"/>
      <c r="O129" s="22"/>
      <c r="P129" s="22"/>
      <c r="Q129" s="104"/>
      <c r="R129" s="104"/>
      <c r="S129" s="104"/>
      <c r="T129" s="104"/>
      <c r="U129" s="104"/>
    </row>
    <row r="130" spans="1:16" ht="12.75" customHeight="1">
      <c r="A130" s="22"/>
      <c r="B130" s="103"/>
      <c r="C130" s="22"/>
      <c r="D130" s="22"/>
      <c r="E130" s="103"/>
      <c r="F130" s="22"/>
      <c r="G130" s="22"/>
      <c r="H130" s="22"/>
      <c r="I130" s="22"/>
      <c r="J130" s="22"/>
      <c r="K130" s="103"/>
      <c r="L130" s="22"/>
      <c r="M130" s="22"/>
      <c r="N130" s="103"/>
      <c r="O130" s="22"/>
      <c r="P130" s="22"/>
    </row>
    <row r="131" spans="1:21" s="9" customFormat="1" ht="12.75" customHeight="1">
      <c r="A131" s="22"/>
      <c r="B131" s="103"/>
      <c r="C131" s="22"/>
      <c r="D131" s="22"/>
      <c r="E131" s="103"/>
      <c r="F131" s="22"/>
      <c r="G131" s="22"/>
      <c r="H131" s="22"/>
      <c r="I131" s="22"/>
      <c r="J131" s="22"/>
      <c r="K131" s="103"/>
      <c r="L131" s="22"/>
      <c r="M131" s="22"/>
      <c r="N131" s="103"/>
      <c r="O131" s="22"/>
      <c r="P131" s="22"/>
      <c r="Q131" s="25"/>
      <c r="R131" s="25"/>
      <c r="S131" s="25"/>
      <c r="T131" s="25"/>
      <c r="U131" s="25"/>
    </row>
    <row r="132" spans="1:21" s="9" customFormat="1" ht="12.75" customHeight="1">
      <c r="A132" s="22"/>
      <c r="B132" s="103"/>
      <c r="C132" s="22"/>
      <c r="D132" s="22"/>
      <c r="E132" s="103"/>
      <c r="F132" s="22"/>
      <c r="G132" s="22"/>
      <c r="H132" s="22"/>
      <c r="I132" s="22"/>
      <c r="J132" s="22"/>
      <c r="K132" s="103"/>
      <c r="L132" s="22"/>
      <c r="M132" s="22"/>
      <c r="N132" s="103"/>
      <c r="O132" s="22"/>
      <c r="P132" s="22"/>
      <c r="Q132" s="25"/>
      <c r="R132" s="25"/>
      <c r="S132" s="25"/>
      <c r="T132" s="25"/>
      <c r="U132" s="25"/>
    </row>
    <row r="133" spans="1:21" s="9" customFormat="1" ht="12.75" customHeight="1">
      <c r="A133" s="22"/>
      <c r="B133" s="103"/>
      <c r="C133" s="22"/>
      <c r="D133" s="22"/>
      <c r="E133" s="103"/>
      <c r="F133" s="22"/>
      <c r="G133" s="22"/>
      <c r="H133" s="22"/>
      <c r="I133" s="22"/>
      <c r="J133" s="22"/>
      <c r="K133" s="103"/>
      <c r="L133" s="22"/>
      <c r="M133" s="22"/>
      <c r="N133" s="103"/>
      <c r="O133" s="22"/>
      <c r="P133" s="22"/>
      <c r="Q133" s="25"/>
      <c r="R133" s="25"/>
      <c r="S133" s="25"/>
      <c r="T133" s="25"/>
      <c r="U133" s="25"/>
    </row>
    <row r="134" spans="1:21" s="9" customFormat="1" ht="12.75" customHeight="1">
      <c r="A134" s="22"/>
      <c r="B134" s="103"/>
      <c r="C134" s="22"/>
      <c r="D134" s="22"/>
      <c r="E134" s="103"/>
      <c r="F134" s="22"/>
      <c r="G134" s="22"/>
      <c r="H134" s="22"/>
      <c r="I134" s="22"/>
      <c r="J134" s="22"/>
      <c r="K134" s="103"/>
      <c r="L134" s="22"/>
      <c r="M134" s="22"/>
      <c r="N134" s="103"/>
      <c r="O134" s="22"/>
      <c r="P134" s="22"/>
      <c r="Q134" s="25"/>
      <c r="R134" s="25"/>
      <c r="S134" s="25"/>
      <c r="T134" s="25"/>
      <c r="U134" s="25"/>
    </row>
    <row r="135" spans="1:21" s="9" customFormat="1" ht="12.75" customHeight="1">
      <c r="A135" s="22"/>
      <c r="B135" s="103"/>
      <c r="C135" s="22"/>
      <c r="D135" s="22"/>
      <c r="E135" s="103"/>
      <c r="F135" s="22"/>
      <c r="G135" s="22"/>
      <c r="H135" s="22"/>
      <c r="I135" s="22"/>
      <c r="J135" s="22"/>
      <c r="K135" s="103"/>
      <c r="L135" s="22"/>
      <c r="M135" s="22"/>
      <c r="N135" s="103"/>
      <c r="O135" s="22"/>
      <c r="P135" s="22"/>
      <c r="Q135" s="25"/>
      <c r="R135" s="25"/>
      <c r="S135" s="25"/>
      <c r="T135" s="25"/>
      <c r="U135" s="25"/>
    </row>
    <row r="136" spans="1:21" s="9" customFormat="1" ht="12.75" customHeight="1">
      <c r="A136" s="22"/>
      <c r="B136" s="103"/>
      <c r="C136" s="22"/>
      <c r="D136" s="22"/>
      <c r="E136" s="103"/>
      <c r="F136" s="22"/>
      <c r="G136" s="22"/>
      <c r="H136" s="22"/>
      <c r="I136" s="22"/>
      <c r="J136" s="22"/>
      <c r="K136" s="103"/>
      <c r="L136" s="22"/>
      <c r="M136" s="22"/>
      <c r="N136" s="103"/>
      <c r="O136" s="22"/>
      <c r="P136" s="22"/>
      <c r="Q136" s="25"/>
      <c r="R136" s="25"/>
      <c r="S136" s="25"/>
      <c r="T136" s="25"/>
      <c r="U136" s="25"/>
    </row>
    <row r="137" spans="1:21" s="9" customFormat="1" ht="12.75" customHeight="1">
      <c r="A137" s="22"/>
      <c r="B137" s="103"/>
      <c r="C137" s="22"/>
      <c r="D137" s="22"/>
      <c r="E137" s="103"/>
      <c r="F137" s="22"/>
      <c r="G137" s="22"/>
      <c r="H137" s="22"/>
      <c r="I137" s="22"/>
      <c r="J137" s="22"/>
      <c r="K137" s="103"/>
      <c r="L137" s="22"/>
      <c r="M137" s="22"/>
      <c r="N137" s="103"/>
      <c r="O137" s="22"/>
      <c r="P137" s="22"/>
      <c r="Q137" s="25"/>
      <c r="R137" s="25"/>
      <c r="S137" s="25"/>
      <c r="T137" s="25"/>
      <c r="U137" s="25"/>
    </row>
    <row r="138" spans="1:21" s="9" customFormat="1" ht="12.75" customHeight="1">
      <c r="A138" s="22"/>
      <c r="B138" s="103"/>
      <c r="C138" s="22"/>
      <c r="D138" s="22"/>
      <c r="E138" s="103"/>
      <c r="F138" s="22"/>
      <c r="G138" s="22"/>
      <c r="H138" s="22"/>
      <c r="I138" s="22"/>
      <c r="J138" s="22"/>
      <c r="K138" s="103"/>
      <c r="L138" s="22"/>
      <c r="M138" s="22"/>
      <c r="N138" s="103"/>
      <c r="O138" s="22"/>
      <c r="P138" s="22"/>
      <c r="Q138" s="25"/>
      <c r="R138" s="25"/>
      <c r="S138" s="25"/>
      <c r="T138" s="25"/>
      <c r="U138" s="25"/>
    </row>
    <row r="139" spans="1:21" s="9" customFormat="1" ht="12.75" customHeight="1">
      <c r="A139" s="22"/>
      <c r="B139" s="103"/>
      <c r="C139" s="22"/>
      <c r="D139" s="22"/>
      <c r="E139" s="103"/>
      <c r="F139" s="22"/>
      <c r="G139" s="22"/>
      <c r="H139" s="22"/>
      <c r="I139" s="22"/>
      <c r="J139" s="22"/>
      <c r="K139" s="103"/>
      <c r="L139" s="22"/>
      <c r="M139" s="22"/>
      <c r="N139" s="103"/>
      <c r="O139" s="22"/>
      <c r="P139" s="22"/>
      <c r="Q139" s="25"/>
      <c r="R139" s="25"/>
      <c r="S139" s="25"/>
      <c r="T139" s="25"/>
      <c r="U139" s="25"/>
    </row>
    <row r="140" spans="1:21" s="9" customFormat="1" ht="12.75" customHeight="1">
      <c r="A140" s="22"/>
      <c r="B140" s="103"/>
      <c r="C140" s="22"/>
      <c r="D140" s="22"/>
      <c r="E140" s="103"/>
      <c r="F140" s="22"/>
      <c r="G140" s="22"/>
      <c r="H140" s="22"/>
      <c r="I140" s="22"/>
      <c r="J140" s="22"/>
      <c r="K140" s="103"/>
      <c r="L140" s="22"/>
      <c r="M140" s="22"/>
      <c r="N140" s="103"/>
      <c r="O140" s="22"/>
      <c r="P140" s="22"/>
      <c r="Q140" s="25"/>
      <c r="R140" s="25"/>
      <c r="S140" s="25"/>
      <c r="T140" s="25"/>
      <c r="U140" s="25"/>
    </row>
    <row r="141" spans="1:21" s="9" customFormat="1" ht="12.75" customHeight="1">
      <c r="A141" s="10"/>
      <c r="B141" s="16"/>
      <c r="C141" s="10"/>
      <c r="D141" s="10"/>
      <c r="E141" s="16"/>
      <c r="F141" s="10"/>
      <c r="G141" s="10"/>
      <c r="H141" s="10"/>
      <c r="I141" s="10"/>
      <c r="J141" s="10"/>
      <c r="K141" s="16"/>
      <c r="L141" s="10"/>
      <c r="M141" s="10"/>
      <c r="N141" s="16"/>
      <c r="O141" s="10"/>
      <c r="P141" s="10"/>
      <c r="Q141" s="25"/>
      <c r="R141" s="25"/>
      <c r="S141" s="25"/>
      <c r="T141" s="25"/>
      <c r="U141" s="25"/>
    </row>
    <row r="142" ht="12.75" customHeight="1"/>
    <row r="143" spans="1:21" s="9" customFormat="1" ht="12.75" customHeight="1">
      <c r="A143" s="10"/>
      <c r="B143" s="16"/>
      <c r="C143" s="10"/>
      <c r="D143" s="10"/>
      <c r="E143" s="16"/>
      <c r="F143" s="10"/>
      <c r="G143" s="10"/>
      <c r="H143" s="10"/>
      <c r="I143" s="10"/>
      <c r="J143" s="10"/>
      <c r="K143" s="16"/>
      <c r="L143" s="10"/>
      <c r="M143" s="10"/>
      <c r="N143" s="16"/>
      <c r="O143" s="10"/>
      <c r="P143" s="10"/>
      <c r="Q143" s="25"/>
      <c r="R143" s="25"/>
      <c r="S143" s="25"/>
      <c r="T143" s="25"/>
      <c r="U143" s="25"/>
    </row>
    <row r="144" spans="1:21" s="9" customFormat="1" ht="12.75" customHeight="1">
      <c r="A144" s="10"/>
      <c r="B144" s="16"/>
      <c r="C144" s="10"/>
      <c r="D144" s="10"/>
      <c r="E144" s="16"/>
      <c r="F144" s="10"/>
      <c r="G144" s="10"/>
      <c r="H144" s="10"/>
      <c r="I144" s="10"/>
      <c r="J144" s="10"/>
      <c r="K144" s="16"/>
      <c r="L144" s="10"/>
      <c r="M144" s="10"/>
      <c r="N144" s="16"/>
      <c r="O144" s="10"/>
      <c r="P144" s="10"/>
      <c r="Q144" s="25"/>
      <c r="R144" s="25"/>
      <c r="S144" s="25"/>
      <c r="T144" s="25"/>
      <c r="U144" s="25"/>
    </row>
    <row r="145" ht="12.75" customHeight="1"/>
    <row r="146" spans="1:21" s="9" customFormat="1" ht="12.75" customHeight="1">
      <c r="A146" s="10"/>
      <c r="B146" s="16"/>
      <c r="C146" s="10"/>
      <c r="D146" s="10"/>
      <c r="E146" s="16"/>
      <c r="F146" s="10"/>
      <c r="G146" s="10"/>
      <c r="H146" s="10"/>
      <c r="I146" s="10"/>
      <c r="J146" s="10"/>
      <c r="K146" s="16"/>
      <c r="L146" s="10"/>
      <c r="M146" s="10"/>
      <c r="N146" s="16"/>
      <c r="O146" s="10"/>
      <c r="P146" s="10"/>
      <c r="Q146" s="25"/>
      <c r="R146" s="25"/>
      <c r="S146" s="25"/>
      <c r="T146" s="25"/>
      <c r="U146" s="25"/>
    </row>
    <row r="147" spans="1:21" s="9" customFormat="1" ht="12.75" customHeight="1">
      <c r="A147" s="10"/>
      <c r="B147" s="16"/>
      <c r="C147" s="10"/>
      <c r="D147" s="10"/>
      <c r="E147" s="16"/>
      <c r="F147" s="10"/>
      <c r="G147" s="10"/>
      <c r="H147" s="10"/>
      <c r="I147" s="10"/>
      <c r="J147" s="10"/>
      <c r="K147" s="16"/>
      <c r="L147" s="10"/>
      <c r="M147" s="10"/>
      <c r="N147" s="16"/>
      <c r="O147" s="10"/>
      <c r="P147" s="10"/>
      <c r="Q147" s="25"/>
      <c r="R147" s="25"/>
      <c r="S147" s="25"/>
      <c r="T147" s="25"/>
      <c r="U147" s="25"/>
    </row>
    <row r="148" ht="12.75" customHeight="1"/>
    <row r="149" spans="1:21" s="9" customFormat="1" ht="12.75" customHeight="1">
      <c r="A149" s="10"/>
      <c r="B149" s="16"/>
      <c r="C149" s="10"/>
      <c r="D149" s="10"/>
      <c r="E149" s="16"/>
      <c r="F149" s="10"/>
      <c r="G149" s="10"/>
      <c r="H149" s="10"/>
      <c r="I149" s="10"/>
      <c r="J149" s="10"/>
      <c r="K149" s="16"/>
      <c r="L149" s="10"/>
      <c r="M149" s="10"/>
      <c r="N149" s="16"/>
      <c r="O149" s="10"/>
      <c r="P149" s="10"/>
      <c r="Q149" s="25"/>
      <c r="R149" s="25"/>
      <c r="S149" s="25"/>
      <c r="T149" s="25"/>
      <c r="U149" s="25"/>
    </row>
    <row r="150" ht="12.75" customHeight="1"/>
    <row r="151" spans="1:21" s="9" customFormat="1" ht="12.75" customHeight="1">
      <c r="A151" s="10"/>
      <c r="B151" s="16"/>
      <c r="C151" s="10"/>
      <c r="D151" s="10"/>
      <c r="E151" s="16"/>
      <c r="F151" s="10"/>
      <c r="G151" s="10"/>
      <c r="H151" s="10"/>
      <c r="I151" s="10"/>
      <c r="J151" s="10"/>
      <c r="K151" s="16"/>
      <c r="L151" s="10"/>
      <c r="M151" s="10"/>
      <c r="N151" s="16"/>
      <c r="O151" s="10"/>
      <c r="P151" s="10"/>
      <c r="Q151" s="25"/>
      <c r="R151" s="25"/>
      <c r="S151" s="25"/>
      <c r="T151" s="25"/>
      <c r="U151" s="25"/>
    </row>
    <row r="152" spans="1:21" s="9" customFormat="1" ht="12.75" customHeight="1">
      <c r="A152" s="10"/>
      <c r="B152" s="16"/>
      <c r="C152" s="10"/>
      <c r="D152" s="10"/>
      <c r="E152" s="16"/>
      <c r="F152" s="10"/>
      <c r="G152" s="10"/>
      <c r="H152" s="10"/>
      <c r="I152" s="10"/>
      <c r="J152" s="10"/>
      <c r="K152" s="16"/>
      <c r="L152" s="10"/>
      <c r="M152" s="10"/>
      <c r="N152" s="16"/>
      <c r="O152" s="10"/>
      <c r="P152" s="10"/>
      <c r="Q152" s="25"/>
      <c r="R152" s="25"/>
      <c r="S152" s="25"/>
      <c r="T152" s="25"/>
      <c r="U152" s="25"/>
    </row>
    <row r="153" spans="1:21" s="9" customFormat="1" ht="12.75" customHeight="1">
      <c r="A153" s="10"/>
      <c r="B153" s="16"/>
      <c r="C153" s="10"/>
      <c r="D153" s="10"/>
      <c r="E153" s="16"/>
      <c r="F153" s="10"/>
      <c r="G153" s="10"/>
      <c r="H153" s="10"/>
      <c r="I153" s="10"/>
      <c r="J153" s="10"/>
      <c r="K153" s="16"/>
      <c r="L153" s="10"/>
      <c r="M153" s="10"/>
      <c r="N153" s="16"/>
      <c r="O153" s="10"/>
      <c r="P153" s="10"/>
      <c r="Q153" s="25"/>
      <c r="R153" s="25"/>
      <c r="S153" s="25"/>
      <c r="T153" s="25"/>
      <c r="U153" s="25"/>
    </row>
    <row r="154" spans="1:21" s="9" customFormat="1" ht="12.75" customHeight="1">
      <c r="A154" s="10"/>
      <c r="B154" s="16"/>
      <c r="C154" s="10"/>
      <c r="D154" s="10"/>
      <c r="E154" s="16"/>
      <c r="F154" s="10"/>
      <c r="G154" s="10"/>
      <c r="H154" s="10"/>
      <c r="I154" s="10"/>
      <c r="J154" s="10"/>
      <c r="K154" s="16"/>
      <c r="L154" s="10"/>
      <c r="M154" s="10"/>
      <c r="N154" s="16"/>
      <c r="O154" s="10"/>
      <c r="P154" s="10"/>
      <c r="Q154" s="25"/>
      <c r="R154" s="25"/>
      <c r="S154" s="25"/>
      <c r="T154" s="25"/>
      <c r="U154" s="25"/>
    </row>
    <row r="155" spans="1:21" s="9" customFormat="1" ht="12.75" customHeight="1">
      <c r="A155" s="10"/>
      <c r="B155" s="16"/>
      <c r="C155" s="10"/>
      <c r="D155" s="10"/>
      <c r="E155" s="16"/>
      <c r="F155" s="10"/>
      <c r="G155" s="10"/>
      <c r="H155" s="10"/>
      <c r="I155" s="10"/>
      <c r="J155" s="10"/>
      <c r="K155" s="16"/>
      <c r="L155" s="10"/>
      <c r="M155" s="10"/>
      <c r="N155" s="16"/>
      <c r="O155" s="10"/>
      <c r="P155" s="10"/>
      <c r="Q155" s="25"/>
      <c r="R155" s="25"/>
      <c r="S155" s="25"/>
      <c r="T155" s="25"/>
      <c r="U155" s="25"/>
    </row>
    <row r="156" spans="1:21" s="9" customFormat="1" ht="12.75" customHeight="1">
      <c r="A156" s="10"/>
      <c r="B156" s="16"/>
      <c r="C156" s="10"/>
      <c r="D156" s="10"/>
      <c r="E156" s="16"/>
      <c r="F156" s="10"/>
      <c r="G156" s="10"/>
      <c r="H156" s="10"/>
      <c r="I156" s="10"/>
      <c r="J156" s="10"/>
      <c r="K156" s="16"/>
      <c r="L156" s="10"/>
      <c r="M156" s="10"/>
      <c r="N156" s="16"/>
      <c r="O156" s="10"/>
      <c r="P156" s="10"/>
      <c r="Q156" s="25"/>
      <c r="R156" s="25"/>
      <c r="S156" s="25"/>
      <c r="T156" s="25"/>
      <c r="U156" s="25"/>
    </row>
    <row r="157" spans="1:21" s="9" customFormat="1" ht="12.75" customHeight="1">
      <c r="A157" s="10"/>
      <c r="B157" s="16"/>
      <c r="C157" s="10"/>
      <c r="D157" s="10"/>
      <c r="E157" s="16"/>
      <c r="F157" s="10"/>
      <c r="G157" s="10"/>
      <c r="H157" s="10"/>
      <c r="I157" s="10"/>
      <c r="J157" s="10"/>
      <c r="K157" s="16"/>
      <c r="L157" s="10"/>
      <c r="M157" s="10"/>
      <c r="N157" s="16"/>
      <c r="O157" s="10"/>
      <c r="P157" s="10"/>
      <c r="Q157" s="25"/>
      <c r="R157" s="25"/>
      <c r="S157" s="25"/>
      <c r="T157" s="25"/>
      <c r="U157" s="25"/>
    </row>
    <row r="158" spans="1:21" s="9" customFormat="1" ht="12.75" customHeight="1">
      <c r="A158" s="10"/>
      <c r="B158" s="16"/>
      <c r="C158" s="10"/>
      <c r="D158" s="10"/>
      <c r="E158" s="16"/>
      <c r="F158" s="10"/>
      <c r="G158" s="10"/>
      <c r="H158" s="10"/>
      <c r="I158" s="10"/>
      <c r="J158" s="10"/>
      <c r="K158" s="16"/>
      <c r="L158" s="10"/>
      <c r="M158" s="10"/>
      <c r="N158" s="16"/>
      <c r="O158" s="10"/>
      <c r="P158" s="10"/>
      <c r="Q158" s="25"/>
      <c r="R158" s="25"/>
      <c r="S158" s="25"/>
      <c r="T158" s="25"/>
      <c r="U158" s="25"/>
    </row>
    <row r="159" spans="1:21" s="9" customFormat="1" ht="12.75" customHeight="1">
      <c r="A159" s="10"/>
      <c r="B159" s="16"/>
      <c r="C159" s="10"/>
      <c r="D159" s="10"/>
      <c r="E159" s="16"/>
      <c r="F159" s="10"/>
      <c r="G159" s="10"/>
      <c r="H159" s="10"/>
      <c r="I159" s="10"/>
      <c r="J159" s="10"/>
      <c r="K159" s="16"/>
      <c r="L159" s="10"/>
      <c r="M159" s="10"/>
      <c r="N159" s="16"/>
      <c r="O159" s="10"/>
      <c r="P159" s="10"/>
      <c r="Q159" s="25"/>
      <c r="R159" s="25"/>
      <c r="S159" s="25"/>
      <c r="T159" s="25"/>
      <c r="U159" s="25"/>
    </row>
    <row r="160" spans="1:21" s="9" customFormat="1" ht="12.75" customHeight="1">
      <c r="A160" s="10"/>
      <c r="B160" s="16"/>
      <c r="C160" s="10"/>
      <c r="D160" s="10"/>
      <c r="E160" s="16"/>
      <c r="F160" s="10"/>
      <c r="G160" s="10"/>
      <c r="H160" s="10"/>
      <c r="I160" s="10"/>
      <c r="J160" s="10"/>
      <c r="K160" s="16"/>
      <c r="L160" s="10"/>
      <c r="M160" s="10"/>
      <c r="N160" s="16"/>
      <c r="O160" s="10"/>
      <c r="P160" s="10"/>
      <c r="Q160" s="25"/>
      <c r="R160" s="25"/>
      <c r="S160" s="25"/>
      <c r="T160" s="25"/>
      <c r="U160" s="25"/>
    </row>
    <row r="161" ht="17.25" customHeight="1"/>
  </sheetData>
  <sheetProtection/>
  <mergeCells count="36">
    <mergeCell ref="A2:P2"/>
    <mergeCell ref="A3:P3"/>
    <mergeCell ref="A5:A7"/>
    <mergeCell ref="B5:P5"/>
    <mergeCell ref="B6:D6"/>
    <mergeCell ref="E6:G6"/>
    <mergeCell ref="H6:J6"/>
    <mergeCell ref="K6:M6"/>
    <mergeCell ref="N6:P6"/>
    <mergeCell ref="A37:P37"/>
    <mergeCell ref="A38:P38"/>
    <mergeCell ref="A40:A42"/>
    <mergeCell ref="B40:P40"/>
    <mergeCell ref="B41:D41"/>
    <mergeCell ref="E41:G41"/>
    <mergeCell ref="H41:J41"/>
    <mergeCell ref="K41:M41"/>
    <mergeCell ref="N41:P41"/>
    <mergeCell ref="A65:P65"/>
    <mergeCell ref="A66:P66"/>
    <mergeCell ref="A68:A70"/>
    <mergeCell ref="B68:P68"/>
    <mergeCell ref="B69:D69"/>
    <mergeCell ref="E69:G69"/>
    <mergeCell ref="H69:J69"/>
    <mergeCell ref="K69:M69"/>
    <mergeCell ref="N69:P69"/>
    <mergeCell ref="A95:P95"/>
    <mergeCell ref="A96:P96"/>
    <mergeCell ref="A98:A100"/>
    <mergeCell ref="B98:P98"/>
    <mergeCell ref="B99:D99"/>
    <mergeCell ref="E99:G99"/>
    <mergeCell ref="H99:J99"/>
    <mergeCell ref="K99:M99"/>
    <mergeCell ref="N99:P99"/>
  </mergeCells>
  <printOptions horizontalCentered="1"/>
  <pageMargins left="0.1968503937007874" right="0.1968503937007874" top="0.7086614173228347" bottom="0.5511811023622047" header="0.31496062992125984" footer="0.15748031496062992"/>
  <pageSetup fitToHeight="0" fitToWidth="0" horizontalDpi="600" verticalDpi="600" orientation="landscape" paperSize="9" scale="72" r:id="rId1"/>
  <rowBreaks count="3" manualBreakCount="3">
    <brk id="34" max="15" man="1"/>
    <brk id="62" max="15" man="1"/>
    <brk id="9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GARNES, ESPERANZA</dc:creator>
  <cp:keywords/>
  <dc:description/>
  <cp:lastModifiedBy>BORDILS GIL, JOSE RAMON</cp:lastModifiedBy>
  <cp:lastPrinted>2023-03-20T09:09:11Z</cp:lastPrinted>
  <dcterms:created xsi:type="dcterms:W3CDTF">2020-03-25T11:47:57Z</dcterms:created>
  <dcterms:modified xsi:type="dcterms:W3CDTF">2023-03-29T10:52:31Z</dcterms:modified>
  <cp:category/>
  <cp:version/>
  <cp:contentType/>
  <cp:contentStatus/>
  <cp:revision>4</cp:revision>
</cp:coreProperties>
</file>