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6" activeTab="0"/>
  </bookViews>
  <sheets>
    <sheet name="1-1" sheetId="1" r:id="rId1"/>
    <sheet name="1-2" sheetId="2" r:id="rId2"/>
    <sheet name="1-3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5"/>
    <externalReference r:id="rId16"/>
  </externalReferences>
  <definedNames>
    <definedName name="A_impresión_IM">#REF!</definedName>
    <definedName name="Año">'[1]MACRO'!$B$2</definedName>
    <definedName name="Años">OFFSET('[1]LISTAS'!$A$3,0,0,COUNT('[1]LISTAS'!$A:$A),1)</definedName>
    <definedName name="ArchivosCarpetaOrigen">OFFSET('[1]LISTAS'!$E$3,0,0,COUNTA('[1]LISTAS'!$E:$E)-2,1)</definedName>
    <definedName name="_xlnm.Print_Area" localSheetId="0">'1-1'!$A$1:$H$63</definedName>
    <definedName name="_xlnm.Print_Area" localSheetId="1">'1-2'!$A$1:$P$64</definedName>
    <definedName name="_xlnm.Print_Area" localSheetId="2">'1-3'!$A$1:$G$62</definedName>
    <definedName name="_xlnm.Print_Area" localSheetId="3">'2-1-1'!$A$1:$M$95</definedName>
    <definedName name="_xlnm.Print_Area" localSheetId="4">'2-1-2'!$A$1:$G$71</definedName>
    <definedName name="_xlnm.Print_Area" localSheetId="5">'2-2-1'!$A$1:$I$113</definedName>
    <definedName name="_xlnm.Print_Area" localSheetId="6">'2-2-2'!$A$1:$F$43</definedName>
    <definedName name="_xlnm.Print_Area" localSheetId="7">'2-3-1'!$A$1:$E$30</definedName>
    <definedName name="_xlnm.Print_Area" localSheetId="8">'2-3-2'!$A$1:$G$158</definedName>
    <definedName name="_xlnm.Print_Area" localSheetId="9">'3-1'!$A$1:$I$89</definedName>
    <definedName name="_xlnm.Print_Area" localSheetId="11">'3-3'!$A$1:$R$46</definedName>
    <definedName name="CarpetaDestinoEstudios">#REF!</definedName>
    <definedName name="CarpetaDestinoPesca1">#REF!</definedName>
    <definedName name="CarpetaDestinoPesca2">#REF!</definedName>
    <definedName name="CarpetaOrigen">#REF!</definedName>
    <definedName name="Carpetas">#REF!</definedName>
    <definedName name="CódigoModalidadPesca">'[1]MACRO'!$B$8</definedName>
    <definedName name="CódigoTrimestre">'[1]MACRO'!$B$5</definedName>
    <definedName name="ComienzoArchivoEstudios">#REF!</definedName>
    <definedName name="ComienzoArchivoPesca">#REF!</definedName>
    <definedName name="ComienzoArchivosDestino">#REF!</definedName>
    <definedName name="Crustaceo_2T">#REF!</definedName>
    <definedName name="Crustaceos">#REF!</definedName>
    <definedName name="Leyenda">OFFSET('[1]LISTAS'!$H$1,0,0,COUNTA('[1]LISTAS'!$H:$H),2)</definedName>
    <definedName name="ModalidadPesca">'[1]LISTAS'!$C$3:$D$8</definedName>
    <definedName name="Moluscos">#REF!</definedName>
    <definedName name="Moluscos_2T">#REF!</definedName>
    <definedName name="Nota">OFFSET('[1]LISTAS'!$G$3,0,0,COUNTA('[1]LISTAS'!$G:$GE)-1,1)</definedName>
    <definedName name="Peces">#REF!</definedName>
    <definedName name="Peces_2T">#REF!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>'[1]LISTAS'!$B$3:$B$7</definedName>
  </definedNames>
  <calcPr fullCalcOnLoad="1"/>
</workbook>
</file>

<file path=xl/sharedStrings.xml><?xml version="1.0" encoding="utf-8"?>
<sst xmlns="http://schemas.openxmlformats.org/spreadsheetml/2006/main" count="1260" uniqueCount="805">
  <si>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</si>
  <si>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</si>
  <si>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</si>
  <si>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</si>
  <si>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</si>
  <si>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</si>
  <si>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</si>
  <si>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</si>
  <si>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</si>
  <si>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</si>
  <si>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</si>
  <si>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</si>
  <si>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</si>
  <si>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</si>
  <si>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</si>
  <si>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</si>
  <si>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</si>
  <si>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</si>
  <si>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</si>
  <si>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</si>
  <si>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</si>
  <si>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</si>
  <si>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</si>
  <si>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</si>
  <si>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</si>
  <si>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</si>
  <si>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</si>
  <si>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</si>
  <si>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</si>
  <si>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</si>
  <si>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</si>
  <si>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</si>
  <si>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</si>
  <si>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</si>
  <si>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</si>
  <si>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</si>
  <si>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</si>
  <si>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</si>
  <si>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</si>
  <si>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</si>
  <si>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</si>
  <si>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</si>
  <si>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</si>
  <si>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</si>
  <si>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</si>
  <si>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</si>
  <si>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</si>
  <si>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</si>
  <si>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</si>
  <si>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</si>
  <si>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</si>
  <si>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</si>
  <si>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</si>
  <si>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</si>
  <si>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</si>
  <si>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</si>
  <si>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</si>
  <si>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</si>
  <si>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</si>
  <si>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</si>
  <si>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</si>
  <si>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</si>
  <si>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</si>
  <si>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</si>
  <si>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</si>
  <si>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>OCTUBRE</t>
  </si>
  <si>
    <t>NOVEMBRE</t>
  </si>
  <si>
    <t>DESEMBRE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</si>
  <si>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</si>
  <si>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</si>
  <si>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</si>
  <si>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</si>
  <si>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</si>
  <si>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</si>
  <si>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</si>
  <si>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</si>
  <si>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</si>
  <si>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</si>
  <si>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</si>
  <si>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</si>
  <si>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</si>
  <si>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</si>
  <si>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</si>
  <si>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</si>
  <si>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</si>
  <si>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</si>
  <si>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</si>
  <si>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</si>
  <si>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</si>
  <si>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</si>
  <si>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</si>
  <si>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</si>
  <si>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</si>
  <si>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</si>
  <si>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</si>
  <si>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</si>
  <si>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</si>
  <si>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</si>
  <si>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</si>
  <si>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</si>
  <si>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</si>
  <si>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</si>
  <si>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</si>
  <si>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</si>
  <si>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</si>
  <si>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</si>
  <si>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</si>
  <si>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</si>
  <si>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</si>
  <si>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</si>
  <si>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</si>
  <si>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</si>
  <si>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</si>
  <si>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</si>
  <si>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</si>
  <si>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</si>
  <si>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</si>
  <si>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</si>
  <si>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</si>
  <si>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</si>
  <si>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</si>
  <si>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</si>
  <si>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</si>
  <si>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</si>
  <si>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</si>
  <si>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</si>
  <si>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</si>
  <si>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</si>
  <si>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</si>
  <si>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</si>
  <si>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</si>
  <si>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</si>
  <si>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</si>
  <si>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</si>
  <si>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t>B. PRECIPITACIONS (l/m2)</t>
  </si>
  <si>
    <t>Pp total</t>
  </si>
  <si>
    <t>Pp màx. diària</t>
  </si>
  <si>
    <t xml:space="preserve">BÉTERA </t>
  </si>
  <si>
    <t>2. INFORMACIÓ  ESTADÍSTICA</t>
  </si>
  <si>
    <t>2.1. Estadístiques agrícoles</t>
  </si>
  <si>
    <t>2.1.1. AVANÇOS DE SUPERFÍCIES I PRODUCCIONS</t>
  </si>
  <si>
    <t>Desembre  2018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</si>
  <si>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</si>
  <si>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</si>
  <si>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</si>
  <si>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</si>
  <si>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</si>
  <si>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</si>
  <si>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</si>
  <si>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2007/2016</t>
  </si>
  <si>
    <t>Avanç 2018</t>
  </si>
  <si>
    <t xml:space="preserve">  CEREALS</t>
  </si>
  <si>
    <t xml:space="preserve">    Arròs</t>
  </si>
  <si>
    <t xml:space="preserve">    Blat </t>
  </si>
  <si>
    <t xml:space="preserve">    Ordi </t>
  </si>
  <si>
    <t xml:space="preserve">    Civada (avena)</t>
  </si>
  <si>
    <t xml:space="preserve">    Dacsa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</si>
  <si>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</si>
  <si>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</si>
  <si>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</si>
  <si>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</si>
  <si>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</si>
  <si>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</si>
  <si>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</si>
  <si>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</si>
  <si>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</si>
  <si>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</si>
  <si>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</si>
  <si>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</si>
  <si>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</si>
  <si>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</si>
  <si>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</si>
  <si>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</si>
  <si>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</si>
  <si>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</si>
  <si>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</si>
  <si>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</si>
  <si>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</si>
  <si>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</si>
  <si>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</si>
  <si>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</si>
  <si>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</si>
  <si>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</si>
  <si>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</si>
  <si>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</si>
  <si>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</si>
  <si>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</si>
  <si>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</si>
  <si>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</si>
  <si>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</si>
  <si>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 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</si>
  <si>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</si>
  <si>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</si>
  <si>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</si>
  <si>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</si>
  <si>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Carchofa </t>
  </si>
  <si>
    <t>2.1.2. AVANÇOS DE PRODUCCIÓ DE CULTIUS LLENYOSOS (t)</t>
  </si>
  <si>
    <t>Desembre 2018</t>
  </si>
  <si>
    <t>CÍTRICS</t>
  </si>
  <si>
    <t>MITJANA CAMPANYES 2007/2008 A 2016/2017</t>
  </si>
  <si>
    <t>BALANÇ CAMPANYA 2017/2018</t>
  </si>
  <si>
    <t>PRIMER ALFARRÀS CAMPANYA 2018/2019</t>
  </si>
  <si>
    <t>PRIMER ALFARRÁS CAMPANYA 2018/2019</t>
  </si>
  <si>
    <t xml:space="preserve">TARONGES </t>
  </si>
  <si>
    <t>MANDARINES</t>
  </si>
  <si>
    <t>LLIMES</t>
  </si>
  <si>
    <t>ARANGES</t>
  </si>
  <si>
    <t>TOTAL CÍTRICS</t>
  </si>
  <si>
    <t>ALTRES LLENYOSOS</t>
  </si>
  <si>
    <t>MITJANA ANYS             2007 A 2016</t>
  </si>
  <si>
    <t>AVANÇ DESEMBRE    2018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</si>
  <si>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</si>
  <si>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</si>
  <si>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</si>
  <si>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</si>
  <si>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</si>
  <si>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</si>
  <si>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Nectarina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</si>
  <si>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</si>
  <si>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</si>
  <si>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</si>
  <si>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</si>
  <si>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</si>
  <si>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</si>
  <si>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</si>
  <si>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</si>
  <si>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</si>
  <si>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</si>
  <si>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</si>
  <si>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</si>
  <si>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</si>
  <si>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</si>
  <si>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</si>
  <si>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</si>
  <si>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(sd) : sense dades a data de referència.</t>
  </si>
  <si>
    <t>CASTELLÓ</t>
  </si>
  <si>
    <t>VALÈNCIA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</si>
  <si>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</si>
  <si>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2.2. Estadístiques ramaderes</t>
  </si>
  <si>
    <t xml:space="preserve">2.2.1. Moviment comercial pequari de la Comunitat Valenciana </t>
  </si>
  <si>
    <t>VENDES DE BESTIAR</t>
  </si>
  <si>
    <t>4t  trimestre 2018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</si>
  <si>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</si>
  <si>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</si>
  <si>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</si>
  <si>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</si>
  <si>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</si>
  <si>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</si>
  <si>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</si>
  <si>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</si>
  <si>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</si>
  <si>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</si>
  <si>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</si>
  <si>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</si>
  <si>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</si>
  <si>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</si>
  <si>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</si>
  <si>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</si>
  <si>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</si>
  <si>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</si>
  <si>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</si>
  <si>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</si>
  <si>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</si>
  <si>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</si>
  <si>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</si>
  <si>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</si>
  <si>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</si>
  <si>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</si>
  <si>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</si>
  <si>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</si>
  <si>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</si>
  <si>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</si>
  <si>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</si>
  <si>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</si>
  <si>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</si>
  <si>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</si>
  <si>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</si>
  <si>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</si>
  <si>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</si>
  <si>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</si>
  <si>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</si>
  <si>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</si>
  <si>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</si>
  <si>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</si>
  <si>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</si>
  <si>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</si>
  <si>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</si>
  <si>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</si>
  <si>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</si>
  <si>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</si>
  <si>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</si>
  <si>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</si>
  <si>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</si>
  <si>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</si>
  <si>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</si>
  <si>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</si>
  <si>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</si>
  <si>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OUS PER A COVAR</t>
  </si>
  <si>
    <t>2. INFORMACIÓ ESTADÍSTICA</t>
  </si>
  <si>
    <t>2.2.2. Enquestes ramaderes d'existències a les explotacions de la Comunitat Valenciana. Novembre 2018</t>
  </si>
  <si>
    <t>A. 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</si>
  <si>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</si>
  <si>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</si>
  <si>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</si>
  <si>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</si>
  <si>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</si>
  <si>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</si>
  <si>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</si>
  <si>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</si>
  <si>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</si>
  <si>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</si>
  <si>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</si>
  <si>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</si>
  <si>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</si>
  <si>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 xml:space="preserve">2.3. Estadístiques pesqueres </t>
  </si>
  <si>
    <t>3r trimestre 2018</t>
  </si>
  <si>
    <t>PORTS</t>
  </si>
  <si>
    <t>JULIOL</t>
  </si>
  <si>
    <t>SETEMBRE</t>
  </si>
  <si>
    <t>ACUMULAT ANUAL</t>
  </si>
  <si>
    <t>TORREVIEJA</t>
  </si>
  <si>
    <t>SANTA POLA</t>
  </si>
  <si>
    <t>XÀVIA</t>
  </si>
  <si>
    <t>LA VILA JOIOSA</t>
  </si>
  <si>
    <t>CALPE</t>
  </si>
  <si>
    <t>DÉNIA</t>
  </si>
  <si>
    <t>MORAIRA</t>
  </si>
  <si>
    <t>EL CAMPELLO</t>
  </si>
  <si>
    <t>GUARDAMAR</t>
  </si>
  <si>
    <t>PROVÍNCIA ALACANT</t>
  </si>
  <si>
    <t>BORRIANA</t>
  </si>
  <si>
    <t>PENÍSCOLA</t>
  </si>
  <si>
    <t>VINARÒS</t>
  </si>
  <si>
    <t>PROVÍNCIA-CASTELLÓ</t>
  </si>
  <si>
    <t>GANDÍA</t>
  </si>
  <si>
    <t>CULLERA</t>
  </si>
  <si>
    <t>PROVÍNCIA VALÈNCIA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</si>
  <si>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</si>
  <si>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</si>
  <si>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</si>
  <si>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</si>
  <si>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</si>
  <si>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AGN</t>
  </si>
  <si>
    <t>ESCAT</t>
  </si>
  <si>
    <t>ALB</t>
  </si>
  <si>
    <t>BACORA</t>
  </si>
  <si>
    <t>AMB</t>
  </si>
  <si>
    <t>CÈRVIA</t>
  </si>
  <si>
    <t>ANE</t>
  </si>
  <si>
    <t>ALADROC/SEITÓ</t>
  </si>
  <si>
    <t>ANN</t>
  </si>
  <si>
    <t>ESPARRALL</t>
  </si>
  <si>
    <t>BAS</t>
  </si>
  <si>
    <t>SERRANS</t>
  </si>
  <si>
    <t>BFT</t>
  </si>
  <si>
    <t>TONYINA</t>
  </si>
  <si>
    <t>BGR</t>
  </si>
  <si>
    <t>RONCADOR</t>
  </si>
  <si>
    <t>BHD</t>
  </si>
  <si>
    <t>PEIX GRIPAU</t>
  </si>
  <si>
    <t>BIB</t>
  </si>
  <si>
    <t>FANECA / MÒLLERA FOSCA</t>
  </si>
  <si>
    <t>BLI</t>
  </si>
  <si>
    <t>ESCOLÀ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</si>
  <si>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</si>
  <si>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</si>
  <si>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</si>
  <si>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</si>
  <si>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</si>
  <si>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</si>
  <si>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</si>
  <si>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</si>
  <si>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</si>
  <si>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</si>
  <si>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</si>
  <si>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</si>
  <si>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BRB</t>
  </si>
  <si>
    <t>CÀNTERA</t>
  </si>
  <si>
    <t>BSC</t>
  </si>
  <si>
    <t>PAGRE REIAL</t>
  </si>
  <si>
    <t>BSH</t>
  </si>
  <si>
    <t>TINTORERA</t>
  </si>
  <si>
    <t>BSS</t>
  </si>
  <si>
    <t>LLOBARRO</t>
  </si>
  <si>
    <t>CBM</t>
  </si>
  <si>
    <t>CORBALL DE ROCA</t>
  </si>
  <si>
    <t>CEN</t>
  </si>
  <si>
    <t>CENTROLÒFIDS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</si>
  <si>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</si>
  <si>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</si>
  <si>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</si>
  <si>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</si>
  <si>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</si>
  <si>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</si>
  <si>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</si>
  <si>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</si>
  <si>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CTB</t>
  </si>
  <si>
    <t>VIDRIADA/VARIADA</t>
  </si>
  <si>
    <t>DEC</t>
  </si>
  <si>
    <t>DÉNTOL</t>
  </si>
  <si>
    <t>DGX</t>
  </si>
  <si>
    <t>AGULLATS</t>
  </si>
  <si>
    <t>DOL</t>
  </si>
  <si>
    <t>LLAMPUGA</t>
  </si>
  <si>
    <t>ELE</t>
  </si>
  <si>
    <t>ANGUILA</t>
  </si>
  <si>
    <t>FOX</t>
  </si>
  <si>
    <t>MÒLLERES</t>
  </si>
  <si>
    <t>GAG</t>
  </si>
  <si>
    <t>CAÇO</t>
  </si>
  <si>
    <t>GAR</t>
  </si>
  <si>
    <t>AGULLA</t>
  </si>
  <si>
    <t>GBR</t>
  </si>
  <si>
    <t>XERLA MORRUDA</t>
  </si>
  <si>
    <t>GOB</t>
  </si>
  <si>
    <t>GOBIS</t>
  </si>
  <si>
    <t>GPD</t>
  </si>
  <si>
    <t>MERO</t>
  </si>
  <si>
    <t>GSM</t>
  </si>
  <si>
    <t>PEIX TAMBORER</t>
  </si>
  <si>
    <t>GUX</t>
  </si>
  <si>
    <t>TRÍGLIDS</t>
  </si>
  <si>
    <t>HKE</t>
  </si>
  <si>
    <t>LLUÇ</t>
  </si>
  <si>
    <t>HPR</t>
  </si>
  <si>
    <t>PEIX RELLOTGE</t>
  </si>
  <si>
    <t>JAX</t>
  </si>
  <si>
    <t>SORELLS</t>
  </si>
  <si>
    <t>JDP</t>
  </si>
  <si>
    <t>ESCURÇANA</t>
  </si>
  <si>
    <t>JOD</t>
  </si>
  <si>
    <t>GALL</t>
  </si>
  <si>
    <t>LEE</t>
  </si>
  <si>
    <t>PALOMIDA</t>
  </si>
  <si>
    <t>LEZ</t>
  </si>
  <si>
    <t>BRUIXES</t>
  </si>
  <si>
    <t>LTA</t>
  </si>
  <si>
    <t>BACORETA</t>
  </si>
  <si>
    <t>MAC</t>
  </si>
  <si>
    <t>CAVALLA/VERAT</t>
  </si>
  <si>
    <t>MGR</t>
  </si>
  <si>
    <t>REIG</t>
  </si>
  <si>
    <t>MKG</t>
  </si>
  <si>
    <t>LLENGUADO PELUT</t>
  </si>
  <si>
    <t>MMH</t>
  </si>
  <si>
    <t>MORENA</t>
  </si>
  <si>
    <t>MNZ</t>
  </si>
  <si>
    <t>RAPS</t>
  </si>
  <si>
    <t>MSP</t>
  </si>
  <si>
    <t>MARLÍ</t>
  </si>
  <si>
    <t>MUL</t>
  </si>
  <si>
    <t>LLISES</t>
  </si>
  <si>
    <t>MUX</t>
  </si>
  <si>
    <t>MOLLS</t>
  </si>
  <si>
    <t>MYL</t>
  </si>
  <si>
    <t>MILANA</t>
  </si>
  <si>
    <t>MZZ</t>
  </si>
  <si>
    <t>PEIXOS MARINS</t>
  </si>
  <si>
    <t>OGT</t>
  </si>
  <si>
    <t>MOLL REIAL</t>
  </si>
  <si>
    <t>OUB</t>
  </si>
  <si>
    <t>PUPUT/TACÓ</t>
  </si>
  <si>
    <t>PAC</t>
  </si>
  <si>
    <t>PAGELL</t>
  </si>
  <si>
    <t>PIC</t>
  </si>
  <si>
    <t>XUCLES</t>
  </si>
  <si>
    <t>PIL</t>
  </si>
  <si>
    <t>SARDINA</t>
  </si>
  <si>
    <t>POA</t>
  </si>
  <si>
    <t>CASTANYOLA</t>
  </si>
  <si>
    <t>PEIXOS (continuació)</t>
  </si>
  <si>
    <t>POD</t>
  </si>
  <si>
    <t>CAPELLÀ</t>
  </si>
  <si>
    <t>POP</t>
  </si>
  <si>
    <t>SORELL DE PENYA</t>
  </si>
  <si>
    <t>REA</t>
  </si>
  <si>
    <t>RLI</t>
  </si>
  <si>
    <t>PELUDA IMPERIAL</t>
  </si>
  <si>
    <t>RNH</t>
  </si>
  <si>
    <t>PELUDA PIGALLADA</t>
  </si>
  <si>
    <t>RPG</t>
  </si>
  <si>
    <t>PAGRE</t>
  </si>
  <si>
    <t>SAA</t>
  </si>
  <si>
    <t>ALATXA</t>
  </si>
  <si>
    <t>SBA</t>
  </si>
  <si>
    <t>BESUC BLANC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</si>
  <si>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</si>
  <si>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</si>
  <si>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</si>
  <si>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</si>
  <si>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</si>
  <si>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</si>
  <si>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</si>
  <si>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</si>
  <si>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SCL</t>
  </si>
  <si>
    <t>GATS</t>
  </si>
  <si>
    <t>SCO</t>
  </si>
  <si>
    <t>ESCÓRPORES</t>
  </si>
  <si>
    <t>SFS</t>
  </si>
  <si>
    <t>SABRE</t>
  </si>
  <si>
    <t>SHO</t>
  </si>
  <si>
    <t>MOIXINA</t>
  </si>
  <si>
    <t>SHR</t>
  </si>
  <si>
    <t>MORRUDA</t>
  </si>
  <si>
    <t>SIL</t>
  </si>
  <si>
    <t>XANGUETS</t>
  </si>
  <si>
    <t>SKA</t>
  </si>
  <si>
    <t>RAJADES</t>
  </si>
  <si>
    <t>SKJ</t>
  </si>
  <si>
    <t>BONÍTOL DE VENTRE RATLLAT</t>
  </si>
  <si>
    <t>SLM</t>
  </si>
  <si>
    <t>SALPA</t>
  </si>
  <si>
    <t>SMA</t>
  </si>
  <si>
    <t>SOLRAIG</t>
  </si>
  <si>
    <t>SMD</t>
  </si>
  <si>
    <t>MUSSOLA</t>
  </si>
  <si>
    <t>SNS</t>
  </si>
  <si>
    <t>TROMPETER</t>
  </si>
  <si>
    <t>SOO</t>
  </si>
  <si>
    <t>LLENGUADOS</t>
  </si>
  <si>
    <t>SSB</t>
  </si>
  <si>
    <t>MABRE</t>
  </si>
  <si>
    <t>SWA</t>
  </si>
  <si>
    <t>SARG</t>
  </si>
  <si>
    <t>SWO</t>
  </si>
  <si>
    <t>PEIX ESPASSA</t>
  </si>
  <si>
    <t>TOE</t>
  </si>
  <si>
    <t>VAQUES</t>
  </si>
  <si>
    <t>TRG</t>
  </si>
  <si>
    <t>BALLESTA</t>
  </si>
  <si>
    <t>TSD</t>
  </si>
  <si>
    <t>SABOGA</t>
  </si>
  <si>
    <t>TSU</t>
  </si>
  <si>
    <t>PEIX CONILL</t>
  </si>
  <si>
    <t>TUR</t>
  </si>
  <si>
    <t>RÉMOL EMPETXINAT</t>
  </si>
  <si>
    <t>UMO</t>
  </si>
  <si>
    <t>CORBALL FOSC</t>
  </si>
  <si>
    <t>UUC</t>
  </si>
  <si>
    <t>RATA</t>
  </si>
  <si>
    <t>VAD</t>
  </si>
  <si>
    <t>LLETXA</t>
  </si>
  <si>
    <t>VMA</t>
  </si>
  <si>
    <t>BIS</t>
  </si>
  <si>
    <t>WEX</t>
  </si>
  <si>
    <t>ARANYES</t>
  </si>
  <si>
    <t>WHB</t>
  </si>
  <si>
    <t>BACALLARET/MAIRE</t>
  </si>
  <si>
    <t>WRF</t>
  </si>
  <si>
    <t>DOT</t>
  </si>
  <si>
    <t>YNU</t>
  </si>
  <si>
    <t>LLENGUADO PORTUGUÉS</t>
  </si>
  <si>
    <t>YRS</t>
  </si>
  <si>
    <t>ESPET</t>
  </si>
  <si>
    <t>CRUSTACIS</t>
  </si>
  <si>
    <t>ARA</t>
  </si>
  <si>
    <t>GAMBA ROJA DEL MEDITERRANI</t>
  </si>
  <si>
    <t>ARS</t>
  </si>
  <si>
    <t>LLAGOSTÍ MORÚ</t>
  </si>
  <si>
    <t>CRB</t>
  </si>
  <si>
    <t>CRANC BLAU</t>
  </si>
  <si>
    <t>CRU</t>
  </si>
  <si>
    <t>CRUSTACIS MARINS</t>
  </si>
  <si>
    <t>DPS</t>
  </si>
  <si>
    <t>GAMBA BLANCA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</si>
  <si>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</si>
  <si>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</si>
  <si>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</si>
  <si>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</si>
  <si>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</si>
  <si>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</si>
  <si>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</si>
  <si>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</si>
  <si>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LOQ</t>
  </si>
  <si>
    <t>SASTRES</t>
  </si>
  <si>
    <t>LOS</t>
  </si>
  <si>
    <t>CIGALES</t>
  </si>
  <si>
    <t>LQA</t>
  </si>
  <si>
    <t>CRANC</t>
  </si>
  <si>
    <t>MTS</t>
  </si>
  <si>
    <t>GALERA</t>
  </si>
  <si>
    <t>NEP</t>
  </si>
  <si>
    <t>ESCAMARLÀ</t>
  </si>
  <si>
    <t>OLV</t>
  </si>
  <si>
    <t>CABRA DE FONS</t>
  </si>
  <si>
    <t>PDZ</t>
  </si>
  <si>
    <t>GAMBETES</t>
  </si>
  <si>
    <t>SKM</t>
  </si>
  <si>
    <t>GAMBA DE L'ATLÀNTIC</t>
  </si>
  <si>
    <t>SLO</t>
  </si>
  <si>
    <t>LLAGOSTA</t>
  </si>
  <si>
    <t>TGS</t>
  </si>
  <si>
    <t>LLAGOSTÍ MEDITERRANI</t>
  </si>
  <si>
    <t>MOL.LUSCS</t>
  </si>
  <si>
    <t>BOY</t>
  </si>
  <si>
    <t>CARAGOL DE PUNXES</t>
  </si>
  <si>
    <t>COZ</t>
  </si>
  <si>
    <t>CARDÍTIDS</t>
  </si>
  <si>
    <t>CTG</t>
  </si>
  <si>
    <t>CLOÏSSA</t>
  </si>
  <si>
    <t>CTL</t>
  </si>
  <si>
    <t>SÉPIES, SEPIONS I MORRALETS</t>
  </si>
  <si>
    <t>FNT</t>
  </si>
  <si>
    <t>CORN BLANC</t>
  </si>
  <si>
    <t>KFA</t>
  </si>
  <si>
    <t>CLOÏSSA CASOLANA</t>
  </si>
  <si>
    <t>KTT</t>
  </si>
  <si>
    <t>ESCOPINYA VERRUCOSA</t>
  </si>
  <si>
    <t>OCC</t>
  </si>
  <si>
    <t>POLP</t>
  </si>
  <si>
    <t>OCM</t>
  </si>
  <si>
    <t>POLPS BLANCS</t>
  </si>
  <si>
    <t>OCN</t>
  </si>
  <si>
    <t>POLP TROBIGUERA</t>
  </si>
  <si>
    <t>OMZ</t>
  </si>
  <si>
    <t>CANANES</t>
  </si>
  <si>
    <t>OUW</t>
  </si>
  <si>
    <t>CALAMARSONS</t>
  </si>
  <si>
    <t>SJA</t>
  </si>
  <si>
    <t>PETXINA DE PELEGRÍ</t>
  </si>
  <si>
    <t>SQR</t>
  </si>
  <si>
    <t>CALAMAR</t>
  </si>
  <si>
    <t>SSX</t>
  </si>
  <si>
    <t>ASCÍDIES</t>
  </si>
  <si>
    <t>SVE</t>
  </si>
  <si>
    <t>ROSSELLONA</t>
  </si>
  <si>
    <t>EQUINODERMS</t>
  </si>
  <si>
    <t>CUX</t>
  </si>
  <si>
    <t>HOLOTURIOÏDEUS</t>
  </si>
  <si>
    <t>URM</t>
  </si>
  <si>
    <t>ERIÇÓ DE MAR</t>
  </si>
  <si>
    <t>TOTAL CAPTURES DESEMBARCADES</t>
  </si>
  <si>
    <t>3. COMERÇ EXTERIOR AGROALIMENTARI</t>
  </si>
  <si>
    <t>3.1 Exportacions agroalimentàries de la Comunitat Valenciana</t>
  </si>
  <si>
    <t>UNIÓ EUROPEA</t>
  </si>
  <si>
    <t>Tones</t>
  </si>
  <si>
    <t>Milers d'euros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</si>
  <si>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</si>
  <si>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</si>
  <si>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</si>
  <si>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</si>
  <si>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</si>
  <si>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</si>
  <si>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</si>
  <si>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</si>
  <si>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</si>
  <si>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</si>
  <si>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</si>
  <si>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</si>
  <si>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</si>
  <si>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</si>
  <si>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</si>
  <si>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</si>
  <si>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</si>
  <si>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</si>
  <si>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</si>
  <si>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</si>
  <si>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</si>
  <si>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</si>
  <si>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</si>
  <si>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</si>
  <si>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</si>
  <si>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</si>
  <si>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</si>
  <si>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</si>
  <si>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</si>
  <si>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</si>
  <si>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</si>
  <si>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</si>
  <si>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</si>
  <si>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</si>
  <si>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</si>
  <si>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</si>
  <si>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</si>
  <si>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</si>
  <si>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</si>
  <si>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</si>
  <si>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</si>
  <si>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</si>
  <si>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</si>
  <si>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</si>
  <si>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</si>
  <si>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</si>
  <si>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</si>
  <si>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</si>
  <si>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</si>
  <si>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</si>
  <si>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</si>
  <si>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</si>
  <si>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</si>
  <si>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 xml:space="preserve">3.1 Exportacions agroalimentàries de la Comunitat Valenciana </t>
  </si>
  <si>
    <t>UNIÓN EUROPEA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</si>
  <si>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</si>
  <si>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</si>
  <si>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</si>
  <si>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</si>
  <si>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</si>
  <si>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</si>
  <si>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</si>
  <si>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</si>
  <si>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</si>
  <si>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</si>
  <si>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</si>
  <si>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</si>
  <si>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</si>
  <si>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</si>
  <si>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</si>
  <si>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</si>
  <si>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</si>
  <si>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</si>
  <si>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d'Indústria, Comerç i Turisme.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</si>
  <si>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</si>
  <si>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</si>
  <si>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</si>
  <si>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</si>
  <si>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</si>
  <si>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</si>
  <si>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</si>
  <si>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</si>
  <si>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</si>
  <si>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</si>
  <si>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</si>
  <si>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</si>
  <si>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</si>
  <si>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</si>
  <si>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</si>
  <si>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</si>
  <si>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</si>
  <si>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</si>
  <si>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</si>
  <si>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</si>
  <si>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</si>
  <si>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</si>
  <si>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</si>
  <si>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</si>
  <si>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</si>
  <si>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</si>
  <si>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</si>
  <si>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</si>
  <si>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</si>
  <si>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</si>
  <si>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</si>
  <si>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</si>
  <si>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</si>
  <si>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</si>
  <si>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</si>
  <si>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</si>
  <si>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</si>
  <si>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</si>
  <si>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</si>
  <si>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</si>
  <si>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</si>
  <si>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</si>
  <si>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</si>
  <si>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>3.3 Destinacions de les exportacions citrícoles de la Comunitat Valenciana  (tones i milers d'euros)</t>
  </si>
  <si>
    <t>DESTINACIONS</t>
  </si>
  <si>
    <t>TARONGES</t>
  </si>
  <si>
    <t xml:space="preserve">LLIMES </t>
  </si>
  <si>
    <t xml:space="preserve">PES </t>
  </si>
  <si>
    <t xml:space="preserve"> VALOR</t>
  </si>
  <si>
    <t>PES</t>
  </si>
  <si>
    <t>Setembre-Decembre 2018</t>
  </si>
  <si>
    <t>Total acumulat campanya 2018/2019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</si>
  <si>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</si>
  <si>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</si>
  <si>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</si>
  <si>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</si>
  <si>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</si>
  <si>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</si>
  <si>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</si>
  <si>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</si>
  <si>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</si>
  <si>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</si>
  <si>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</si>
  <si>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</si>
  <si>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</si>
  <si>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</si>
  <si>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</si>
  <si>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</si>
  <si>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</si>
  <si>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</si>
  <si>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</si>
  <si>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</si>
  <si>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</si>
  <si>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</si>
  <si>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</si>
  <si>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</si>
  <si>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</si>
  <si>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</si>
  <si>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</si>
  <si>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</si>
  <si>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</si>
  <si>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</si>
  <si>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</si>
  <si>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</si>
  <si>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</si>
  <si>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</si>
  <si>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</si>
  <si>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</si>
  <si>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</si>
  <si>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</si>
  <si>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</si>
  <si>
    <t>2.3.1. Captures pesqueres desembarcades a la C.Valenciana (kg)</t>
  </si>
  <si>
    <t>4t TRIM. 2018</t>
  </si>
  <si>
    <t>TOTAL ACUMUL. 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</si>
</sst>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0.0"/>
    <numFmt numFmtId="169" formatCode="#,##0_);\(#,##0\)"/>
    <numFmt numFmtId="170" formatCode="###0"/>
  </numFmts>
  <fonts count="66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sz val="11"/>
      <color indexed="18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9.5"/>
      <color indexed="18"/>
      <name val="Times New Roman"/>
      <family val="0"/>
    </font>
    <font>
      <sz val="8"/>
      <color indexed="18"/>
      <name val="Times New Roman"/>
      <family val="0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18"/>
      <name val="Arial"/>
      <family val="2"/>
    </font>
    <font>
      <sz val="16"/>
      <color indexed="18"/>
      <name val="Times New Roman"/>
      <family val="1"/>
    </font>
    <font>
      <b/>
      <sz val="10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sz val="14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8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0" applyNumberFormat="0" applyBorder="0" applyAlignment="0" applyProtection="0"/>
    <xf numFmtId="0" fontId="18" fillId="2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22" fillId="3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8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33" fillId="0" borderId="0">
      <alignment/>
      <protection/>
    </xf>
    <xf numFmtId="165" fontId="34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5" fillId="2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71" applyNumberFormat="1" applyFont="1" applyBorder="1" applyProtection="1">
      <alignment/>
      <protection/>
    </xf>
    <xf numFmtId="166" fontId="7" fillId="0" borderId="16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7" xfId="0" applyNumberFormat="1" applyFont="1" applyBorder="1" applyAlignment="1" applyProtection="1">
      <alignment/>
      <protection/>
    </xf>
    <xf numFmtId="166" fontId="9" fillId="0" borderId="18" xfId="71" applyNumberFormat="1" applyFont="1" applyBorder="1" applyProtection="1">
      <alignment/>
      <protection/>
    </xf>
    <xf numFmtId="166" fontId="9" fillId="0" borderId="16" xfId="0" applyNumberFormat="1" applyFont="1" applyBorder="1" applyAlignment="1" applyProtection="1">
      <alignment horizontal="right"/>
      <protection/>
    </xf>
    <xf numFmtId="166" fontId="9" fillId="0" borderId="19" xfId="0" applyNumberFormat="1" applyFont="1" applyBorder="1" applyAlignment="1" applyProtection="1">
      <alignment horizontal="right"/>
      <protection/>
    </xf>
    <xf numFmtId="166" fontId="7" fillId="0" borderId="17" xfId="0" applyNumberFormat="1" applyFont="1" applyBorder="1" applyAlignment="1">
      <alignment horizontal="right"/>
    </xf>
    <xf numFmtId="164" fontId="12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3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4" fontId="11" fillId="0" borderId="20" xfId="71" applyNumberFormat="1" applyFont="1" applyBorder="1" applyProtection="1">
      <alignment/>
      <protection/>
    </xf>
    <xf numFmtId="166" fontId="9" fillId="0" borderId="21" xfId="71" applyNumberFormat="1" applyFont="1" applyBorder="1" applyProtection="1">
      <alignment/>
      <protection locked="0"/>
    </xf>
    <xf numFmtId="166" fontId="9" fillId="0" borderId="20" xfId="71" applyNumberFormat="1" applyFont="1" applyBorder="1" applyProtection="1">
      <alignment/>
      <protection locked="0"/>
    </xf>
    <xf numFmtId="166" fontId="9" fillId="0" borderId="18" xfId="71" applyNumberFormat="1" applyFont="1" applyBorder="1" applyProtection="1">
      <alignment/>
      <protection locked="0"/>
    </xf>
    <xf numFmtId="166" fontId="9" fillId="0" borderId="18" xfId="0" applyNumberFormat="1" applyFont="1" applyBorder="1" applyAlignment="1" applyProtection="1">
      <alignment/>
      <protection locked="0"/>
    </xf>
    <xf numFmtId="164" fontId="7" fillId="11" borderId="22" xfId="0" applyFont="1" applyFill="1" applyBorder="1" applyAlignment="1">
      <alignment/>
    </xf>
    <xf numFmtId="164" fontId="7" fillId="11" borderId="23" xfId="0" applyFont="1" applyFill="1" applyBorder="1" applyAlignment="1">
      <alignment/>
    </xf>
    <xf numFmtId="164" fontId="7" fillId="11" borderId="10" xfId="0" applyNumberFormat="1" applyFont="1" applyFill="1" applyBorder="1" applyAlignment="1" applyProtection="1">
      <alignment horizontal="left"/>
      <protection/>
    </xf>
    <xf numFmtId="164" fontId="7" fillId="11" borderId="17" xfId="0" applyNumberFormat="1" applyFont="1" applyFill="1" applyBorder="1" applyAlignment="1" applyProtection="1">
      <alignment horizontal="center"/>
      <protection/>
    </xf>
    <xf numFmtId="164" fontId="7" fillId="11" borderId="15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17" xfId="0" applyFont="1" applyBorder="1" applyAlignment="1">
      <alignment/>
    </xf>
    <xf numFmtId="4" fontId="11" fillId="0" borderId="18" xfId="71" applyNumberFormat="1" applyFont="1" applyBorder="1" applyProtection="1">
      <alignment/>
      <protection/>
    </xf>
    <xf numFmtId="164" fontId="9" fillId="0" borderId="19" xfId="0" applyFont="1" applyBorder="1" applyAlignment="1">
      <alignment/>
    </xf>
    <xf numFmtId="4" fontId="11" fillId="0" borderId="0" xfId="71" applyNumberFormat="1" applyFont="1" applyBorder="1" applyProtection="1">
      <alignment/>
      <protection/>
    </xf>
    <xf numFmtId="164" fontId="9" fillId="0" borderId="24" xfId="0" applyFont="1" applyBorder="1" applyAlignment="1">
      <alignment/>
    </xf>
    <xf numFmtId="164" fontId="7" fillId="11" borderId="25" xfId="0" applyFont="1" applyFill="1" applyBorder="1" applyAlignment="1">
      <alignment/>
    </xf>
    <xf numFmtId="164" fontId="7" fillId="11" borderId="26" xfId="0" applyNumberFormat="1" applyFont="1" applyFill="1" applyBorder="1" applyAlignment="1" applyProtection="1">
      <alignment horizontal="center"/>
      <protection/>
    </xf>
    <xf numFmtId="164" fontId="7" fillId="11" borderId="27" xfId="0" applyNumberFormat="1" applyFont="1" applyFill="1" applyBorder="1" applyAlignment="1" applyProtection="1">
      <alignment horizontal="center" vertical="top"/>
      <protection/>
    </xf>
    <xf numFmtId="164" fontId="9" fillId="0" borderId="17" xfId="0" applyNumberFormat="1" applyFont="1" applyBorder="1" applyAlignment="1" applyProtection="1">
      <alignment horizontal="left"/>
      <protection/>
    </xf>
    <xf numFmtId="164" fontId="7" fillId="0" borderId="17" xfId="0" applyNumberFormat="1" applyFont="1" applyBorder="1" applyAlignment="1" applyProtection="1">
      <alignment horizontal="left"/>
      <protection/>
    </xf>
    <xf numFmtId="164" fontId="9" fillId="11" borderId="10" xfId="0" applyNumberFormat="1" applyFont="1" applyFill="1" applyBorder="1" applyAlignment="1" applyProtection="1">
      <alignment horizontal="left"/>
      <protection/>
    </xf>
    <xf numFmtId="164" fontId="9" fillId="11" borderId="11" xfId="0" applyNumberFormat="1" applyFont="1" applyFill="1" applyBorder="1" applyAlignment="1" applyProtection="1">
      <alignment horizontal="left"/>
      <protection/>
    </xf>
    <xf numFmtId="164" fontId="9" fillId="11" borderId="12" xfId="0" applyNumberFormat="1" applyFont="1" applyFill="1" applyBorder="1" applyAlignment="1" applyProtection="1">
      <alignment horizontal="left"/>
      <protection/>
    </xf>
    <xf numFmtId="166" fontId="7" fillId="0" borderId="18" xfId="71" applyNumberFormat="1" applyFont="1" applyBorder="1" applyProtection="1">
      <alignment/>
      <protection/>
    </xf>
    <xf numFmtId="166" fontId="7" fillId="0" borderId="19" xfId="0" applyNumberFormat="1" applyFont="1" applyBorder="1" applyAlignment="1">
      <alignment horizontal="right"/>
    </xf>
    <xf numFmtId="164" fontId="9" fillId="11" borderId="26" xfId="0" applyNumberFormat="1" applyFont="1" applyFill="1" applyBorder="1" applyAlignment="1" applyProtection="1">
      <alignment horizontal="left"/>
      <protection/>
    </xf>
    <xf numFmtId="166" fontId="7" fillId="0" borderId="19" xfId="0" applyNumberFormat="1" applyFont="1" applyBorder="1" applyAlignment="1" applyProtection="1">
      <alignment/>
      <protection/>
    </xf>
    <xf numFmtId="166" fontId="7" fillId="0" borderId="18" xfId="71" applyNumberFormat="1" applyFont="1" applyBorder="1" applyProtection="1">
      <alignment/>
      <protection locked="0"/>
    </xf>
    <xf numFmtId="164" fontId="7" fillId="0" borderId="28" xfId="0" applyNumberFormat="1" applyFont="1" applyBorder="1" applyAlignment="1" applyProtection="1">
      <alignment horizontal="left" wrapText="1"/>
      <protection/>
    </xf>
    <xf numFmtId="164" fontId="7" fillId="0" borderId="17" xfId="0" applyFont="1" applyBorder="1" applyAlignment="1">
      <alignment horizontal="left"/>
    </xf>
    <xf numFmtId="164" fontId="9" fillId="0" borderId="10" xfId="0" applyNumberFormat="1" applyFont="1" applyFill="1" applyBorder="1" applyAlignment="1" applyProtection="1">
      <alignment horizontal="left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/>
      <protection/>
    </xf>
    <xf numFmtId="164" fontId="9" fillId="11" borderId="10" xfId="0" applyNumberFormat="1" applyFont="1" applyFill="1" applyBorder="1" applyAlignment="1" applyProtection="1">
      <alignment/>
      <protection/>
    </xf>
    <xf numFmtId="164" fontId="9" fillId="11" borderId="17" xfId="0" applyNumberFormat="1" applyFont="1" applyFill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165" fontId="9" fillId="11" borderId="12" xfId="0" applyNumberFormat="1" applyFont="1" applyFill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 locked="0"/>
    </xf>
    <xf numFmtId="166" fontId="9" fillId="0" borderId="13" xfId="0" applyNumberFormat="1" applyFont="1" applyBorder="1" applyAlignment="1" applyProtection="1">
      <alignment horizontal="right"/>
      <protection locked="0"/>
    </xf>
    <xf numFmtId="166" fontId="9" fillId="0" borderId="29" xfId="0" applyNumberFormat="1" applyFont="1" applyBorder="1" applyAlignment="1" applyProtection="1">
      <alignment horizontal="right"/>
      <protection locked="0"/>
    </xf>
    <xf numFmtId="166" fontId="7" fillId="0" borderId="17" xfId="0" applyNumberFormat="1" applyFont="1" applyBorder="1" applyAlignment="1" applyProtection="1">
      <alignment/>
      <protection locked="0"/>
    </xf>
    <xf numFmtId="166" fontId="7" fillId="0" borderId="15" xfId="71" applyNumberFormat="1" applyFont="1" applyBorder="1" applyProtection="1">
      <alignment/>
      <protection locked="0"/>
    </xf>
    <xf numFmtId="166" fontId="7" fillId="0" borderId="16" xfId="0" applyNumberFormat="1" applyFont="1" applyBorder="1" applyAlignment="1" applyProtection="1">
      <alignment horizontal="right"/>
      <protection locked="0"/>
    </xf>
    <xf numFmtId="166" fontId="7" fillId="0" borderId="19" xfId="0" applyNumberFormat="1" applyFont="1" applyBorder="1" applyAlignment="1" applyProtection="1">
      <alignment horizontal="right"/>
      <protection locked="0"/>
    </xf>
    <xf numFmtId="166" fontId="9" fillId="0" borderId="17" xfId="0" applyNumberFormat="1" applyFont="1" applyBorder="1" applyAlignment="1" applyProtection="1">
      <alignment/>
      <protection locked="0"/>
    </xf>
    <xf numFmtId="166" fontId="9" fillId="0" borderId="16" xfId="0" applyNumberFormat="1" applyFont="1" applyBorder="1" applyAlignment="1" applyProtection="1">
      <alignment horizontal="right"/>
      <protection locked="0"/>
    </xf>
    <xf numFmtId="166" fontId="9" fillId="0" borderId="19" xfId="0" applyNumberFormat="1" applyFont="1" applyBorder="1" applyAlignment="1" applyProtection="1">
      <alignment horizontal="right"/>
      <protection locked="0"/>
    </xf>
    <xf numFmtId="166" fontId="9" fillId="0" borderId="18" xfId="71" applyNumberFormat="1" applyFont="1" applyBorder="1" applyAlignment="1" applyProtection="1">
      <alignment horizontal="right"/>
      <protection locked="0"/>
    </xf>
    <xf numFmtId="166" fontId="9" fillId="0" borderId="21" xfId="71" applyNumberFormat="1" applyFont="1" applyBorder="1" applyAlignment="1" applyProtection="1">
      <alignment horizontal="right"/>
      <protection locked="0"/>
    </xf>
    <xf numFmtId="166" fontId="7" fillId="0" borderId="30" xfId="0" applyNumberFormat="1" applyFont="1" applyBorder="1" applyAlignment="1" applyProtection="1">
      <alignment horizontal="right"/>
      <protection locked="0"/>
    </xf>
    <xf numFmtId="166" fontId="9" fillId="0" borderId="14" xfId="0" applyNumberFormat="1" applyFont="1" applyBorder="1" applyAlignment="1" applyProtection="1">
      <alignment horizontal="right"/>
      <protection locked="0"/>
    </xf>
    <xf numFmtId="166" fontId="7" fillId="0" borderId="17" xfId="0" applyNumberFormat="1" applyFont="1" applyBorder="1" applyAlignment="1" applyProtection="1">
      <alignment horizontal="right"/>
      <protection locked="0"/>
    </xf>
    <xf numFmtId="166" fontId="7" fillId="0" borderId="20" xfId="71" applyNumberFormat="1" applyFont="1" applyBorder="1" applyProtection="1">
      <alignment/>
      <protection locked="0"/>
    </xf>
    <xf numFmtId="166" fontId="9" fillId="0" borderId="17" xfId="0" applyNumberFormat="1" applyFont="1" applyBorder="1" applyAlignment="1" applyProtection="1">
      <alignment horizontal="right"/>
      <protection locked="0"/>
    </xf>
    <xf numFmtId="166" fontId="9" fillId="0" borderId="30" xfId="0" applyNumberFormat="1" applyFont="1" applyBorder="1" applyAlignment="1" applyProtection="1">
      <alignment horizontal="right"/>
      <protection locked="0"/>
    </xf>
    <xf numFmtId="166" fontId="9" fillId="0" borderId="12" xfId="0" applyNumberFormat="1" applyFont="1" applyBorder="1" applyAlignment="1" applyProtection="1">
      <alignment horizontal="right"/>
      <protection locked="0"/>
    </xf>
    <xf numFmtId="166" fontId="7" fillId="0" borderId="10" xfId="0" applyNumberFormat="1" applyFont="1" applyBorder="1" applyAlignment="1" applyProtection="1">
      <alignment horizontal="right"/>
      <protection locked="0"/>
    </xf>
    <xf numFmtId="166" fontId="7" fillId="0" borderId="15" xfId="0" applyNumberFormat="1" applyFont="1" applyBorder="1" applyAlignment="1" applyProtection="1">
      <alignment/>
      <protection locked="0"/>
    </xf>
    <xf numFmtId="166" fontId="9" fillId="0" borderId="10" xfId="0" applyNumberFormat="1" applyFont="1" applyBorder="1" applyAlignment="1" applyProtection="1">
      <alignment/>
      <protection locked="0"/>
    </xf>
    <xf numFmtId="166" fontId="32" fillId="0" borderId="18" xfId="71" applyNumberFormat="1" applyFont="1" applyBorder="1" applyProtection="1">
      <alignment/>
      <protection locked="0"/>
    </xf>
    <xf numFmtId="166" fontId="7" fillId="0" borderId="26" xfId="0" applyNumberFormat="1" applyFont="1" applyBorder="1" applyAlignment="1" applyProtection="1">
      <alignment horizontal="right"/>
      <protection locked="0"/>
    </xf>
    <xf numFmtId="166" fontId="7" fillId="0" borderId="27" xfId="71" applyNumberFormat="1" applyFont="1" applyBorder="1" applyProtection="1">
      <alignment/>
      <protection locked="0"/>
    </xf>
    <xf numFmtId="166" fontId="7" fillId="0" borderId="31" xfId="0" applyNumberFormat="1" applyFont="1" applyBorder="1" applyAlignment="1" applyProtection="1">
      <alignment horizontal="right"/>
      <protection locked="0"/>
    </xf>
    <xf numFmtId="166" fontId="7" fillId="0" borderId="32" xfId="0" applyNumberFormat="1" applyFont="1" applyBorder="1" applyAlignment="1" applyProtection="1">
      <alignment horizontal="right"/>
      <protection locked="0"/>
    </xf>
    <xf numFmtId="166" fontId="9" fillId="11" borderId="17" xfId="0" applyNumberFormat="1" applyFont="1" applyFill="1" applyBorder="1" applyAlignment="1" applyProtection="1">
      <alignment/>
      <protection locked="0"/>
    </xf>
    <xf numFmtId="166" fontId="9" fillId="11" borderId="18" xfId="71" applyNumberFormat="1" applyFont="1" applyFill="1" applyBorder="1" applyProtection="1">
      <alignment/>
      <protection locked="0"/>
    </xf>
    <xf numFmtId="166" fontId="9" fillId="11" borderId="16" xfId="0" applyNumberFormat="1" applyFont="1" applyFill="1" applyBorder="1" applyAlignment="1" applyProtection="1">
      <alignment horizontal="right"/>
      <protection locked="0"/>
    </xf>
    <xf numFmtId="166" fontId="9" fillId="11" borderId="19" xfId="0" applyNumberFormat="1" applyFont="1" applyFill="1" applyBorder="1" applyAlignment="1" applyProtection="1">
      <alignment horizontal="right"/>
      <protection locked="0"/>
    </xf>
    <xf numFmtId="166" fontId="9" fillId="11" borderId="17" xfId="0" applyNumberFormat="1" applyFont="1" applyFill="1" applyBorder="1" applyAlignment="1" applyProtection="1">
      <alignment/>
      <protection/>
    </xf>
    <xf numFmtId="166" fontId="9" fillId="11" borderId="18" xfId="71" applyNumberFormat="1" applyFont="1" applyFill="1" applyBorder="1" applyAlignment="1" applyProtection="1">
      <alignment horizontal="right"/>
      <protection locked="0"/>
    </xf>
    <xf numFmtId="166" fontId="9" fillId="11" borderId="16" xfId="0" applyNumberFormat="1" applyFont="1" applyFill="1" applyBorder="1" applyAlignment="1" applyProtection="1">
      <alignment horizontal="right"/>
      <protection/>
    </xf>
    <xf numFmtId="166" fontId="9" fillId="11" borderId="19" xfId="0" applyNumberFormat="1" applyFont="1" applyFill="1" applyBorder="1" applyAlignment="1" applyProtection="1">
      <alignment horizontal="right"/>
      <protection/>
    </xf>
    <xf numFmtId="166" fontId="9" fillId="11" borderId="12" xfId="0" applyNumberFormat="1" applyFont="1" applyFill="1" applyBorder="1" applyAlignment="1" applyProtection="1">
      <alignment/>
      <protection/>
    </xf>
    <xf numFmtId="166" fontId="9" fillId="11" borderId="21" xfId="71" applyNumberFormat="1" applyFont="1" applyFill="1" applyBorder="1" applyProtection="1">
      <alignment/>
      <protection locked="0"/>
    </xf>
    <xf numFmtId="166" fontId="9" fillId="11" borderId="14" xfId="0" applyNumberFormat="1" applyFont="1" applyFill="1" applyBorder="1" applyAlignment="1" applyProtection="1">
      <alignment horizontal="right"/>
      <protection/>
    </xf>
    <xf numFmtId="166" fontId="9" fillId="11" borderId="12" xfId="0" applyNumberFormat="1" applyFont="1" applyFill="1" applyBorder="1" applyAlignment="1" applyProtection="1">
      <alignment/>
      <protection locked="0"/>
    </xf>
    <xf numFmtId="166" fontId="9" fillId="11" borderId="14" xfId="0" applyNumberFormat="1" applyFont="1" applyFill="1" applyBorder="1" applyAlignment="1" applyProtection="1">
      <alignment horizontal="right"/>
      <protection locked="0"/>
    </xf>
    <xf numFmtId="166" fontId="9" fillId="11" borderId="10" xfId="0" applyNumberFormat="1" applyFont="1" applyFill="1" applyBorder="1" applyAlignment="1" applyProtection="1">
      <alignment/>
      <protection locked="0"/>
    </xf>
    <xf numFmtId="166" fontId="9" fillId="11" borderId="18" xfId="0" applyNumberFormat="1" applyFont="1" applyFill="1" applyBorder="1" applyAlignment="1" applyProtection="1">
      <alignment/>
      <protection locked="0"/>
    </xf>
    <xf numFmtId="166" fontId="9" fillId="11" borderId="33" xfId="0" applyNumberFormat="1" applyFont="1" applyFill="1" applyBorder="1" applyAlignment="1" applyProtection="1">
      <alignment/>
      <protection locked="0"/>
    </xf>
    <xf numFmtId="166" fontId="9" fillId="11" borderId="26" xfId="0" applyNumberFormat="1" applyFont="1" applyFill="1" applyBorder="1" applyAlignment="1" applyProtection="1">
      <alignment/>
      <protection/>
    </xf>
    <xf numFmtId="166" fontId="9" fillId="11" borderId="27" xfId="71" applyNumberFormat="1" applyFont="1" applyFill="1" applyBorder="1" applyProtection="1">
      <alignment/>
      <protection locked="0"/>
    </xf>
    <xf numFmtId="166" fontId="9" fillId="11" borderId="32" xfId="0" applyNumberFormat="1" applyFont="1" applyFill="1" applyBorder="1" applyAlignment="1" applyProtection="1">
      <alignment horizontal="right"/>
      <protection/>
    </xf>
    <xf numFmtId="165" fontId="37" fillId="0" borderId="0" xfId="73" applyFont="1" applyFill="1" applyBorder="1" applyAlignment="1">
      <alignment vertical="center"/>
      <protection/>
    </xf>
    <xf numFmtId="165" fontId="9" fillId="0" borderId="0" xfId="73" applyFont="1" applyFill="1" applyBorder="1">
      <alignment/>
      <protection/>
    </xf>
    <xf numFmtId="164" fontId="38" fillId="0" borderId="0" xfId="73" applyNumberFormat="1" applyFont="1" applyFill="1" applyBorder="1" applyAlignment="1">
      <alignment vertical="center"/>
      <protection/>
    </xf>
    <xf numFmtId="164" fontId="39" fillId="0" borderId="0" xfId="73" applyNumberFormat="1" applyFont="1" applyFill="1" applyBorder="1" applyAlignment="1">
      <alignment vertical="center"/>
      <protection/>
    </xf>
    <xf numFmtId="165" fontId="40" fillId="0" borderId="34" xfId="73" applyFont="1" applyFill="1" applyBorder="1" applyAlignment="1" applyProtection="1">
      <alignment horizontal="left" vertical="center"/>
      <protection/>
    </xf>
    <xf numFmtId="165" fontId="41" fillId="0" borderId="35" xfId="73" applyFont="1" applyFill="1" applyBorder="1">
      <alignment/>
      <protection/>
    </xf>
    <xf numFmtId="165" fontId="7" fillId="0" borderId="35" xfId="73" applyFont="1" applyFill="1" applyBorder="1">
      <alignment/>
      <protection/>
    </xf>
    <xf numFmtId="165" fontId="7" fillId="0" borderId="36" xfId="73" applyFont="1" applyFill="1" applyBorder="1">
      <alignment/>
      <protection/>
    </xf>
    <xf numFmtId="165" fontId="7" fillId="11" borderId="23" xfId="73" applyFont="1" applyFill="1" applyBorder="1" applyAlignment="1" applyProtection="1">
      <alignment horizontal="left"/>
      <protection/>
    </xf>
    <xf numFmtId="165" fontId="41" fillId="11" borderId="17" xfId="73" applyFont="1" applyFill="1" applyBorder="1" applyAlignment="1" applyProtection="1">
      <alignment horizontal="left"/>
      <protection/>
    </xf>
    <xf numFmtId="165" fontId="41" fillId="11" borderId="26" xfId="73" applyFont="1" applyFill="1" applyBorder="1" applyAlignment="1" applyProtection="1">
      <alignment horizontal="left"/>
      <protection/>
    </xf>
    <xf numFmtId="165" fontId="42" fillId="11" borderId="37" xfId="73" applyFont="1" applyFill="1" applyBorder="1" applyAlignment="1" applyProtection="1">
      <alignment horizontal="center" vertical="center"/>
      <protection/>
    </xf>
    <xf numFmtId="165" fontId="42" fillId="11" borderId="38" xfId="73" applyFont="1" applyFill="1" applyBorder="1" applyAlignment="1" applyProtection="1">
      <alignment horizontal="center" vertical="center"/>
      <protection/>
    </xf>
    <xf numFmtId="165" fontId="42" fillId="11" borderId="31" xfId="73" applyFont="1" applyFill="1" applyBorder="1" applyAlignment="1" applyProtection="1">
      <alignment horizontal="center" vertical="center"/>
      <protection/>
    </xf>
    <xf numFmtId="165" fontId="42" fillId="11" borderId="39" xfId="73" applyFont="1" applyFill="1" applyBorder="1" applyAlignment="1" applyProtection="1">
      <alignment horizontal="center" vertical="center"/>
      <protection/>
    </xf>
    <xf numFmtId="165" fontId="42" fillId="11" borderId="40" xfId="73" applyFont="1" applyFill="1" applyBorder="1" applyAlignment="1" applyProtection="1">
      <alignment horizontal="center" vertical="center"/>
      <protection/>
    </xf>
    <xf numFmtId="165" fontId="42" fillId="11" borderId="41" xfId="73" applyFont="1" applyFill="1" applyBorder="1" applyAlignment="1" applyProtection="1">
      <alignment horizontal="center" vertical="center"/>
      <protection/>
    </xf>
    <xf numFmtId="0" fontId="9" fillId="0" borderId="23" xfId="72" applyFont="1" applyFill="1" applyBorder="1" applyAlignment="1">
      <alignment horizontal="left" wrapText="1"/>
      <protection/>
    </xf>
    <xf numFmtId="168" fontId="43" fillId="0" borderId="42" xfId="55" applyNumberFormat="1" applyFont="1" applyBorder="1" applyAlignment="1">
      <alignment horizontal="right"/>
      <protection/>
    </xf>
    <xf numFmtId="168" fontId="43" fillId="0" borderId="43" xfId="55" applyNumberFormat="1" applyFont="1" applyBorder="1" applyAlignment="1" quotePrefix="1">
      <alignment horizontal="right"/>
      <protection/>
    </xf>
    <xf numFmtId="168" fontId="43" fillId="0" borderId="44" xfId="55" applyNumberFormat="1" applyFont="1" applyBorder="1" applyAlignment="1" quotePrefix="1">
      <alignment horizontal="right"/>
      <protection/>
    </xf>
    <xf numFmtId="168" fontId="43" fillId="0" borderId="45" xfId="55" applyNumberFormat="1" applyFont="1" applyBorder="1" applyAlignment="1" quotePrefix="1">
      <alignment horizontal="right"/>
      <protection/>
    </xf>
    <xf numFmtId="168" fontId="43" fillId="0" borderId="46" xfId="55" applyNumberFormat="1" applyFont="1" applyBorder="1" applyAlignment="1" quotePrefix="1">
      <alignment horizontal="right"/>
      <protection/>
    </xf>
    <xf numFmtId="168" fontId="43" fillId="0" borderId="42" xfId="55" applyNumberFormat="1" applyFont="1" applyBorder="1" applyAlignment="1" quotePrefix="1">
      <alignment horizontal="right"/>
      <protection/>
    </xf>
    <xf numFmtId="168" fontId="43" fillId="0" borderId="47" xfId="55" applyNumberFormat="1" applyFont="1" applyBorder="1" applyAlignment="1" quotePrefix="1">
      <alignment horizontal="right"/>
      <protection/>
    </xf>
    <xf numFmtId="167" fontId="9" fillId="0" borderId="0" xfId="73" applyNumberFormat="1" applyFont="1" applyFill="1" applyBorder="1" applyProtection="1">
      <alignment/>
      <protection/>
    </xf>
    <xf numFmtId="0" fontId="9" fillId="18" borderId="17" xfId="72" applyFont="1" applyFill="1" applyBorder="1" applyAlignment="1">
      <alignment horizontal="left" wrapText="1"/>
      <protection/>
    </xf>
    <xf numFmtId="168" fontId="43" fillId="11" borderId="18" xfId="55" applyNumberFormat="1" applyFont="1" applyFill="1" applyBorder="1" quotePrefix="1">
      <alignment/>
      <protection/>
    </xf>
    <xf numFmtId="168" fontId="43" fillId="11" borderId="48" xfId="55" applyNumberFormat="1" applyFont="1" applyFill="1" applyBorder="1" quotePrefix="1">
      <alignment/>
      <protection/>
    </xf>
    <xf numFmtId="168" fontId="43" fillId="11" borderId="16" xfId="55" applyNumberFormat="1" applyFont="1" applyFill="1" applyBorder="1" quotePrefix="1">
      <alignment/>
      <protection/>
    </xf>
    <xf numFmtId="168" fontId="43" fillId="11" borderId="49" xfId="55" applyNumberFormat="1" applyFont="1" applyFill="1" applyBorder="1" quotePrefix="1">
      <alignment/>
      <protection/>
    </xf>
    <xf numFmtId="168" fontId="43" fillId="11" borderId="0" xfId="55" applyNumberFormat="1" applyFont="1" applyFill="1" applyBorder="1" quotePrefix="1">
      <alignment/>
      <protection/>
    </xf>
    <xf numFmtId="168" fontId="43" fillId="11" borderId="19" xfId="55" applyNumberFormat="1" applyFont="1" applyFill="1" applyBorder="1" quotePrefix="1">
      <alignment/>
      <protection/>
    </xf>
    <xf numFmtId="0" fontId="9" fillId="0" borderId="17" xfId="72" applyFont="1" applyFill="1" applyBorder="1" applyAlignment="1">
      <alignment horizontal="left" wrapText="1"/>
      <protection/>
    </xf>
    <xf numFmtId="168" fontId="43" fillId="0" borderId="18" xfId="55" applyNumberFormat="1" applyFont="1" applyBorder="1" quotePrefix="1">
      <alignment/>
      <protection/>
    </xf>
    <xf numFmtId="168" fontId="43" fillId="0" borderId="48" xfId="55" applyNumberFormat="1" applyFont="1" applyBorder="1" quotePrefix="1">
      <alignment/>
      <protection/>
    </xf>
    <xf numFmtId="168" fontId="43" fillId="0" borderId="16" xfId="55" applyNumberFormat="1" applyFont="1" applyBorder="1" quotePrefix="1">
      <alignment/>
      <protection/>
    </xf>
    <xf numFmtId="168" fontId="43" fillId="0" borderId="49" xfId="55" applyNumberFormat="1" applyFont="1" applyBorder="1" quotePrefix="1">
      <alignment/>
      <protection/>
    </xf>
    <xf numFmtId="168" fontId="43" fillId="0" borderId="0" xfId="55" applyNumberFormat="1" applyFont="1" applyBorder="1" quotePrefix="1">
      <alignment/>
      <protection/>
    </xf>
    <xf numFmtId="168" fontId="43" fillId="0" borderId="19" xfId="55" applyNumberFormat="1" applyFont="1" applyBorder="1" quotePrefix="1">
      <alignment/>
      <protection/>
    </xf>
    <xf numFmtId="0" fontId="9" fillId="18" borderId="17" xfId="72" applyFont="1" applyFill="1" applyBorder="1" applyAlignment="1">
      <alignment horizontal="left" wrapText="1"/>
      <protection/>
    </xf>
    <xf numFmtId="168" fontId="43" fillId="0" borderId="42" xfId="55" applyNumberFormat="1" applyFont="1" applyBorder="1" quotePrefix="1">
      <alignment/>
      <protection/>
    </xf>
    <xf numFmtId="168" fontId="43" fillId="0" borderId="43" xfId="55" applyNumberFormat="1" applyFont="1" applyBorder="1" quotePrefix="1">
      <alignment/>
      <protection/>
    </xf>
    <xf numFmtId="168" fontId="43" fillId="0" borderId="44" xfId="55" applyNumberFormat="1" applyFont="1" applyBorder="1" quotePrefix="1">
      <alignment/>
      <protection/>
    </xf>
    <xf numFmtId="168" fontId="43" fillId="0" borderId="45" xfId="55" applyNumberFormat="1" applyFont="1" applyBorder="1" quotePrefix="1">
      <alignment/>
      <protection/>
    </xf>
    <xf numFmtId="168" fontId="43" fillId="0" borderId="46" xfId="55" applyNumberFormat="1" applyFont="1" applyBorder="1" quotePrefix="1">
      <alignment/>
      <protection/>
    </xf>
    <xf numFmtId="168" fontId="43" fillId="0" borderId="47" xfId="55" applyNumberFormat="1" applyFont="1" applyBorder="1" quotePrefix="1">
      <alignment/>
      <protection/>
    </xf>
    <xf numFmtId="0" fontId="9" fillId="11" borderId="17" xfId="72" applyFont="1" applyFill="1" applyBorder="1" applyAlignment="1">
      <alignment horizontal="left" wrapText="1"/>
      <protection/>
    </xf>
    <xf numFmtId="168" fontId="43" fillId="11" borderId="18" xfId="55" applyNumberFormat="1" applyFont="1" applyFill="1" applyBorder="1" quotePrefix="1">
      <alignment/>
      <protection/>
    </xf>
    <xf numFmtId="168" fontId="43" fillId="11" borderId="48" xfId="55" applyNumberFormat="1" applyFont="1" applyFill="1" applyBorder="1" quotePrefix="1">
      <alignment/>
      <protection/>
    </xf>
    <xf numFmtId="168" fontId="43" fillId="11" borderId="16" xfId="55" applyNumberFormat="1" applyFont="1" applyFill="1" applyBorder="1" quotePrefix="1">
      <alignment/>
      <protection/>
    </xf>
    <xf numFmtId="168" fontId="43" fillId="11" borderId="49" xfId="55" applyNumberFormat="1" applyFont="1" applyFill="1" applyBorder="1" quotePrefix="1">
      <alignment/>
      <protection/>
    </xf>
    <xf numFmtId="168" fontId="43" fillId="11" borderId="0" xfId="55" applyNumberFormat="1" applyFont="1" applyFill="1" applyBorder="1" quotePrefix="1">
      <alignment/>
      <protection/>
    </xf>
    <xf numFmtId="168" fontId="43" fillId="11" borderId="19" xfId="55" applyNumberFormat="1" applyFont="1" applyFill="1" applyBorder="1" quotePrefix="1">
      <alignment/>
      <protection/>
    </xf>
    <xf numFmtId="168" fontId="43" fillId="0" borderId="18" xfId="55" applyNumberFormat="1" applyFont="1" applyFill="1" applyBorder="1" quotePrefix="1">
      <alignment/>
      <protection/>
    </xf>
    <xf numFmtId="168" fontId="43" fillId="0" borderId="48" xfId="55" applyNumberFormat="1" applyFont="1" applyFill="1" applyBorder="1" quotePrefix="1">
      <alignment/>
      <protection/>
    </xf>
    <xf numFmtId="168" fontId="43" fillId="0" borderId="16" xfId="55" applyNumberFormat="1" applyFont="1" applyFill="1" applyBorder="1" quotePrefix="1">
      <alignment/>
      <protection/>
    </xf>
    <xf numFmtId="168" fontId="43" fillId="0" borderId="49" xfId="55" applyNumberFormat="1" applyFont="1" applyFill="1" applyBorder="1" quotePrefix="1">
      <alignment/>
      <protection/>
    </xf>
    <xf numFmtId="168" fontId="43" fillId="0" borderId="0" xfId="55" applyNumberFormat="1" applyFont="1" applyFill="1" applyBorder="1" quotePrefix="1">
      <alignment/>
      <protection/>
    </xf>
    <xf numFmtId="168" fontId="43" fillId="0" borderId="19" xfId="55" applyNumberFormat="1" applyFont="1" applyFill="1" applyBorder="1" quotePrefix="1">
      <alignment/>
      <protection/>
    </xf>
    <xf numFmtId="168" fontId="9" fillId="0" borderId="0" xfId="73" applyNumberFormat="1" applyFont="1" applyFill="1" applyBorder="1" applyAlignment="1" applyProtection="1">
      <alignment horizontal="center"/>
      <protection/>
    </xf>
    <xf numFmtId="0" fontId="9" fillId="0" borderId="17" xfId="72" applyFont="1" applyFill="1" applyBorder="1" applyAlignment="1">
      <alignment horizontal="left"/>
      <protection/>
    </xf>
    <xf numFmtId="0" fontId="9" fillId="11" borderId="26" xfId="72" applyFont="1" applyFill="1" applyBorder="1" applyAlignment="1">
      <alignment horizontal="left" wrapText="1"/>
      <protection/>
    </xf>
    <xf numFmtId="168" fontId="43" fillId="11" borderId="27" xfId="55" applyNumberFormat="1" applyFont="1" applyFill="1" applyBorder="1" quotePrefix="1">
      <alignment/>
      <protection/>
    </xf>
    <xf numFmtId="168" fontId="43" fillId="11" borderId="50" xfId="55" applyNumberFormat="1" applyFont="1" applyFill="1" applyBorder="1" quotePrefix="1">
      <alignment/>
      <protection/>
    </xf>
    <xf numFmtId="168" fontId="43" fillId="11" borderId="32" xfId="55" applyNumberFormat="1" applyFont="1" applyFill="1" applyBorder="1" quotePrefix="1">
      <alignment/>
      <protection/>
    </xf>
    <xf numFmtId="168" fontId="43" fillId="11" borderId="51" xfId="55" applyNumberFormat="1" applyFont="1" applyFill="1" applyBorder="1" quotePrefix="1">
      <alignment/>
      <protection/>
    </xf>
    <xf numFmtId="168" fontId="43" fillId="11" borderId="52" xfId="55" applyNumberFormat="1" applyFont="1" applyFill="1" applyBorder="1" quotePrefix="1">
      <alignment/>
      <protection/>
    </xf>
    <xf numFmtId="168" fontId="43" fillId="11" borderId="53" xfId="55" applyNumberFormat="1" applyFont="1" applyFill="1" applyBorder="1" quotePrefix="1">
      <alignment/>
      <protection/>
    </xf>
    <xf numFmtId="0" fontId="9" fillId="0" borderId="26" xfId="72" applyFont="1" applyFill="1" applyBorder="1" applyAlignment="1">
      <alignment horizontal="left" wrapText="1"/>
      <protection/>
    </xf>
    <xf numFmtId="168" fontId="43" fillId="0" borderId="27" xfId="55" applyNumberFormat="1" applyFont="1" applyFill="1" applyBorder="1" quotePrefix="1">
      <alignment/>
      <protection/>
    </xf>
    <xf numFmtId="168" fontId="43" fillId="0" borderId="50" xfId="55" applyNumberFormat="1" applyFont="1" applyFill="1" applyBorder="1" quotePrefix="1">
      <alignment/>
      <protection/>
    </xf>
    <xf numFmtId="168" fontId="43" fillId="0" borderId="32" xfId="55" applyNumberFormat="1" applyFont="1" applyFill="1" applyBorder="1" quotePrefix="1">
      <alignment/>
      <protection/>
    </xf>
    <xf numFmtId="168" fontId="43" fillId="0" borderId="51" xfId="55" applyNumberFormat="1" applyFont="1" applyFill="1" applyBorder="1" quotePrefix="1">
      <alignment/>
      <protection/>
    </xf>
    <xf numFmtId="168" fontId="43" fillId="0" borderId="52" xfId="55" applyNumberFormat="1" applyFont="1" applyFill="1" applyBorder="1" quotePrefix="1">
      <alignment/>
      <protection/>
    </xf>
    <xf numFmtId="168" fontId="43" fillId="0" borderId="53" xfId="55" applyNumberFormat="1" applyFont="1" applyFill="1" applyBorder="1" quotePrefix="1">
      <alignment/>
      <protection/>
    </xf>
    <xf numFmtId="0" fontId="8" fillId="0" borderId="0" xfId="55" applyFont="1" applyFill="1">
      <alignment/>
      <protection/>
    </xf>
    <xf numFmtId="165" fontId="8" fillId="0" borderId="0" xfId="73" applyNumberFormat="1" applyFont="1" applyFill="1" applyBorder="1" applyAlignment="1" applyProtection="1">
      <alignment horizontal="left"/>
      <protection/>
    </xf>
    <xf numFmtId="165" fontId="44" fillId="19" borderId="0" xfId="73" applyFont="1" applyFill="1" applyBorder="1" applyAlignment="1">
      <alignment vertical="center"/>
      <protection/>
    </xf>
    <xf numFmtId="0" fontId="8" fillId="19" borderId="0" xfId="56" applyFont="1" applyFill="1">
      <alignment/>
      <protection/>
    </xf>
    <xf numFmtId="0" fontId="8" fillId="2" borderId="0" xfId="56" applyFont="1" applyFill="1">
      <alignment/>
      <protection/>
    </xf>
    <xf numFmtId="0" fontId="8" fillId="0" borderId="0" xfId="56" applyFont="1" applyFill="1">
      <alignment/>
      <protection/>
    </xf>
    <xf numFmtId="0" fontId="6" fillId="19" borderId="0" xfId="56" applyFont="1" applyFill="1" applyAlignment="1">
      <alignment vertical="center"/>
      <protection/>
    </xf>
    <xf numFmtId="0" fontId="9" fillId="19" borderId="0" xfId="56" applyFont="1" applyFill="1">
      <alignment/>
      <protection/>
    </xf>
    <xf numFmtId="165" fontId="41" fillId="0" borderId="22" xfId="56" applyNumberFormat="1" applyFont="1" applyFill="1" applyBorder="1" applyAlignment="1" applyProtection="1">
      <alignment horizontal="left" vertical="center"/>
      <protection/>
    </xf>
    <xf numFmtId="165" fontId="41" fillId="19" borderId="46" xfId="56" applyNumberFormat="1" applyFont="1" applyFill="1" applyBorder="1" applyAlignment="1" applyProtection="1">
      <alignment horizontal="left" vertical="center"/>
      <protection/>
    </xf>
    <xf numFmtId="165" fontId="41" fillId="19" borderId="47" xfId="56" applyNumberFormat="1" applyFont="1" applyFill="1" applyBorder="1" applyAlignment="1" applyProtection="1">
      <alignment horizontal="left" vertical="center"/>
      <protection/>
    </xf>
    <xf numFmtId="165" fontId="42" fillId="11" borderId="54" xfId="56" applyNumberFormat="1" applyFont="1" applyFill="1" applyBorder="1" applyAlignment="1" applyProtection="1">
      <alignment horizontal="center" vertical="center"/>
      <protection/>
    </xf>
    <xf numFmtId="165" fontId="42" fillId="11" borderId="55" xfId="56" applyNumberFormat="1" applyFont="1" applyFill="1" applyBorder="1" applyAlignment="1" applyProtection="1">
      <alignment horizontal="center" vertical="center"/>
      <protection/>
    </xf>
    <xf numFmtId="165" fontId="42" fillId="11" borderId="56" xfId="56" applyNumberFormat="1" applyFont="1" applyFill="1" applyBorder="1" applyAlignment="1" applyProtection="1">
      <alignment horizontal="center" vertical="center"/>
      <protection/>
    </xf>
    <xf numFmtId="165" fontId="42" fillId="11" borderId="57" xfId="56" applyNumberFormat="1" applyFont="1" applyFill="1" applyBorder="1" applyAlignment="1" applyProtection="1">
      <alignment horizontal="center" vertical="center"/>
      <protection/>
    </xf>
    <xf numFmtId="165" fontId="42" fillId="11" borderId="58" xfId="56" applyNumberFormat="1" applyFont="1" applyFill="1" applyBorder="1" applyAlignment="1" applyProtection="1">
      <alignment horizontal="center" vertical="center"/>
      <protection/>
    </xf>
    <xf numFmtId="168" fontId="9" fillId="19" borderId="59" xfId="56" applyNumberFormat="1" applyFont="1" applyFill="1" applyBorder="1" quotePrefix="1">
      <alignment/>
      <protection/>
    </xf>
    <xf numFmtId="168" fontId="9" fillId="19" borderId="59" xfId="56" applyNumberFormat="1" applyFont="1" applyFill="1" applyBorder="1" applyAlignment="1" quotePrefix="1">
      <alignment horizontal="right"/>
      <protection/>
    </xf>
    <xf numFmtId="168" fontId="9" fillId="19" borderId="60" xfId="56" applyNumberFormat="1" applyFont="1" applyFill="1" applyBorder="1" applyAlignment="1" quotePrefix="1">
      <alignment horizontal="right"/>
      <protection/>
    </xf>
    <xf numFmtId="168" fontId="9" fillId="19" borderId="61" xfId="56" applyNumberFormat="1" applyFont="1" applyFill="1" applyBorder="1" applyAlignment="1" quotePrefix="1">
      <alignment horizontal="right"/>
      <protection/>
    </xf>
    <xf numFmtId="168" fontId="9" fillId="19" borderId="62" xfId="56" applyNumberFormat="1" applyFont="1" applyFill="1" applyBorder="1" applyAlignment="1" quotePrefix="1">
      <alignment horizontal="right"/>
      <protection/>
    </xf>
    <xf numFmtId="168" fontId="9" fillId="11" borderId="59" xfId="56" applyNumberFormat="1" applyFont="1" applyFill="1" applyBorder="1" quotePrefix="1">
      <alignment/>
      <protection/>
    </xf>
    <xf numFmtId="168" fontId="9" fillId="11" borderId="60" xfId="56" applyNumberFormat="1" applyFont="1" applyFill="1" applyBorder="1" quotePrefix="1">
      <alignment/>
      <protection/>
    </xf>
    <xf numFmtId="168" fontId="9" fillId="19" borderId="59" xfId="56" applyNumberFormat="1" applyFont="1" applyFill="1" applyBorder="1">
      <alignment/>
      <protection/>
    </xf>
    <xf numFmtId="168" fontId="9" fillId="19" borderId="60" xfId="56" applyNumberFormat="1" applyFont="1" applyFill="1" applyBorder="1" quotePrefix="1">
      <alignment/>
      <protection/>
    </xf>
    <xf numFmtId="168" fontId="9" fillId="11" borderId="63" xfId="56" applyNumberFormat="1" applyFont="1" applyFill="1" applyBorder="1">
      <alignment/>
      <protection/>
    </xf>
    <xf numFmtId="168" fontId="9" fillId="11" borderId="63" xfId="56" applyNumberFormat="1" applyFont="1" applyFill="1" applyBorder="1" quotePrefix="1">
      <alignment/>
      <protection/>
    </xf>
    <xf numFmtId="168" fontId="9" fillId="11" borderId="64" xfId="56" applyNumberFormat="1" applyFont="1" applyFill="1" applyBorder="1" quotePrefix="1">
      <alignment/>
      <protection/>
    </xf>
    <xf numFmtId="168" fontId="9" fillId="19" borderId="61" xfId="56" applyNumberFormat="1" applyFont="1" applyFill="1" applyBorder="1">
      <alignment/>
      <protection/>
    </xf>
    <xf numFmtId="168" fontId="9" fillId="19" borderId="61" xfId="56" applyNumberFormat="1" applyFont="1" applyFill="1" applyBorder="1" quotePrefix="1">
      <alignment/>
      <protection/>
    </xf>
    <xf numFmtId="168" fontId="9" fillId="19" borderId="62" xfId="56" applyNumberFormat="1" applyFont="1" applyFill="1" applyBorder="1" quotePrefix="1">
      <alignment/>
      <protection/>
    </xf>
    <xf numFmtId="168" fontId="9" fillId="11" borderId="59" xfId="56" applyNumberFormat="1" applyFont="1" applyFill="1" applyBorder="1">
      <alignment/>
      <protection/>
    </xf>
    <xf numFmtId="168" fontId="9" fillId="11" borderId="59" xfId="56" applyNumberFormat="1" applyFont="1" applyFill="1" applyBorder="1" quotePrefix="1">
      <alignment/>
      <protection/>
    </xf>
    <xf numFmtId="168" fontId="9" fillId="11" borderId="60" xfId="56" applyNumberFormat="1" applyFont="1" applyFill="1" applyBorder="1" quotePrefix="1">
      <alignment/>
      <protection/>
    </xf>
    <xf numFmtId="168" fontId="9" fillId="0" borderId="59" xfId="56" applyNumberFormat="1" applyFont="1" applyFill="1" applyBorder="1" quotePrefix="1">
      <alignment/>
      <protection/>
    </xf>
    <xf numFmtId="168" fontId="9" fillId="0" borderId="60" xfId="56" applyNumberFormat="1" applyFont="1" applyFill="1" applyBorder="1" quotePrefix="1">
      <alignment/>
      <protection/>
    </xf>
    <xf numFmtId="168" fontId="9" fillId="0" borderId="59" xfId="56" applyNumberFormat="1" applyFont="1" applyFill="1" applyBorder="1">
      <alignment/>
      <protection/>
    </xf>
    <xf numFmtId="0" fontId="8" fillId="2" borderId="0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168" fontId="9" fillId="0" borderId="59" xfId="56" applyNumberFormat="1" applyFont="1" applyFill="1" applyBorder="1" applyAlignment="1" quotePrefix="1">
      <alignment horizontal="left"/>
      <protection/>
    </xf>
    <xf numFmtId="168" fontId="9" fillId="11" borderId="65" xfId="56" applyNumberFormat="1" applyFont="1" applyFill="1" applyBorder="1" quotePrefix="1">
      <alignment/>
      <protection/>
    </xf>
    <xf numFmtId="168" fontId="9" fillId="0" borderId="66" xfId="56" applyNumberFormat="1" applyFont="1" applyFill="1" applyBorder="1" quotePrefix="1">
      <alignment/>
      <protection/>
    </xf>
    <xf numFmtId="168" fontId="9" fillId="0" borderId="67" xfId="56" applyNumberFormat="1" applyFont="1" applyFill="1" applyBorder="1" quotePrefix="1">
      <alignment/>
      <protection/>
    </xf>
    <xf numFmtId="168" fontId="9" fillId="0" borderId="68" xfId="56" applyNumberFormat="1" applyFont="1" applyFill="1" applyBorder="1" quotePrefix="1">
      <alignment/>
      <protection/>
    </xf>
    <xf numFmtId="168" fontId="9" fillId="0" borderId="69" xfId="56" applyNumberFormat="1" applyFont="1" applyFill="1" applyBorder="1" quotePrefix="1">
      <alignment/>
      <protection/>
    </xf>
    <xf numFmtId="0" fontId="8" fillId="0" borderId="0" xfId="56" applyFont="1">
      <alignment/>
      <protection/>
    </xf>
    <xf numFmtId="165" fontId="12" fillId="19" borderId="0" xfId="56" applyNumberFormat="1" applyFont="1" applyFill="1" applyAlignment="1" applyProtection="1">
      <alignment horizontal="left"/>
      <protection/>
    </xf>
    <xf numFmtId="0" fontId="8" fillId="19" borderId="0" xfId="60" applyFont="1" applyFill="1">
      <alignment/>
      <protection/>
    </xf>
    <xf numFmtId="0" fontId="45" fillId="19" borderId="0" xfId="60" applyFont="1" applyFill="1" applyAlignment="1">
      <alignment horizontal="left" vertical="center"/>
      <protection/>
    </xf>
    <xf numFmtId="0" fontId="43" fillId="19" borderId="34" xfId="60" applyFont="1" applyFill="1" applyBorder="1" applyAlignment="1" applyProtection="1">
      <alignment horizontal="left" vertical="center"/>
      <protection/>
    </xf>
    <xf numFmtId="0" fontId="43" fillId="19" borderId="35" xfId="60" applyFont="1" applyFill="1" applyBorder="1" applyAlignment="1" applyProtection="1">
      <alignment horizontal="left" vertical="center"/>
      <protection/>
    </xf>
    <xf numFmtId="0" fontId="9" fillId="19" borderId="35" xfId="60" applyFont="1" applyFill="1" applyBorder="1">
      <alignment/>
      <protection/>
    </xf>
    <xf numFmtId="17" fontId="41" fillId="19" borderId="36" xfId="60" applyNumberFormat="1" applyFont="1" applyFill="1" applyBorder="1" applyAlignment="1">
      <alignment horizontal="right" vertical="center"/>
      <protection/>
    </xf>
    <xf numFmtId="0" fontId="9" fillId="19" borderId="0" xfId="60" applyFont="1" applyFill="1">
      <alignment/>
      <protection/>
    </xf>
    <xf numFmtId="0" fontId="43" fillId="19" borderId="35" xfId="60" applyFont="1" applyFill="1" applyBorder="1" applyAlignment="1" applyProtection="1">
      <alignment horizontal="left" vertical="center"/>
      <protection/>
    </xf>
    <xf numFmtId="0" fontId="42" fillId="20" borderId="15" xfId="60" applyFont="1" applyFill="1" applyBorder="1" applyAlignment="1" applyProtection="1">
      <alignment horizontal="center" vertical="justify"/>
      <protection/>
    </xf>
    <xf numFmtId="0" fontId="42" fillId="20" borderId="70" xfId="60" applyFont="1" applyFill="1" applyBorder="1" applyAlignment="1" applyProtection="1">
      <alignment horizontal="center" vertical="center"/>
      <protection/>
    </xf>
    <xf numFmtId="0" fontId="42" fillId="20" borderId="40" xfId="60" applyFont="1" applyFill="1" applyBorder="1" applyAlignment="1" applyProtection="1">
      <alignment horizontal="center" vertical="justify"/>
      <protection/>
    </xf>
    <xf numFmtId="0" fontId="42" fillId="20" borderId="31" xfId="60" applyFont="1" applyFill="1" applyBorder="1" applyAlignment="1" applyProtection="1">
      <alignment horizontal="center" vertical="justify"/>
      <protection/>
    </xf>
    <xf numFmtId="0" fontId="7" fillId="19" borderId="17" xfId="60" applyFont="1" applyFill="1" applyBorder="1" applyAlignment="1" applyProtection="1">
      <alignment horizontal="left"/>
      <protection/>
    </xf>
    <xf numFmtId="169" fontId="32" fillId="0" borderId="42" xfId="60" applyNumberFormat="1" applyFont="1" applyFill="1" applyBorder="1" applyAlignment="1" applyProtection="1">
      <alignment horizontal="right"/>
      <protection/>
    </xf>
    <xf numFmtId="169" fontId="32" fillId="0" borderId="43" xfId="60" applyNumberFormat="1" applyFont="1" applyFill="1" applyBorder="1" applyAlignment="1" applyProtection="1">
      <alignment horizontal="right"/>
      <protection/>
    </xf>
    <xf numFmtId="169" fontId="32" fillId="0" borderId="45" xfId="60" applyNumberFormat="1" applyFont="1" applyFill="1" applyBorder="1" applyAlignment="1" applyProtection="1">
      <alignment horizontal="right"/>
      <protection/>
    </xf>
    <xf numFmtId="169" fontId="32" fillId="0" borderId="44" xfId="60" applyNumberFormat="1" applyFont="1" applyFill="1" applyBorder="1" applyAlignment="1" applyProtection="1">
      <alignment horizontal="right"/>
      <protection/>
    </xf>
    <xf numFmtId="169" fontId="9" fillId="0" borderId="42" xfId="60" applyNumberFormat="1" applyFont="1" applyFill="1" applyBorder="1" applyAlignment="1" applyProtection="1">
      <alignment horizontal="right"/>
      <protection/>
    </xf>
    <xf numFmtId="169" fontId="9" fillId="0" borderId="43" xfId="60" applyNumberFormat="1" applyFont="1" applyFill="1" applyBorder="1" applyAlignment="1" applyProtection="1">
      <alignment horizontal="right"/>
      <protection/>
    </xf>
    <xf numFmtId="169" fontId="9" fillId="0" borderId="45" xfId="60" applyNumberFormat="1" applyFont="1" applyFill="1" applyBorder="1" applyAlignment="1" applyProtection="1">
      <alignment horizontal="right"/>
      <protection/>
    </xf>
    <xf numFmtId="169" fontId="9" fillId="0" borderId="44" xfId="60" applyNumberFormat="1" applyFont="1" applyFill="1" applyBorder="1" applyAlignment="1" applyProtection="1">
      <alignment horizontal="right"/>
      <protection/>
    </xf>
    <xf numFmtId="0" fontId="9" fillId="19" borderId="17" xfId="60" applyFont="1" applyFill="1" applyBorder="1" applyAlignment="1" applyProtection="1">
      <alignment horizontal="left"/>
      <protection/>
    </xf>
    <xf numFmtId="169" fontId="9" fillId="0" borderId="18" xfId="60" applyNumberFormat="1" applyFont="1" applyFill="1" applyBorder="1" applyAlignment="1" applyProtection="1">
      <alignment horizontal="right"/>
      <protection/>
    </xf>
    <xf numFmtId="169" fontId="9" fillId="0" borderId="48" xfId="60" applyNumberFormat="1" applyFont="1" applyFill="1" applyBorder="1" applyAlignment="1" applyProtection="1">
      <alignment horizontal="right"/>
      <protection/>
    </xf>
    <xf numFmtId="169" fontId="9" fillId="0" borderId="16" xfId="60" applyNumberFormat="1" applyFont="1" applyFill="1" applyBorder="1" applyAlignment="1" applyProtection="1">
      <alignment horizontal="right"/>
      <protection/>
    </xf>
    <xf numFmtId="169" fontId="9" fillId="0" borderId="18" xfId="60" applyNumberFormat="1" applyFont="1" applyFill="1" applyBorder="1" applyAlignment="1" applyProtection="1" quotePrefix="1">
      <alignment horizontal="right"/>
      <protection/>
    </xf>
    <xf numFmtId="0" fontId="9" fillId="11" borderId="17" xfId="60" applyFont="1" applyFill="1" applyBorder="1" applyAlignment="1" applyProtection="1" quotePrefix="1">
      <alignment horizontal="left"/>
      <protection/>
    </xf>
    <xf numFmtId="169" fontId="9" fillId="11" borderId="18" xfId="60" applyNumberFormat="1" applyFont="1" applyFill="1" applyBorder="1" applyAlignment="1" applyProtection="1">
      <alignment horizontal="right"/>
      <protection/>
    </xf>
    <xf numFmtId="169" fontId="9" fillId="11" borderId="48" xfId="60" applyNumberFormat="1" applyFont="1" applyFill="1" applyBorder="1" applyAlignment="1" applyProtection="1">
      <alignment horizontal="right"/>
      <protection/>
    </xf>
    <xf numFmtId="169" fontId="9" fillId="11" borderId="16" xfId="60" applyNumberFormat="1" applyFont="1" applyFill="1" applyBorder="1" applyAlignment="1" applyProtection="1">
      <alignment horizontal="right"/>
      <protection/>
    </xf>
    <xf numFmtId="169" fontId="9" fillId="11" borderId="18" xfId="60" applyNumberFormat="1" applyFont="1" applyFill="1" applyBorder="1" applyAlignment="1" applyProtection="1" quotePrefix="1">
      <alignment horizontal="right"/>
      <protection/>
    </xf>
    <xf numFmtId="0" fontId="9" fillId="19" borderId="17" xfId="60" applyFont="1" applyFill="1" applyBorder="1" applyAlignment="1" applyProtection="1" quotePrefix="1">
      <alignment horizontal="left"/>
      <protection/>
    </xf>
    <xf numFmtId="0" fontId="9" fillId="19" borderId="12" xfId="60" applyFont="1" applyFill="1" applyBorder="1" applyAlignment="1" applyProtection="1">
      <alignment horizontal="left"/>
      <protection/>
    </xf>
    <xf numFmtId="169" fontId="9" fillId="0" borderId="21" xfId="60" applyNumberFormat="1" applyFont="1" applyFill="1" applyBorder="1" applyAlignment="1" applyProtection="1" quotePrefix="1">
      <alignment horizontal="right"/>
      <protection/>
    </xf>
    <xf numFmtId="169" fontId="9" fillId="0" borderId="71" xfId="60" applyNumberFormat="1" applyFont="1" applyFill="1" applyBorder="1" applyAlignment="1" applyProtection="1">
      <alignment horizontal="right"/>
      <protection/>
    </xf>
    <xf numFmtId="169" fontId="9" fillId="0" borderId="14" xfId="60" applyNumberFormat="1" applyFont="1" applyFill="1" applyBorder="1" applyAlignment="1" applyProtection="1">
      <alignment horizontal="right"/>
      <protection/>
    </xf>
    <xf numFmtId="169" fontId="9" fillId="0" borderId="15" xfId="60" applyNumberFormat="1" applyFont="1" applyFill="1" applyBorder="1" applyAlignment="1" applyProtection="1">
      <alignment horizontal="right"/>
      <protection/>
    </xf>
    <xf numFmtId="169" fontId="9" fillId="0" borderId="70" xfId="60" applyNumberFormat="1" applyFont="1" applyFill="1" applyBorder="1" applyAlignment="1" applyProtection="1">
      <alignment horizontal="right"/>
      <protection/>
    </xf>
    <xf numFmtId="169" fontId="9" fillId="0" borderId="30" xfId="60" applyNumberFormat="1" applyFont="1" applyFill="1" applyBorder="1" applyAlignment="1" applyProtection="1">
      <alignment horizontal="right"/>
      <protection/>
    </xf>
    <xf numFmtId="0" fontId="9" fillId="11" borderId="12" xfId="60" applyFont="1" applyFill="1" applyBorder="1" applyAlignment="1" applyProtection="1">
      <alignment horizontal="left"/>
      <protection/>
    </xf>
    <xf numFmtId="169" fontId="9" fillId="11" borderId="21" xfId="60" applyNumberFormat="1" applyFont="1" applyFill="1" applyBorder="1" applyAlignment="1" applyProtection="1" quotePrefix="1">
      <alignment horizontal="right"/>
      <protection/>
    </xf>
    <xf numFmtId="169" fontId="9" fillId="11" borderId="71" xfId="60" applyNumberFormat="1" applyFont="1" applyFill="1" applyBorder="1" applyAlignment="1" applyProtection="1">
      <alignment horizontal="right"/>
      <protection/>
    </xf>
    <xf numFmtId="169" fontId="9" fillId="11" borderId="14" xfId="60" applyNumberFormat="1" applyFont="1" applyFill="1" applyBorder="1" applyAlignment="1" applyProtection="1">
      <alignment horizontal="right"/>
      <protection/>
    </xf>
    <xf numFmtId="0" fontId="9" fillId="11" borderId="17" xfId="60" applyFont="1" applyFill="1" applyBorder="1" applyAlignment="1" applyProtection="1">
      <alignment horizontal="left"/>
      <protection/>
    </xf>
    <xf numFmtId="169" fontId="9" fillId="11" borderId="48" xfId="60" applyNumberFormat="1" applyFont="1" applyFill="1" applyBorder="1" applyAlignment="1" applyProtection="1" quotePrefix="1">
      <alignment horizontal="right"/>
      <protection/>
    </xf>
    <xf numFmtId="169" fontId="9" fillId="11" borderId="16" xfId="60" applyNumberFormat="1" applyFont="1" applyFill="1" applyBorder="1" applyAlignment="1" applyProtection="1" quotePrefix="1">
      <alignment horizontal="right"/>
      <protection/>
    </xf>
    <xf numFmtId="169" fontId="9" fillId="11" borderId="71" xfId="60" applyNumberFormat="1" applyFont="1" applyFill="1" applyBorder="1" applyAlignment="1" applyProtection="1" quotePrefix="1">
      <alignment horizontal="right"/>
      <protection/>
    </xf>
    <xf numFmtId="169" fontId="9" fillId="11" borderId="14" xfId="60" applyNumberFormat="1" applyFont="1" applyFill="1" applyBorder="1" applyAlignment="1" applyProtection="1" quotePrefix="1">
      <alignment horizontal="right"/>
      <protection/>
    </xf>
    <xf numFmtId="169" fontId="9" fillId="0" borderId="16" xfId="60" applyNumberFormat="1" applyFont="1" applyFill="1" applyBorder="1" applyAlignment="1" applyProtection="1" quotePrefix="1">
      <alignment horizontal="right"/>
      <protection/>
    </xf>
    <xf numFmtId="169" fontId="9" fillId="0" borderId="48" xfId="60" applyNumberFormat="1" applyFont="1" applyFill="1" applyBorder="1" applyAlignment="1" applyProtection="1" quotePrefix="1">
      <alignment horizontal="right"/>
      <protection/>
    </xf>
    <xf numFmtId="0" fontId="9" fillId="11" borderId="26" xfId="60" applyFont="1" applyFill="1" applyBorder="1" applyAlignment="1" applyProtection="1">
      <alignment horizontal="left"/>
      <protection/>
    </xf>
    <xf numFmtId="169" fontId="9" fillId="11" borderId="27" xfId="60" applyNumberFormat="1" applyFont="1" applyFill="1" applyBorder="1" applyAlignment="1" applyProtection="1">
      <alignment horizontal="right"/>
      <protection/>
    </xf>
    <xf numFmtId="169" fontId="9" fillId="11" borderId="50" xfId="60" applyNumberFormat="1" applyFont="1" applyFill="1" applyBorder="1" applyAlignment="1" applyProtection="1">
      <alignment horizontal="right"/>
      <protection/>
    </xf>
    <xf numFmtId="169" fontId="9" fillId="11" borderId="32" xfId="60" applyNumberFormat="1" applyFont="1" applyFill="1" applyBorder="1" applyAlignment="1" applyProtection="1">
      <alignment horizontal="right"/>
      <protection/>
    </xf>
    <xf numFmtId="169" fontId="9" fillId="11" borderId="27" xfId="60" applyNumberFormat="1" applyFont="1" applyFill="1" applyBorder="1" applyAlignment="1" applyProtection="1" quotePrefix="1">
      <alignment horizontal="right"/>
      <protection/>
    </xf>
    <xf numFmtId="0" fontId="8" fillId="19" borderId="0" xfId="60" applyFont="1" applyFill="1" applyAlignment="1" applyProtection="1">
      <alignment horizontal="left"/>
      <protection/>
    </xf>
    <xf numFmtId="0" fontId="9" fillId="19" borderId="46" xfId="60" applyFont="1" applyFill="1" applyBorder="1">
      <alignment/>
      <protection/>
    </xf>
    <xf numFmtId="0" fontId="32" fillId="19" borderId="46" xfId="60" applyFont="1" applyFill="1" applyBorder="1">
      <alignment/>
      <protection/>
    </xf>
    <xf numFmtId="169" fontId="32" fillId="19" borderId="0" xfId="60" applyNumberFormat="1" applyFont="1" applyFill="1" applyProtection="1">
      <alignment/>
      <protection/>
    </xf>
    <xf numFmtId="0" fontId="32" fillId="19" borderId="0" xfId="60" applyFont="1" applyFill="1">
      <alignment/>
      <protection/>
    </xf>
    <xf numFmtId="0" fontId="8" fillId="0" borderId="0" xfId="60" applyFont="1">
      <alignment/>
      <protection/>
    </xf>
    <xf numFmtId="169" fontId="9" fillId="19" borderId="0" xfId="60" applyNumberFormat="1" applyFont="1" applyFill="1" applyProtection="1">
      <alignment/>
      <protection/>
    </xf>
    <xf numFmtId="0" fontId="9" fillId="19" borderId="0" xfId="60" applyFont="1" applyFill="1" applyBorder="1">
      <alignment/>
      <protection/>
    </xf>
    <xf numFmtId="165" fontId="42" fillId="19" borderId="0" xfId="62" applyFont="1" applyFill="1" applyBorder="1">
      <alignment/>
      <protection/>
    </xf>
    <xf numFmtId="165" fontId="8" fillId="19" borderId="0" xfId="62" applyFont="1" applyFill="1">
      <alignment/>
      <protection/>
    </xf>
    <xf numFmtId="0" fontId="42" fillId="20" borderId="72" xfId="60" applyFont="1" applyFill="1" applyBorder="1" applyAlignment="1" applyProtection="1">
      <alignment horizontal="center" vertical="center"/>
      <protection/>
    </xf>
    <xf numFmtId="0" fontId="43" fillId="19" borderId="34" xfId="60" applyFont="1" applyFill="1" applyBorder="1" applyAlignment="1" applyProtection="1">
      <alignment horizontal="left" vertical="center"/>
      <protection/>
    </xf>
    <xf numFmtId="165" fontId="42" fillId="19" borderId="0" xfId="62" applyFont="1" applyFill="1">
      <alignment/>
      <protection/>
    </xf>
    <xf numFmtId="165" fontId="46" fillId="19" borderId="0" xfId="62" applyFont="1" applyFill="1" applyBorder="1">
      <alignment/>
      <protection/>
    </xf>
    <xf numFmtId="165" fontId="6" fillId="19" borderId="0" xfId="62" applyFont="1" applyFill="1" applyBorder="1" applyAlignment="1">
      <alignment horizontal="left" vertical="center"/>
      <protection/>
    </xf>
    <xf numFmtId="165" fontId="46" fillId="19" borderId="52" xfId="62" applyFont="1" applyFill="1" applyBorder="1">
      <alignment/>
      <protection/>
    </xf>
    <xf numFmtId="0" fontId="43" fillId="19" borderId="34" xfId="61" applyFont="1" applyFill="1" applyBorder="1" applyAlignment="1" applyProtection="1">
      <alignment vertical="center"/>
      <protection/>
    </xf>
    <xf numFmtId="0" fontId="43" fillId="19" borderId="35" xfId="61" applyFont="1" applyFill="1" applyBorder="1" applyAlignment="1" applyProtection="1">
      <alignment vertical="center"/>
      <protection/>
    </xf>
    <xf numFmtId="49" fontId="41" fillId="19" borderId="36" xfId="62" applyNumberFormat="1" applyFont="1" applyFill="1" applyBorder="1" applyAlignment="1">
      <alignment horizontal="right" vertical="center"/>
      <protection/>
    </xf>
    <xf numFmtId="165" fontId="8" fillId="19" borderId="10" xfId="62" applyFont="1" applyFill="1" applyBorder="1">
      <alignment/>
      <protection/>
    </xf>
    <xf numFmtId="165" fontId="9" fillId="19" borderId="0" xfId="62" applyFont="1" applyFill="1">
      <alignment/>
      <protection/>
    </xf>
    <xf numFmtId="165" fontId="9" fillId="19" borderId="0" xfId="62" applyFont="1" applyFill="1" applyBorder="1">
      <alignment/>
      <protection/>
    </xf>
    <xf numFmtId="0" fontId="48" fillId="21" borderId="37" xfId="61" applyFont="1" applyFill="1" applyBorder="1" applyAlignment="1">
      <alignment horizontal="center" vertical="center" wrapText="1"/>
      <protection/>
    </xf>
    <xf numFmtId="0" fontId="48" fillId="21" borderId="40" xfId="61" applyFont="1" applyFill="1" applyBorder="1" applyAlignment="1">
      <alignment horizontal="center" vertical="center" wrapText="1"/>
      <protection/>
    </xf>
    <xf numFmtId="165" fontId="48" fillId="20" borderId="31" xfId="62" applyFont="1" applyFill="1" applyBorder="1" applyAlignment="1" applyProtection="1">
      <alignment horizontal="center" vertical="justify"/>
      <protection/>
    </xf>
    <xf numFmtId="165" fontId="9" fillId="19" borderId="22" xfId="62" applyFont="1" applyFill="1" applyBorder="1" applyAlignment="1" applyProtection="1">
      <alignment horizontal="left"/>
      <protection/>
    </xf>
    <xf numFmtId="169" fontId="9" fillId="19" borderId="42" xfId="61" applyNumberFormat="1" applyFont="1" applyFill="1" applyBorder="1" applyProtection="1">
      <alignment/>
      <protection/>
    </xf>
    <xf numFmtId="169" fontId="9" fillId="19" borderId="43" xfId="61" applyNumberFormat="1" applyFont="1" applyFill="1" applyBorder="1" applyProtection="1">
      <alignment/>
      <protection/>
    </xf>
    <xf numFmtId="169" fontId="9" fillId="19" borderId="44" xfId="61" applyNumberFormat="1" applyFont="1" applyFill="1" applyBorder="1" applyProtection="1">
      <alignment/>
      <protection/>
    </xf>
    <xf numFmtId="3" fontId="9" fillId="19" borderId="42" xfId="61" applyNumberFormat="1" applyFont="1" applyFill="1" applyBorder="1" applyProtection="1">
      <alignment/>
      <protection/>
    </xf>
    <xf numFmtId="165" fontId="9" fillId="11" borderId="10" xfId="62" applyFont="1" applyFill="1" applyBorder="1" applyAlignment="1" applyProtection="1">
      <alignment horizontal="left"/>
      <protection/>
    </xf>
    <xf numFmtId="169" fontId="9" fillId="11" borderId="18" xfId="61" applyNumberFormat="1" applyFont="1" applyFill="1" applyBorder="1" applyProtection="1">
      <alignment/>
      <protection/>
    </xf>
    <xf numFmtId="169" fontId="9" fillId="11" borderId="48" xfId="61" applyNumberFormat="1" applyFont="1" applyFill="1" applyBorder="1" applyProtection="1">
      <alignment/>
      <protection/>
    </xf>
    <xf numFmtId="169" fontId="9" fillId="11" borderId="16" xfId="61" applyNumberFormat="1" applyFont="1" applyFill="1" applyBorder="1" applyProtection="1">
      <alignment/>
      <protection/>
    </xf>
    <xf numFmtId="3" fontId="9" fillId="11" borderId="18" xfId="61" applyNumberFormat="1" applyFont="1" applyFill="1" applyBorder="1" applyProtection="1">
      <alignment/>
      <protection/>
    </xf>
    <xf numFmtId="165" fontId="9" fillId="19" borderId="10" xfId="62" applyFont="1" applyFill="1" applyBorder="1" applyAlignment="1" applyProtection="1">
      <alignment horizontal="left"/>
      <protection/>
    </xf>
    <xf numFmtId="169" fontId="9" fillId="19" borderId="18" xfId="61" applyNumberFormat="1" applyFont="1" applyFill="1" applyBorder="1" applyProtection="1">
      <alignment/>
      <protection/>
    </xf>
    <xf numFmtId="169" fontId="9" fillId="19" borderId="48" xfId="61" applyNumberFormat="1" applyFont="1" applyFill="1" applyBorder="1" applyProtection="1">
      <alignment/>
      <protection/>
    </xf>
    <xf numFmtId="169" fontId="9" fillId="19" borderId="16" xfId="61" applyNumberFormat="1" applyFont="1" applyFill="1" applyBorder="1" applyProtection="1">
      <alignment/>
      <protection/>
    </xf>
    <xf numFmtId="3" fontId="9" fillId="19" borderId="18" xfId="61" applyNumberFormat="1" applyFont="1" applyFill="1" applyBorder="1" applyProtection="1">
      <alignment/>
      <protection/>
    </xf>
    <xf numFmtId="165" fontId="9" fillId="11" borderId="11" xfId="62" applyFont="1" applyFill="1" applyBorder="1" applyAlignment="1" applyProtection="1">
      <alignment horizontal="left"/>
      <protection/>
    </xf>
    <xf numFmtId="169" fontId="9" fillId="11" borderId="21" xfId="61" applyNumberFormat="1" applyFont="1" applyFill="1" applyBorder="1" applyProtection="1">
      <alignment/>
      <protection/>
    </xf>
    <xf numFmtId="169" fontId="9" fillId="11" borderId="71" xfId="61" applyNumberFormat="1" applyFont="1" applyFill="1" applyBorder="1" applyProtection="1">
      <alignment/>
      <protection/>
    </xf>
    <xf numFmtId="169" fontId="9" fillId="11" borderId="14" xfId="61" applyNumberFormat="1" applyFont="1" applyFill="1" applyBorder="1" applyProtection="1">
      <alignment/>
      <protection/>
    </xf>
    <xf numFmtId="3" fontId="9" fillId="11" borderId="18" xfId="61" applyNumberFormat="1" applyFont="1" applyFill="1" applyBorder="1" applyAlignment="1" applyProtection="1" quotePrefix="1">
      <alignment horizontal="right"/>
      <protection/>
    </xf>
    <xf numFmtId="165" fontId="7" fillId="19" borderId="73" xfId="62" applyFont="1" applyFill="1" applyBorder="1" applyAlignment="1" applyProtection="1">
      <alignment horizontal="left"/>
      <protection/>
    </xf>
    <xf numFmtId="169" fontId="7" fillId="0" borderId="37" xfId="61" applyNumberFormat="1" applyFont="1" applyFill="1" applyBorder="1" applyProtection="1">
      <alignment/>
      <protection/>
    </xf>
    <xf numFmtId="169" fontId="7" fillId="0" borderId="40" xfId="61" applyNumberFormat="1" applyFont="1" applyFill="1" applyBorder="1" applyProtection="1">
      <alignment/>
      <protection/>
    </xf>
    <xf numFmtId="169" fontId="7" fillId="0" borderId="31" xfId="61" applyNumberFormat="1" applyFont="1" applyFill="1" applyBorder="1" applyProtection="1">
      <alignment/>
      <protection/>
    </xf>
    <xf numFmtId="3" fontId="7" fillId="0" borderId="37" xfId="61" applyNumberFormat="1" applyFont="1" applyFill="1" applyBorder="1" applyAlignment="1" applyProtection="1" quotePrefix="1">
      <alignment horizontal="right"/>
      <protection/>
    </xf>
    <xf numFmtId="165" fontId="7" fillId="19" borderId="22" xfId="62" applyFont="1" applyFill="1" applyBorder="1" applyAlignment="1" applyProtection="1">
      <alignment horizontal="left"/>
      <protection/>
    </xf>
    <xf numFmtId="165" fontId="7" fillId="21" borderId="74" xfId="62" applyFont="1" applyFill="1" applyBorder="1" applyAlignment="1" applyProtection="1">
      <alignment horizontal="center" vertical="center"/>
      <protection/>
    </xf>
    <xf numFmtId="169" fontId="48" fillId="21" borderId="51" xfId="61" applyNumberFormat="1" applyFont="1" applyFill="1" applyBorder="1" applyAlignment="1" applyProtection="1">
      <alignment horizontal="center" vertical="center" wrapText="1"/>
      <protection/>
    </xf>
    <xf numFmtId="1" fontId="48" fillId="21" borderId="50" xfId="61" applyNumberFormat="1" applyFont="1" applyFill="1" applyBorder="1" applyAlignment="1" applyProtection="1">
      <alignment horizontal="center" vertical="center"/>
      <protection/>
    </xf>
    <xf numFmtId="169" fontId="48" fillId="21" borderId="32" xfId="61" applyNumberFormat="1" applyFont="1" applyFill="1" applyBorder="1" applyAlignment="1" applyProtection="1">
      <alignment horizontal="center" vertical="center" wrapText="1"/>
      <protection/>
    </xf>
    <xf numFmtId="165" fontId="7" fillId="19" borderId="17" xfId="62" applyFont="1" applyFill="1" applyBorder="1" applyAlignment="1" applyProtection="1">
      <alignment horizontal="left" vertical="top" wrapText="1"/>
      <protection/>
    </xf>
    <xf numFmtId="169" fontId="9" fillId="19" borderId="45" xfId="62" applyNumberFormat="1" applyFont="1" applyFill="1" applyBorder="1" applyProtection="1">
      <alignment/>
      <protection/>
    </xf>
    <xf numFmtId="169" fontId="9" fillId="19" borderId="43" xfId="62" applyNumberFormat="1" applyFont="1" applyFill="1" applyBorder="1" applyProtection="1">
      <alignment/>
      <protection/>
    </xf>
    <xf numFmtId="169" fontId="9" fillId="19" borderId="44" xfId="62" applyNumberFormat="1" applyFont="1" applyFill="1" applyBorder="1" applyProtection="1">
      <alignment/>
      <protection/>
    </xf>
    <xf numFmtId="169" fontId="9" fillId="19" borderId="42" xfId="62" applyNumberFormat="1" applyFont="1" applyFill="1" applyBorder="1" applyProtection="1">
      <alignment/>
      <protection/>
    </xf>
    <xf numFmtId="165" fontId="9" fillId="19" borderId="17" xfId="62" applyFont="1" applyFill="1" applyBorder="1" applyAlignment="1" applyProtection="1">
      <alignment horizontal="left"/>
      <protection/>
    </xf>
    <xf numFmtId="169" fontId="9" fillId="19" borderId="18" xfId="62" applyNumberFormat="1" applyFont="1" applyFill="1" applyBorder="1" applyAlignment="1" applyProtection="1">
      <alignment horizontal="right"/>
      <protection/>
    </xf>
    <xf numFmtId="169" fontId="9" fillId="19" borderId="48" xfId="62" applyNumberFormat="1" applyFont="1" applyFill="1" applyBorder="1" applyAlignment="1" applyProtection="1">
      <alignment horizontal="right"/>
      <protection/>
    </xf>
    <xf numFmtId="169" fontId="9" fillId="19" borderId="16" xfId="61" applyNumberFormat="1" applyFont="1" applyFill="1" applyBorder="1" applyAlignment="1" applyProtection="1">
      <alignment horizontal="right"/>
      <protection/>
    </xf>
    <xf numFmtId="169" fontId="9" fillId="19" borderId="18" xfId="62" applyNumberFormat="1" applyFont="1" applyFill="1" applyBorder="1" applyProtection="1">
      <alignment/>
      <protection/>
    </xf>
    <xf numFmtId="49" fontId="9" fillId="19" borderId="16" xfId="62" applyNumberFormat="1" applyFont="1" applyFill="1" applyBorder="1" applyAlignment="1" applyProtection="1">
      <alignment horizontal="right"/>
      <protection/>
    </xf>
    <xf numFmtId="165" fontId="9" fillId="11" borderId="17" xfId="62" applyFont="1" applyFill="1" applyBorder="1" applyAlignment="1" applyProtection="1">
      <alignment horizontal="left"/>
      <protection/>
    </xf>
    <xf numFmtId="169" fontId="9" fillId="11" borderId="18" xfId="62" applyNumberFormat="1" applyFont="1" applyFill="1" applyBorder="1" applyAlignment="1" applyProtection="1">
      <alignment horizontal="right"/>
      <protection/>
    </xf>
    <xf numFmtId="169" fontId="9" fillId="11" borderId="48" xfId="62" applyNumberFormat="1" applyFont="1" applyFill="1" applyBorder="1" applyAlignment="1" applyProtection="1">
      <alignment horizontal="right"/>
      <protection/>
    </xf>
    <xf numFmtId="169" fontId="9" fillId="11" borderId="16" xfId="62" applyNumberFormat="1" applyFont="1" applyFill="1" applyBorder="1" applyAlignment="1" applyProtection="1">
      <alignment horizontal="right"/>
      <protection/>
    </xf>
    <xf numFmtId="169" fontId="9" fillId="11" borderId="18" xfId="62" applyNumberFormat="1" applyFont="1" applyFill="1" applyBorder="1" applyProtection="1">
      <alignment/>
      <protection/>
    </xf>
    <xf numFmtId="169" fontId="9" fillId="19" borderId="16" xfId="62" applyNumberFormat="1" applyFont="1" applyFill="1" applyBorder="1" applyAlignment="1" applyProtection="1">
      <alignment horizontal="right"/>
      <protection/>
    </xf>
    <xf numFmtId="169" fontId="9" fillId="11" borderId="48" xfId="62" applyNumberFormat="1" applyFont="1" applyFill="1" applyBorder="1" applyProtection="1">
      <alignment/>
      <protection/>
    </xf>
    <xf numFmtId="169" fontId="9" fillId="11" borderId="16" xfId="62" applyNumberFormat="1" applyFont="1" applyFill="1" applyBorder="1" applyProtection="1">
      <alignment/>
      <protection/>
    </xf>
    <xf numFmtId="169" fontId="9" fillId="19" borderId="48" xfId="62" applyNumberFormat="1" applyFont="1" applyFill="1" applyBorder="1" applyProtection="1">
      <alignment/>
      <protection/>
    </xf>
    <xf numFmtId="169" fontId="9" fillId="19" borderId="16" xfId="62" applyNumberFormat="1" applyFont="1" applyFill="1" applyBorder="1" applyProtection="1">
      <alignment/>
      <protection/>
    </xf>
    <xf numFmtId="165" fontId="9" fillId="2" borderId="17" xfId="62" applyFont="1" applyFill="1" applyBorder="1" applyAlignment="1" applyProtection="1">
      <alignment horizontal="left"/>
      <protection/>
    </xf>
    <xf numFmtId="169" fontId="9" fillId="2" borderId="18" xfId="62" applyNumberFormat="1" applyFont="1" applyFill="1" applyBorder="1" applyAlignment="1" applyProtection="1">
      <alignment horizontal="right"/>
      <protection/>
    </xf>
    <xf numFmtId="169" fontId="9" fillId="2" borderId="48" xfId="62" applyNumberFormat="1" applyFont="1" applyFill="1" applyBorder="1" applyAlignment="1" applyProtection="1">
      <alignment horizontal="right"/>
      <protection/>
    </xf>
    <xf numFmtId="169" fontId="9" fillId="2" borderId="16" xfId="62" applyNumberFormat="1" applyFont="1" applyFill="1" applyBorder="1" applyAlignment="1" applyProtection="1">
      <alignment horizontal="right"/>
      <protection/>
    </xf>
    <xf numFmtId="169" fontId="9" fillId="2" borderId="18" xfId="62" applyNumberFormat="1" applyFont="1" applyFill="1" applyBorder="1" applyProtection="1">
      <alignment/>
      <protection/>
    </xf>
    <xf numFmtId="169" fontId="9" fillId="2" borderId="48" xfId="62" applyNumberFormat="1" applyFont="1" applyFill="1" applyBorder="1" applyProtection="1">
      <alignment/>
      <protection/>
    </xf>
    <xf numFmtId="169" fontId="9" fillId="2" borderId="16" xfId="62" applyNumberFormat="1" applyFont="1" applyFill="1" applyBorder="1" applyProtection="1">
      <alignment/>
      <protection/>
    </xf>
    <xf numFmtId="165" fontId="9" fillId="11" borderId="12" xfId="62" applyFont="1" applyFill="1" applyBorder="1" applyAlignment="1" applyProtection="1">
      <alignment horizontal="left"/>
      <protection/>
    </xf>
    <xf numFmtId="169" fontId="9" fillId="11" borderId="21" xfId="62" applyNumberFormat="1" applyFont="1" applyFill="1" applyBorder="1" applyAlignment="1" applyProtection="1">
      <alignment horizontal="right"/>
      <protection/>
    </xf>
    <xf numFmtId="169" fontId="9" fillId="11" borderId="71" xfId="62" applyNumberFormat="1" applyFont="1" applyFill="1" applyBorder="1" applyAlignment="1" applyProtection="1">
      <alignment horizontal="right"/>
      <protection/>
    </xf>
    <xf numFmtId="169" fontId="9" fillId="11" borderId="14" xfId="62" applyNumberFormat="1" applyFont="1" applyFill="1" applyBorder="1" applyAlignment="1" applyProtection="1">
      <alignment horizontal="right"/>
      <protection/>
    </xf>
    <xf numFmtId="3" fontId="9" fillId="11" borderId="71" xfId="62" applyNumberFormat="1" applyFont="1" applyFill="1" applyBorder="1">
      <alignment/>
      <protection/>
    </xf>
    <xf numFmtId="165" fontId="7" fillId="19" borderId="75" xfId="62" applyFont="1" applyFill="1" applyBorder="1" applyAlignment="1" applyProtection="1">
      <alignment horizontal="left"/>
      <protection/>
    </xf>
    <xf numFmtId="169" fontId="9" fillId="19" borderId="15" xfId="62" applyNumberFormat="1" applyFont="1" applyFill="1" applyBorder="1" applyProtection="1">
      <alignment/>
      <protection/>
    </xf>
    <xf numFmtId="165" fontId="9" fillId="19" borderId="12" xfId="62" applyFont="1" applyFill="1" applyBorder="1" applyAlignment="1" applyProtection="1">
      <alignment horizontal="left"/>
      <protection/>
    </xf>
    <xf numFmtId="169" fontId="9" fillId="19" borderId="21" xfId="62" applyNumberFormat="1" applyFont="1" applyFill="1" applyBorder="1" applyAlignment="1" applyProtection="1">
      <alignment horizontal="right"/>
      <protection/>
    </xf>
    <xf numFmtId="169" fontId="9" fillId="19" borderId="71" xfId="62" applyNumberFormat="1" applyFont="1" applyFill="1" applyBorder="1" applyAlignment="1" applyProtection="1">
      <alignment horizontal="right"/>
      <protection/>
    </xf>
    <xf numFmtId="169" fontId="9" fillId="19" borderId="14" xfId="62" applyNumberFormat="1" applyFont="1" applyFill="1" applyBorder="1" applyAlignment="1" applyProtection="1">
      <alignment horizontal="right"/>
      <protection/>
    </xf>
    <xf numFmtId="169" fontId="9" fillId="19" borderId="21" xfId="62" applyNumberFormat="1" applyFont="1" applyFill="1" applyBorder="1" applyProtection="1">
      <alignment/>
      <protection/>
    </xf>
    <xf numFmtId="169" fontId="9" fillId="19" borderId="70" xfId="62" applyNumberFormat="1" applyFont="1" applyFill="1" applyBorder="1" applyProtection="1">
      <alignment/>
      <protection/>
    </xf>
    <xf numFmtId="169" fontId="9" fillId="19" borderId="30" xfId="62" applyNumberFormat="1" applyFont="1" applyFill="1" applyBorder="1" applyProtection="1">
      <alignment/>
      <protection/>
    </xf>
    <xf numFmtId="165" fontId="9" fillId="19" borderId="26" xfId="62" applyFont="1" applyFill="1" applyBorder="1" applyAlignment="1" applyProtection="1">
      <alignment horizontal="left"/>
      <protection/>
    </xf>
    <xf numFmtId="169" fontId="9" fillId="19" borderId="27" xfId="62" applyNumberFormat="1" applyFont="1" applyFill="1" applyBorder="1" applyAlignment="1" applyProtection="1">
      <alignment horizontal="right"/>
      <protection/>
    </xf>
    <xf numFmtId="169" fontId="9" fillId="19" borderId="50" xfId="62" applyNumberFormat="1" applyFont="1" applyFill="1" applyBorder="1" applyAlignment="1" applyProtection="1">
      <alignment horizontal="right"/>
      <protection/>
    </xf>
    <xf numFmtId="169" fontId="9" fillId="19" borderId="32" xfId="62" applyNumberFormat="1" applyFont="1" applyFill="1" applyBorder="1" applyAlignment="1" applyProtection="1">
      <alignment horizontal="right"/>
      <protection/>
    </xf>
    <xf numFmtId="169" fontId="9" fillId="19" borderId="27" xfId="62" applyNumberFormat="1" applyFont="1" applyFill="1" applyBorder="1" applyProtection="1">
      <alignment/>
      <protection/>
    </xf>
    <xf numFmtId="165" fontId="8" fillId="19" borderId="0" xfId="62" applyFont="1" applyFill="1" applyAlignment="1" applyProtection="1">
      <alignment horizontal="left"/>
      <protection/>
    </xf>
    <xf numFmtId="165" fontId="9" fillId="19" borderId="46" xfId="62" applyFont="1" applyFill="1" applyBorder="1">
      <alignment/>
      <protection/>
    </xf>
    <xf numFmtId="165" fontId="2" fillId="19" borderId="0" xfId="62" applyFont="1" applyFill="1">
      <alignment/>
      <protection/>
    </xf>
    <xf numFmtId="169" fontId="9" fillId="11" borderId="21" xfId="62" applyNumberFormat="1" applyFont="1" applyFill="1" applyBorder="1" applyProtection="1">
      <alignment/>
      <protection/>
    </xf>
    <xf numFmtId="169" fontId="9" fillId="11" borderId="71" xfId="62" applyNumberFormat="1" applyFont="1" applyFill="1" applyBorder="1" applyProtection="1">
      <alignment/>
      <protection/>
    </xf>
    <xf numFmtId="169" fontId="9" fillId="11" borderId="14" xfId="62" applyNumberFormat="1" applyFont="1" applyFill="1" applyBorder="1" applyProtection="1">
      <alignment/>
      <protection/>
    </xf>
    <xf numFmtId="169" fontId="7" fillId="0" borderId="37" xfId="62" applyNumberFormat="1" applyFont="1" applyFill="1" applyBorder="1" applyProtection="1">
      <alignment/>
      <protection/>
    </xf>
    <xf numFmtId="169" fontId="7" fillId="0" borderId="40" xfId="62" applyNumberFormat="1" applyFont="1" applyFill="1" applyBorder="1" applyProtection="1">
      <alignment/>
      <protection/>
    </xf>
    <xf numFmtId="169" fontId="7" fillId="0" borderId="31" xfId="62" applyNumberFormat="1" applyFont="1" applyFill="1" applyBorder="1" applyProtection="1">
      <alignment/>
      <protection/>
    </xf>
    <xf numFmtId="169" fontId="7" fillId="0" borderId="15" xfId="62" applyNumberFormat="1" applyFont="1" applyFill="1" applyBorder="1" applyProtection="1">
      <alignment/>
      <protection/>
    </xf>
    <xf numFmtId="169" fontId="7" fillId="0" borderId="70" xfId="62" applyNumberFormat="1" applyFont="1" applyFill="1" applyBorder="1" applyProtection="1">
      <alignment/>
      <protection/>
    </xf>
    <xf numFmtId="169" fontId="7" fillId="0" borderId="30" xfId="62" applyNumberFormat="1" applyFont="1" applyFill="1" applyBorder="1" applyProtection="1">
      <alignment/>
      <protection/>
    </xf>
    <xf numFmtId="3" fontId="9" fillId="11" borderId="71" xfId="62" applyNumberFormat="1" applyFont="1" applyFill="1" applyBorder="1" applyAlignment="1" applyProtection="1">
      <alignment horizontal="right"/>
      <protection/>
    </xf>
    <xf numFmtId="49" fontId="9" fillId="11" borderId="71" xfId="62" applyNumberFormat="1" applyFont="1" applyFill="1" applyBorder="1" applyAlignment="1" applyProtection="1">
      <alignment horizontal="right"/>
      <protection/>
    </xf>
    <xf numFmtId="0" fontId="7" fillId="0" borderId="0" xfId="64" applyFont="1">
      <alignment/>
      <protection/>
    </xf>
    <xf numFmtId="0" fontId="1" fillId="0" borderId="0" xfId="64">
      <alignment/>
      <protection/>
    </xf>
    <xf numFmtId="0" fontId="45" fillId="0" borderId="0" xfId="64" applyFont="1" applyAlignment="1" applyProtection="1">
      <alignment horizontal="left" vertical="center"/>
      <protection/>
    </xf>
    <xf numFmtId="0" fontId="43" fillId="0" borderId="0" xfId="64" applyFont="1" applyAlignment="1" applyProtection="1" quotePrefix="1">
      <alignment horizontal="left" vertical="center"/>
      <protection/>
    </xf>
    <xf numFmtId="0" fontId="41" fillId="0" borderId="0" xfId="64" applyFont="1">
      <alignment/>
      <protection/>
    </xf>
    <xf numFmtId="0" fontId="49" fillId="0" borderId="0" xfId="64" applyFont="1" applyAlignment="1" applyProtection="1">
      <alignment horizontal="left" vertical="center"/>
      <protection/>
    </xf>
    <xf numFmtId="0" fontId="42" fillId="20" borderId="76" xfId="60" applyFont="1" applyFill="1" applyBorder="1" applyAlignment="1" applyProtection="1">
      <alignment horizontal="center" vertical="center"/>
      <protection/>
    </xf>
    <xf numFmtId="0" fontId="9" fillId="0" borderId="23" xfId="64" applyFont="1" applyBorder="1" applyAlignment="1" applyProtection="1">
      <alignment horizontal="left"/>
      <protection/>
    </xf>
    <xf numFmtId="3" fontId="9" fillId="0" borderId="42" xfId="64" applyNumberFormat="1" applyFont="1" applyBorder="1" applyAlignment="1" applyProtection="1">
      <alignment horizontal="right"/>
      <protection/>
    </xf>
    <xf numFmtId="3" fontId="9" fillId="0" borderId="43" xfId="64" applyNumberFormat="1" applyFont="1" applyBorder="1" applyAlignment="1" applyProtection="1">
      <alignment horizontal="right"/>
      <protection/>
    </xf>
    <xf numFmtId="3" fontId="9" fillId="0" borderId="44" xfId="64" applyNumberFormat="1" applyFont="1" applyBorder="1" applyAlignment="1" applyProtection="1">
      <alignment horizontal="right"/>
      <protection/>
    </xf>
    <xf numFmtId="3" fontId="9" fillId="0" borderId="42" xfId="64" applyNumberFormat="1" applyFont="1" applyFill="1" applyBorder="1" applyAlignment="1" applyProtection="1">
      <alignment horizontal="right"/>
      <protection/>
    </xf>
    <xf numFmtId="3" fontId="9" fillId="0" borderId="43" xfId="64" applyNumberFormat="1" applyFont="1" applyFill="1" applyBorder="1" applyAlignment="1" applyProtection="1">
      <alignment horizontal="right"/>
      <protection/>
    </xf>
    <xf numFmtId="3" fontId="9" fillId="0" borderId="44" xfId="64" applyNumberFormat="1" applyFont="1" applyFill="1" applyBorder="1" applyAlignment="1" applyProtection="1">
      <alignment horizontal="right"/>
      <protection/>
    </xf>
    <xf numFmtId="0" fontId="9" fillId="11" borderId="17" xfId="64" applyFont="1" applyFill="1" applyBorder="1" applyAlignment="1" applyProtection="1">
      <alignment horizontal="left"/>
      <protection/>
    </xf>
    <xf numFmtId="3" fontId="9" fillId="11" borderId="18" xfId="64" applyNumberFormat="1" applyFont="1" applyFill="1" applyBorder="1" applyAlignment="1" applyProtection="1">
      <alignment horizontal="right"/>
      <protection/>
    </xf>
    <xf numFmtId="3" fontId="9" fillId="11" borderId="48" xfId="64" applyNumberFormat="1" applyFont="1" applyFill="1" applyBorder="1" applyAlignment="1" applyProtection="1">
      <alignment horizontal="right"/>
      <protection/>
    </xf>
    <xf numFmtId="3" fontId="9" fillId="11" borderId="16" xfId="64" applyNumberFormat="1" applyFont="1" applyFill="1" applyBorder="1" applyAlignment="1" applyProtection="1">
      <alignment horizontal="right"/>
      <protection/>
    </xf>
    <xf numFmtId="0" fontId="9" fillId="0" borderId="17" xfId="64" applyFont="1" applyBorder="1" applyAlignment="1" applyProtection="1">
      <alignment horizontal="left"/>
      <protection/>
    </xf>
    <xf numFmtId="3" fontId="9" fillId="0" borderId="18" xfId="64" applyNumberFormat="1" applyFont="1" applyBorder="1" applyAlignment="1" applyProtection="1">
      <alignment horizontal="right"/>
      <protection/>
    </xf>
    <xf numFmtId="3" fontId="9" fillId="0" borderId="48" xfId="64" applyNumberFormat="1" applyFont="1" applyBorder="1" applyAlignment="1" applyProtection="1">
      <alignment horizontal="right"/>
      <protection/>
    </xf>
    <xf numFmtId="3" fontId="9" fillId="0" borderId="16" xfId="64" applyNumberFormat="1" applyFont="1" applyBorder="1" applyAlignment="1" applyProtection="1">
      <alignment horizontal="right"/>
      <protection/>
    </xf>
    <xf numFmtId="3" fontId="9" fillId="0" borderId="18" xfId="64" applyNumberFormat="1" applyFont="1" applyFill="1" applyBorder="1" applyAlignment="1" applyProtection="1">
      <alignment horizontal="right"/>
      <protection/>
    </xf>
    <xf numFmtId="3" fontId="9" fillId="0" borderId="48" xfId="64" applyNumberFormat="1" applyFont="1" applyFill="1" applyBorder="1" applyAlignment="1" applyProtection="1">
      <alignment horizontal="right"/>
      <protection/>
    </xf>
    <xf numFmtId="3" fontId="9" fillId="0" borderId="16" xfId="64" applyNumberFormat="1" applyFont="1" applyFill="1" applyBorder="1" applyAlignment="1" applyProtection="1">
      <alignment horizontal="right"/>
      <protection/>
    </xf>
    <xf numFmtId="0" fontId="7" fillId="0" borderId="12" xfId="64" applyFont="1" applyBorder="1" applyAlignment="1" applyProtection="1">
      <alignment horizontal="left"/>
      <protection/>
    </xf>
    <xf numFmtId="3" fontId="7" fillId="0" borderId="21" xfId="64" applyNumberFormat="1" applyFont="1" applyBorder="1" applyAlignment="1" applyProtection="1">
      <alignment horizontal="right"/>
      <protection/>
    </xf>
    <xf numFmtId="3" fontId="7" fillId="0" borderId="71" xfId="64" applyNumberFormat="1" applyFont="1" applyBorder="1" applyAlignment="1" applyProtection="1">
      <alignment horizontal="right"/>
      <protection/>
    </xf>
    <xf numFmtId="3" fontId="7" fillId="0" borderId="14" xfId="64" applyNumberFormat="1" applyFont="1" applyBorder="1" applyAlignment="1" applyProtection="1">
      <alignment horizontal="right"/>
      <protection/>
    </xf>
    <xf numFmtId="3" fontId="7" fillId="0" borderId="21" xfId="64" applyNumberFormat="1" applyFont="1" applyFill="1" applyBorder="1" applyAlignment="1" applyProtection="1">
      <alignment horizontal="right"/>
      <protection/>
    </xf>
    <xf numFmtId="3" fontId="7" fillId="0" borderId="71" xfId="64" applyNumberFormat="1" applyFont="1" applyFill="1" applyBorder="1" applyAlignment="1" applyProtection="1">
      <alignment horizontal="right"/>
      <protection/>
    </xf>
    <xf numFmtId="3" fontId="7" fillId="0" borderId="14" xfId="64" applyNumberFormat="1" applyFont="1" applyFill="1" applyBorder="1" applyAlignment="1" applyProtection="1">
      <alignment horizontal="right"/>
      <protection/>
    </xf>
    <xf numFmtId="0" fontId="9" fillId="0" borderId="17" xfId="63" applyFont="1" applyBorder="1" applyAlignment="1" applyProtection="1">
      <alignment horizontal="left"/>
      <protection/>
    </xf>
    <xf numFmtId="0" fontId="9" fillId="11" borderId="17" xfId="63" applyFont="1" applyFill="1" applyBorder="1" applyAlignment="1" applyProtection="1">
      <alignment horizontal="left"/>
      <protection/>
    </xf>
    <xf numFmtId="0" fontId="7" fillId="0" borderId="17" xfId="63" applyFont="1" applyBorder="1" applyAlignment="1" applyProtection="1">
      <alignment horizontal="left"/>
      <protection/>
    </xf>
    <xf numFmtId="0" fontId="9" fillId="0" borderId="75" xfId="64" applyFont="1" applyBorder="1" applyAlignment="1" applyProtection="1">
      <alignment horizontal="left"/>
      <protection/>
    </xf>
    <xf numFmtId="0" fontId="9" fillId="0" borderId="17" xfId="64" applyFont="1" applyFill="1" applyBorder="1" applyAlignment="1" applyProtection="1">
      <alignment horizontal="left"/>
      <protection/>
    </xf>
    <xf numFmtId="0" fontId="7" fillId="0" borderId="17" xfId="64" applyFont="1" applyBorder="1" applyAlignment="1" applyProtection="1">
      <alignment horizontal="left"/>
      <protection/>
    </xf>
    <xf numFmtId="3" fontId="7" fillId="0" borderId="27" xfId="64" applyNumberFormat="1" applyFont="1" applyBorder="1" applyAlignment="1" applyProtection="1">
      <alignment horizontal="right"/>
      <protection/>
    </xf>
    <xf numFmtId="3" fontId="7" fillId="0" borderId="50" xfId="64" applyNumberFormat="1" applyFont="1" applyBorder="1" applyAlignment="1" applyProtection="1">
      <alignment horizontal="right"/>
      <protection/>
    </xf>
    <xf numFmtId="3" fontId="7" fillId="0" borderId="32" xfId="64" applyNumberFormat="1" applyFont="1" applyBorder="1" applyAlignment="1" applyProtection="1">
      <alignment horizontal="right"/>
      <protection/>
    </xf>
    <xf numFmtId="3" fontId="7" fillId="0" borderId="27" xfId="64" applyNumberFormat="1" applyFont="1" applyFill="1" applyBorder="1" applyAlignment="1" applyProtection="1">
      <alignment horizontal="right"/>
      <protection/>
    </xf>
    <xf numFmtId="3" fontId="7" fillId="0" borderId="50" xfId="64" applyNumberFormat="1" applyFont="1" applyFill="1" applyBorder="1" applyAlignment="1" applyProtection="1">
      <alignment horizontal="right"/>
      <protection/>
    </xf>
    <xf numFmtId="3" fontId="7" fillId="0" borderId="32" xfId="64" applyNumberFormat="1" applyFont="1" applyFill="1" applyBorder="1" applyAlignment="1" applyProtection="1">
      <alignment horizontal="right"/>
      <protection/>
    </xf>
    <xf numFmtId="0" fontId="9" fillId="0" borderId="46" xfId="64" applyFont="1" applyBorder="1" applyAlignment="1" applyProtection="1">
      <alignment horizontal="fill"/>
      <protection/>
    </xf>
    <xf numFmtId="0" fontId="9" fillId="0" borderId="0" xfId="64" applyFont="1" applyAlignment="1" applyProtection="1">
      <alignment horizontal="fill"/>
      <protection/>
    </xf>
    <xf numFmtId="0" fontId="43" fillId="0" borderId="34" xfId="64" applyFont="1" applyBorder="1" applyAlignment="1" applyProtection="1">
      <alignment vertical="center"/>
      <protection/>
    </xf>
    <xf numFmtId="0" fontId="43" fillId="0" borderId="35" xfId="64" applyFont="1" applyBorder="1" applyAlignment="1" applyProtection="1">
      <alignment vertical="center"/>
      <protection/>
    </xf>
    <xf numFmtId="49" fontId="50" fillId="0" borderId="35" xfId="64" applyNumberFormat="1" applyFont="1" applyBorder="1" applyAlignment="1">
      <alignment/>
      <protection/>
    </xf>
    <xf numFmtId="49" fontId="50" fillId="0" borderId="35" xfId="64" applyNumberFormat="1" applyFont="1" applyBorder="1" applyAlignment="1" quotePrefix="1">
      <alignment/>
      <protection/>
    </xf>
    <xf numFmtId="49" fontId="50" fillId="0" borderId="36" xfId="64" applyNumberFormat="1" applyFont="1" applyBorder="1" applyAlignment="1">
      <alignment horizontal="right"/>
      <protection/>
    </xf>
    <xf numFmtId="3" fontId="9" fillId="0" borderId="77" xfId="64" applyNumberFormat="1" applyFont="1" applyBorder="1" applyAlignment="1" applyProtection="1">
      <alignment horizontal="right"/>
      <protection/>
    </xf>
    <xf numFmtId="3" fontId="9" fillId="0" borderId="77" xfId="64" applyNumberFormat="1" applyFont="1" applyFill="1" applyBorder="1" applyAlignment="1" applyProtection="1">
      <alignment horizontal="right"/>
      <protection/>
    </xf>
    <xf numFmtId="3" fontId="9" fillId="11" borderId="78" xfId="64" applyNumberFormat="1" applyFont="1" applyFill="1" applyBorder="1" applyAlignment="1" applyProtection="1">
      <alignment horizontal="right"/>
      <protection/>
    </xf>
    <xf numFmtId="3" fontId="9" fillId="0" borderId="78" xfId="64" applyNumberFormat="1" applyFont="1" applyBorder="1" applyAlignment="1" applyProtection="1">
      <alignment horizontal="right"/>
      <protection/>
    </xf>
    <xf numFmtId="3" fontId="9" fillId="0" borderId="78" xfId="64" applyNumberFormat="1" applyFont="1" applyFill="1" applyBorder="1" applyAlignment="1" applyProtection="1">
      <alignment horizontal="right"/>
      <protection/>
    </xf>
    <xf numFmtId="0" fontId="9" fillId="11" borderId="26" xfId="64" applyFont="1" applyFill="1" applyBorder="1" applyAlignment="1" applyProtection="1">
      <alignment horizontal="left"/>
      <protection/>
    </xf>
    <xf numFmtId="3" fontId="9" fillId="11" borderId="27" xfId="64" applyNumberFormat="1" applyFont="1" applyFill="1" applyBorder="1" applyAlignment="1" applyProtection="1">
      <alignment horizontal="right"/>
      <protection/>
    </xf>
    <xf numFmtId="3" fontId="9" fillId="11" borderId="50" xfId="64" applyNumberFormat="1" applyFont="1" applyFill="1" applyBorder="1" applyAlignment="1" applyProtection="1">
      <alignment horizontal="right"/>
      <protection/>
    </xf>
    <xf numFmtId="3" fontId="9" fillId="11" borderId="79" xfId="64" applyNumberFormat="1" applyFont="1" applyFill="1" applyBorder="1" applyAlignment="1" applyProtection="1">
      <alignment horizontal="right"/>
      <protection/>
    </xf>
    <xf numFmtId="3" fontId="9" fillId="11" borderId="32" xfId="64" applyNumberFormat="1" applyFont="1" applyFill="1" applyBorder="1" applyAlignment="1" applyProtection="1">
      <alignment horizontal="right"/>
      <protection/>
    </xf>
    <xf numFmtId="0" fontId="7" fillId="0" borderId="12" xfId="63" applyFont="1" applyBorder="1" applyAlignment="1" applyProtection="1">
      <alignment horizontal="left"/>
      <protection/>
    </xf>
    <xf numFmtId="0" fontId="7" fillId="0" borderId="28" xfId="64" applyFont="1" applyBorder="1" applyAlignment="1" applyProtection="1">
      <alignment horizontal="left"/>
      <protection/>
    </xf>
    <xf numFmtId="0" fontId="1" fillId="0" borderId="35" xfId="64" applyBorder="1">
      <alignment/>
      <protection/>
    </xf>
    <xf numFmtId="3" fontId="9" fillId="0" borderId="47" xfId="64" applyNumberFormat="1" applyFont="1" applyFill="1" applyBorder="1" applyAlignment="1" applyProtection="1">
      <alignment horizontal="right"/>
      <protection/>
    </xf>
    <xf numFmtId="3" fontId="9" fillId="11" borderId="19" xfId="64" applyNumberFormat="1" applyFont="1" applyFill="1" applyBorder="1" applyAlignment="1" applyProtection="1">
      <alignment horizontal="right"/>
      <protection/>
    </xf>
    <xf numFmtId="3" fontId="9" fillId="0" borderId="19" xfId="64" applyNumberFormat="1" applyFont="1" applyFill="1" applyBorder="1" applyAlignment="1" applyProtection="1">
      <alignment horizontal="right"/>
      <protection/>
    </xf>
    <xf numFmtId="3" fontId="9" fillId="11" borderId="53" xfId="64" applyNumberFormat="1" applyFont="1" applyFill="1" applyBorder="1" applyAlignment="1" applyProtection="1">
      <alignment horizontal="right"/>
      <protection/>
    </xf>
    <xf numFmtId="0" fontId="44" fillId="0" borderId="0" xfId="65" applyFont="1">
      <alignment/>
      <protection/>
    </xf>
    <xf numFmtId="0" fontId="9" fillId="0" borderId="0" xfId="65" applyFont="1">
      <alignment/>
      <protection/>
    </xf>
    <xf numFmtId="0" fontId="45" fillId="0" borderId="0" xfId="65" applyFont="1" applyAlignment="1" applyProtection="1">
      <alignment horizontal="left" vertical="center"/>
      <protection/>
    </xf>
    <xf numFmtId="0" fontId="43" fillId="0" borderId="0" xfId="65" applyFont="1">
      <alignment/>
      <protection/>
    </xf>
    <xf numFmtId="0" fontId="43" fillId="0" borderId="0" xfId="65" applyFont="1" applyAlignment="1" applyProtection="1">
      <alignment horizontal="left" vertical="center"/>
      <protection/>
    </xf>
    <xf numFmtId="0" fontId="41" fillId="0" borderId="0" xfId="65" applyFont="1" applyAlignment="1" applyProtection="1">
      <alignment horizontal="right" vertical="center"/>
      <protection/>
    </xf>
    <xf numFmtId="0" fontId="8" fillId="0" borderId="0" xfId="65" applyFont="1">
      <alignment/>
      <protection/>
    </xf>
    <xf numFmtId="0" fontId="9" fillId="0" borderId="0" xfId="65" applyFont="1" applyAlignment="1" applyProtection="1">
      <alignment horizontal="left" vertical="center"/>
      <protection/>
    </xf>
    <xf numFmtId="0" fontId="7" fillId="11" borderId="80" xfId="65" applyFont="1" applyFill="1" applyBorder="1" applyAlignment="1">
      <alignment horizontal="center" vertical="center" wrapText="1"/>
      <protection/>
    </xf>
    <xf numFmtId="0" fontId="7" fillId="11" borderId="81" xfId="65" applyFont="1" applyFill="1" applyBorder="1" applyAlignment="1">
      <alignment horizontal="center" vertical="justify"/>
      <protection/>
    </xf>
    <xf numFmtId="0" fontId="7" fillId="11" borderId="82" xfId="65" applyFont="1" applyFill="1" applyBorder="1" applyAlignment="1">
      <alignment horizontal="center" vertical="center" wrapText="1"/>
      <protection/>
    </xf>
    <xf numFmtId="0" fontId="7" fillId="11" borderId="83" xfId="65" applyFont="1" applyFill="1" applyBorder="1" applyAlignment="1">
      <alignment horizontal="center" vertical="center" wrapText="1"/>
      <protection/>
    </xf>
    <xf numFmtId="0" fontId="7" fillId="11" borderId="84" xfId="65" applyFont="1" applyFill="1" applyBorder="1" applyAlignment="1">
      <alignment horizontal="center" vertical="center" wrapText="1"/>
      <protection/>
    </xf>
    <xf numFmtId="0" fontId="7" fillId="0" borderId="17" xfId="65" applyFont="1" applyBorder="1">
      <alignment/>
      <protection/>
    </xf>
    <xf numFmtId="3" fontId="7" fillId="0" borderId="18" xfId="65" applyNumberFormat="1" applyFont="1" applyBorder="1">
      <alignment/>
      <protection/>
    </xf>
    <xf numFmtId="3" fontId="7" fillId="0" borderId="49" xfId="65" applyNumberFormat="1" applyFont="1" applyBorder="1">
      <alignment/>
      <protection/>
    </xf>
    <xf numFmtId="3" fontId="7" fillId="0" borderId="48" xfId="65" applyNumberFormat="1" applyFont="1" applyBorder="1">
      <alignment/>
      <protection/>
    </xf>
    <xf numFmtId="3" fontId="7" fillId="0" borderId="16" xfId="65" applyNumberFormat="1" applyFont="1" applyBorder="1">
      <alignment/>
      <protection/>
    </xf>
    <xf numFmtId="0" fontId="7" fillId="0" borderId="85" xfId="65" applyFont="1" applyBorder="1">
      <alignment/>
      <protection/>
    </xf>
    <xf numFmtId="3" fontId="7" fillId="0" borderId="86" xfId="65" applyNumberFormat="1" applyFont="1" applyBorder="1">
      <alignment/>
      <protection/>
    </xf>
    <xf numFmtId="3" fontId="7" fillId="0" borderId="87" xfId="65" applyNumberFormat="1" applyFont="1" applyBorder="1">
      <alignment/>
      <protection/>
    </xf>
    <xf numFmtId="3" fontId="7" fillId="0" borderId="88" xfId="65" applyNumberFormat="1" applyFont="1" applyBorder="1">
      <alignment/>
      <protection/>
    </xf>
    <xf numFmtId="3" fontId="7" fillId="0" borderId="89" xfId="65" applyNumberFormat="1" applyFont="1" applyBorder="1">
      <alignment/>
      <protection/>
    </xf>
    <xf numFmtId="0" fontId="9" fillId="0" borderId="17" xfId="65" applyFont="1" applyBorder="1">
      <alignment/>
      <protection/>
    </xf>
    <xf numFmtId="3" fontId="9" fillId="0" borderId="49" xfId="65" applyNumberFormat="1" applyFont="1" applyBorder="1">
      <alignment/>
      <protection/>
    </xf>
    <xf numFmtId="3" fontId="9" fillId="0" borderId="48" xfId="65" applyNumberFormat="1" applyFont="1" applyBorder="1">
      <alignment/>
      <protection/>
    </xf>
    <xf numFmtId="3" fontId="9" fillId="0" borderId="16" xfId="65" applyNumberFormat="1" applyFont="1" applyBorder="1">
      <alignment/>
      <protection/>
    </xf>
    <xf numFmtId="0" fontId="9" fillId="0" borderId="85" xfId="65" applyFont="1" applyBorder="1">
      <alignment/>
      <protection/>
    </xf>
    <xf numFmtId="3" fontId="9" fillId="0" borderId="87" xfId="65" applyNumberFormat="1" applyFont="1" applyBorder="1">
      <alignment/>
      <protection/>
    </xf>
    <xf numFmtId="3" fontId="9" fillId="0" borderId="88" xfId="65" applyNumberFormat="1" applyFont="1" applyBorder="1">
      <alignment/>
      <protection/>
    </xf>
    <xf numFmtId="3" fontId="9" fillId="0" borderId="89" xfId="65" applyNumberFormat="1" applyFont="1" applyBorder="1">
      <alignment/>
      <protection/>
    </xf>
    <xf numFmtId="0" fontId="9" fillId="0" borderId="90" xfId="65" applyFont="1" applyBorder="1">
      <alignment/>
      <protection/>
    </xf>
    <xf numFmtId="3" fontId="7" fillId="0" borderId="91" xfId="65" applyNumberFormat="1" applyFont="1" applyBorder="1">
      <alignment/>
      <protection/>
    </xf>
    <xf numFmtId="3" fontId="7" fillId="0" borderId="92" xfId="65" applyNumberFormat="1" applyFont="1" applyBorder="1">
      <alignment/>
      <protection/>
    </xf>
    <xf numFmtId="3" fontId="7" fillId="0" borderId="93" xfId="65" applyNumberFormat="1" applyFont="1" applyBorder="1">
      <alignment/>
      <protection/>
    </xf>
    <xf numFmtId="3" fontId="7" fillId="0" borderId="94" xfId="65" applyNumberFormat="1" applyFont="1" applyBorder="1">
      <alignment/>
      <protection/>
    </xf>
    <xf numFmtId="3" fontId="9" fillId="0" borderId="92" xfId="65" applyNumberFormat="1" applyFont="1" applyBorder="1">
      <alignment/>
      <protection/>
    </xf>
    <xf numFmtId="3" fontId="9" fillId="0" borderId="93" xfId="65" applyNumberFormat="1" applyFont="1" applyBorder="1">
      <alignment/>
      <protection/>
    </xf>
    <xf numFmtId="3" fontId="9" fillId="0" borderId="94" xfId="65" applyNumberFormat="1" applyFont="1" applyBorder="1">
      <alignment/>
      <protection/>
    </xf>
    <xf numFmtId="0" fontId="7" fillId="0" borderId="26" xfId="65" applyFont="1" applyBorder="1">
      <alignment/>
      <protection/>
    </xf>
    <xf numFmtId="3" fontId="7" fillId="0" borderId="95" xfId="65" applyNumberFormat="1" applyFont="1" applyBorder="1">
      <alignment/>
      <protection/>
    </xf>
    <xf numFmtId="3" fontId="7" fillId="0" borderId="51" xfId="65" applyNumberFormat="1" applyFont="1" applyBorder="1">
      <alignment/>
      <protection/>
    </xf>
    <xf numFmtId="3" fontId="7" fillId="0" borderId="50" xfId="65" applyNumberFormat="1" applyFont="1" applyBorder="1">
      <alignment/>
      <protection/>
    </xf>
    <xf numFmtId="3" fontId="7" fillId="0" borderId="32" xfId="65" applyNumberFormat="1" applyFont="1" applyBorder="1">
      <alignment/>
      <protection/>
    </xf>
    <xf numFmtId="0" fontId="44" fillId="0" borderId="0" xfId="66" applyFont="1" applyBorder="1" applyAlignment="1">
      <alignment horizontal="left"/>
      <protection/>
    </xf>
    <xf numFmtId="0" fontId="8" fillId="0" borderId="0" xfId="66" applyFont="1">
      <alignment/>
      <protection/>
    </xf>
    <xf numFmtId="0" fontId="6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horizontal="left" vertical="center"/>
      <protection/>
    </xf>
    <xf numFmtId="0" fontId="7" fillId="11" borderId="96" xfId="66" applyFont="1" applyFill="1" applyBorder="1" applyAlignment="1">
      <alignment horizontal="center" vertical="center" wrapText="1"/>
      <protection/>
    </xf>
    <xf numFmtId="0" fontId="7" fillId="11" borderId="97" xfId="66" applyFont="1" applyFill="1" applyBorder="1" applyAlignment="1">
      <alignment horizontal="center" vertical="center" wrapText="1"/>
      <protection/>
    </xf>
    <xf numFmtId="0" fontId="7" fillId="11" borderId="98" xfId="66" applyFont="1" applyFill="1" applyBorder="1" applyAlignment="1">
      <alignment horizontal="center" vertical="center" wrapText="1"/>
      <protection/>
    </xf>
    <xf numFmtId="0" fontId="7" fillId="11" borderId="99" xfId="66" applyFont="1" applyFill="1" applyBorder="1" applyAlignment="1">
      <alignment horizontal="center" vertical="center" wrapText="1"/>
      <protection/>
    </xf>
    <xf numFmtId="0" fontId="9" fillId="0" borderId="10" xfId="66" applyFont="1" applyBorder="1">
      <alignment/>
      <protection/>
    </xf>
    <xf numFmtId="3" fontId="9" fillId="0" borderId="18" xfId="66" applyNumberFormat="1" applyFont="1" applyBorder="1">
      <alignment/>
      <protection/>
    </xf>
    <xf numFmtId="3" fontId="9" fillId="0" borderId="48" xfId="66" applyNumberFormat="1" applyFont="1" applyBorder="1">
      <alignment/>
      <protection/>
    </xf>
    <xf numFmtId="3" fontId="9" fillId="0" borderId="16" xfId="66" applyNumberFormat="1" applyFont="1" applyBorder="1">
      <alignment/>
      <protection/>
    </xf>
    <xf numFmtId="3" fontId="9" fillId="0" borderId="18" xfId="66" applyNumberFormat="1" applyFont="1" applyBorder="1" applyAlignment="1">
      <alignment horizontal="right"/>
      <protection/>
    </xf>
    <xf numFmtId="3" fontId="9" fillId="0" borderId="48" xfId="66" applyNumberFormat="1" applyFont="1" applyBorder="1" applyAlignment="1">
      <alignment horizontal="right"/>
      <protection/>
    </xf>
    <xf numFmtId="3" fontId="9" fillId="0" borderId="16" xfId="66" applyNumberFormat="1" applyFont="1" applyBorder="1" applyAlignment="1">
      <alignment horizontal="right"/>
      <protection/>
    </xf>
    <xf numFmtId="0" fontId="7" fillId="0" borderId="11" xfId="66" applyFont="1" applyBorder="1">
      <alignment/>
      <protection/>
    </xf>
    <xf numFmtId="3" fontId="7" fillId="0" borderId="21" xfId="57" applyNumberFormat="1" applyFont="1" applyFill="1" applyBorder="1" applyAlignment="1">
      <alignment horizontal="right" wrapText="1"/>
      <protection/>
    </xf>
    <xf numFmtId="3" fontId="7" fillId="0" borderId="71" xfId="57" applyNumberFormat="1" applyFont="1" applyFill="1" applyBorder="1" applyAlignment="1">
      <alignment horizontal="right" wrapText="1"/>
      <protection/>
    </xf>
    <xf numFmtId="3" fontId="7" fillId="0" borderId="14" xfId="57" applyNumberFormat="1" applyFont="1" applyFill="1" applyBorder="1" applyAlignment="1">
      <alignment horizontal="right" wrapText="1"/>
      <protection/>
    </xf>
    <xf numFmtId="0" fontId="9" fillId="0" borderId="10" xfId="66" applyFont="1" applyBorder="1" applyAlignment="1">
      <alignment horizontal="left"/>
      <protection/>
    </xf>
    <xf numFmtId="3" fontId="9" fillId="0" borderId="15" xfId="66" applyNumberFormat="1" applyFont="1" applyBorder="1">
      <alignment/>
      <protection/>
    </xf>
    <xf numFmtId="3" fontId="9" fillId="0" borderId="70" xfId="66" applyNumberFormat="1" applyFont="1" applyBorder="1">
      <alignment/>
      <protection/>
    </xf>
    <xf numFmtId="3" fontId="9" fillId="0" borderId="30" xfId="66" applyNumberFormat="1" applyFont="1" applyBorder="1">
      <alignment/>
      <protection/>
    </xf>
    <xf numFmtId="3" fontId="7" fillId="0" borderId="100" xfId="57" applyNumberFormat="1" applyFont="1" applyFill="1" applyBorder="1" applyAlignment="1">
      <alignment horizontal="right" wrapText="1"/>
      <protection/>
    </xf>
    <xf numFmtId="0" fontId="7" fillId="0" borderId="25" xfId="66" applyFont="1" applyBorder="1" applyAlignment="1">
      <alignment vertical="center" wrapText="1"/>
      <protection/>
    </xf>
    <xf numFmtId="3" fontId="7" fillId="0" borderId="27" xfId="57" applyNumberFormat="1" applyFont="1" applyFill="1" applyBorder="1" applyAlignment="1">
      <alignment horizontal="right" vertical="center" wrapText="1"/>
      <protection/>
    </xf>
    <xf numFmtId="3" fontId="7" fillId="0" borderId="50" xfId="57" applyNumberFormat="1" applyFont="1" applyFill="1" applyBorder="1" applyAlignment="1">
      <alignment horizontal="right" vertical="center" wrapText="1"/>
      <protection/>
    </xf>
    <xf numFmtId="3" fontId="7" fillId="0" borderId="51" xfId="57" applyNumberFormat="1" applyFont="1" applyFill="1" applyBorder="1" applyAlignment="1">
      <alignment horizontal="right" vertical="center" wrapText="1"/>
      <protection/>
    </xf>
    <xf numFmtId="3" fontId="7" fillId="0" borderId="32" xfId="57" applyNumberFormat="1" applyFont="1" applyFill="1" applyBorder="1" applyAlignment="1">
      <alignment horizontal="right" vertical="center" wrapText="1"/>
      <protection/>
    </xf>
    <xf numFmtId="0" fontId="54" fillId="0" borderId="0" xfId="66" applyFont="1">
      <alignment/>
      <protection/>
    </xf>
    <xf numFmtId="0" fontId="44" fillId="0" borderId="0" xfId="67" applyFont="1" applyFill="1" applyBorder="1" applyAlignment="1">
      <alignment/>
      <protection/>
    </xf>
    <xf numFmtId="0" fontId="44" fillId="0" borderId="0" xfId="67" applyFont="1" applyBorder="1" applyAlignment="1">
      <alignment/>
      <protection/>
    </xf>
    <xf numFmtId="0" fontId="57" fillId="0" borderId="0" xfId="67" applyFont="1" applyBorder="1">
      <alignment/>
      <protection/>
    </xf>
    <xf numFmtId="0" fontId="9" fillId="0" borderId="0" xfId="67" applyFont="1" applyBorder="1">
      <alignment/>
      <protection/>
    </xf>
    <xf numFmtId="0" fontId="6" fillId="0" borderId="0" xfId="67" applyFont="1" applyBorder="1" applyAlignment="1">
      <alignment/>
      <protection/>
    </xf>
    <xf numFmtId="0" fontId="43" fillId="0" borderId="0" xfId="67" applyFont="1" applyBorder="1" applyAlignment="1">
      <alignment horizontal="left" vertical="center"/>
      <protection/>
    </xf>
    <xf numFmtId="0" fontId="43" fillId="0" borderId="52" xfId="67" applyFont="1" applyBorder="1" applyAlignment="1">
      <alignment horizontal="left" vertical="center"/>
      <protection/>
    </xf>
    <xf numFmtId="49" fontId="58" fillId="0" borderId="52" xfId="67" applyNumberFormat="1" applyFont="1" applyBorder="1" applyAlignment="1">
      <alignment horizontal="right" vertical="center"/>
      <protection/>
    </xf>
    <xf numFmtId="0" fontId="43" fillId="0" borderId="0" xfId="67" applyFont="1" applyBorder="1">
      <alignment/>
      <protection/>
    </xf>
    <xf numFmtId="0" fontId="7" fillId="21" borderId="101" xfId="67" applyFont="1" applyFill="1" applyBorder="1" applyAlignment="1">
      <alignment horizontal="center" vertical="center" wrapText="1"/>
      <protection/>
    </xf>
    <xf numFmtId="0" fontId="7" fillId="21" borderId="102" xfId="67" applyFont="1" applyFill="1" applyBorder="1" applyAlignment="1">
      <alignment horizontal="center" vertical="center" wrapText="1"/>
      <protection/>
    </xf>
    <xf numFmtId="4" fontId="42" fillId="21" borderId="102" xfId="67" applyNumberFormat="1" applyFont="1" applyFill="1" applyBorder="1" applyAlignment="1">
      <alignment horizontal="center" vertical="center" wrapText="1"/>
      <protection/>
    </xf>
    <xf numFmtId="4" fontId="7" fillId="21" borderId="102" xfId="67" applyNumberFormat="1" applyFont="1" applyFill="1" applyBorder="1" applyAlignment="1">
      <alignment horizontal="center" vertical="center"/>
      <protection/>
    </xf>
    <xf numFmtId="4" fontId="42" fillId="21" borderId="103" xfId="67" applyNumberFormat="1" applyFont="1" applyFill="1" applyBorder="1" applyAlignment="1">
      <alignment horizontal="center" vertical="center" wrapText="1"/>
      <protection/>
    </xf>
    <xf numFmtId="0" fontId="57" fillId="0" borderId="0" xfId="67" applyFont="1" applyBorder="1" applyAlignment="1">
      <alignment horizontal="center" vertical="center"/>
      <protection/>
    </xf>
    <xf numFmtId="0" fontId="43" fillId="0" borderId="0" xfId="67" applyFont="1" applyBorder="1" applyAlignment="1">
      <alignment horizontal="center" vertical="center"/>
      <protection/>
    </xf>
    <xf numFmtId="3" fontId="7" fillId="22" borderId="18" xfId="59" applyNumberFormat="1" applyFont="1" applyFill="1" applyBorder="1" applyAlignment="1">
      <alignment horizontal="right" wrapText="1"/>
      <protection/>
    </xf>
    <xf numFmtId="3" fontId="7" fillId="22" borderId="48" xfId="59" applyNumberFormat="1" applyFont="1" applyFill="1" applyBorder="1" applyAlignment="1">
      <alignment horizontal="left" wrapText="1"/>
      <protection/>
    </xf>
    <xf numFmtId="3" fontId="7" fillId="22" borderId="43" xfId="59" applyNumberFormat="1" applyFont="1" applyFill="1" applyBorder="1" applyAlignment="1">
      <alignment horizontal="right" wrapText="1"/>
      <protection/>
    </xf>
    <xf numFmtId="3" fontId="7" fillId="22" borderId="48" xfId="59" applyNumberFormat="1" applyFont="1" applyFill="1" applyBorder="1" applyAlignment="1">
      <alignment horizontal="right" wrapText="1"/>
      <protection/>
    </xf>
    <xf numFmtId="3" fontId="7" fillId="22" borderId="44" xfId="59" applyNumberFormat="1" applyFont="1" applyFill="1" applyBorder="1" applyAlignment="1">
      <alignment horizontal="right" wrapText="1"/>
      <protection/>
    </xf>
    <xf numFmtId="0" fontId="1" fillId="0" borderId="0" xfId="67">
      <alignment/>
      <protection/>
    </xf>
    <xf numFmtId="3" fontId="9" fillId="23" borderId="18" xfId="59" applyNumberFormat="1" applyFont="1" applyFill="1" applyBorder="1" applyAlignment="1">
      <alignment horizontal="left" wrapText="1"/>
      <protection/>
    </xf>
    <xf numFmtId="3" fontId="9" fillId="23" borderId="48" xfId="59" applyNumberFormat="1" applyFont="1" applyFill="1" applyBorder="1" applyAlignment="1">
      <alignment horizontal="left" wrapText="1"/>
      <protection/>
    </xf>
    <xf numFmtId="3" fontId="9" fillId="23" borderId="48" xfId="59" applyNumberFormat="1" applyFont="1" applyFill="1" applyBorder="1" applyAlignment="1">
      <alignment horizontal="right" wrapText="1"/>
      <protection/>
    </xf>
    <xf numFmtId="3" fontId="9" fillId="23" borderId="16" xfId="59" applyNumberFormat="1" applyFont="1" applyFill="1" applyBorder="1" applyAlignment="1">
      <alignment horizontal="right" wrapText="1"/>
      <protection/>
    </xf>
    <xf numFmtId="3" fontId="9" fillId="21" borderId="18" xfId="59" applyNumberFormat="1" applyFont="1" applyFill="1" applyBorder="1" applyAlignment="1">
      <alignment horizontal="left" wrapText="1"/>
      <protection/>
    </xf>
    <xf numFmtId="3" fontId="9" fillId="21" borderId="48" xfId="59" applyNumberFormat="1" applyFont="1" applyFill="1" applyBorder="1" applyAlignment="1">
      <alignment horizontal="left" wrapText="1"/>
      <protection/>
    </xf>
    <xf numFmtId="3" fontId="9" fillId="21" borderId="48" xfId="59" applyNumberFormat="1" applyFont="1" applyFill="1" applyBorder="1" applyAlignment="1">
      <alignment horizontal="right" wrapText="1"/>
      <protection/>
    </xf>
    <xf numFmtId="3" fontId="9" fillId="21" borderId="16" xfId="59" applyNumberFormat="1" applyFont="1" applyFill="1" applyBorder="1" applyAlignment="1">
      <alignment horizontal="right" wrapText="1"/>
      <protection/>
    </xf>
    <xf numFmtId="3" fontId="9" fillId="0" borderId="18" xfId="59" applyNumberFormat="1" applyFont="1" applyFill="1" applyBorder="1" applyAlignment="1">
      <alignment horizontal="left" wrapText="1"/>
      <protection/>
    </xf>
    <xf numFmtId="3" fontId="9" fillId="0" borderId="48" xfId="59" applyNumberFormat="1" applyFont="1" applyFill="1" applyBorder="1" applyAlignment="1">
      <alignment horizontal="left" wrapText="1"/>
      <protection/>
    </xf>
    <xf numFmtId="3" fontId="9" fillId="0" borderId="48" xfId="59" applyNumberFormat="1" applyFont="1" applyFill="1" applyBorder="1" applyAlignment="1">
      <alignment horizontal="right" wrapText="1"/>
      <protection/>
    </xf>
    <xf numFmtId="3" fontId="9" fillId="0" borderId="16" xfId="59" applyNumberFormat="1" applyFont="1" applyFill="1" applyBorder="1" applyAlignment="1">
      <alignment horizontal="right" wrapText="1"/>
      <protection/>
    </xf>
    <xf numFmtId="3" fontId="9" fillId="24" borderId="18" xfId="59" applyNumberFormat="1" applyFont="1" applyFill="1" applyBorder="1" applyAlignment="1">
      <alignment horizontal="left" wrapText="1"/>
      <protection/>
    </xf>
    <xf numFmtId="3" fontId="9" fillId="24" borderId="48" xfId="59" applyNumberFormat="1" applyFont="1" applyFill="1" applyBorder="1" applyAlignment="1">
      <alignment horizontal="left" wrapText="1"/>
      <protection/>
    </xf>
    <xf numFmtId="3" fontId="9" fillId="24" borderId="48" xfId="59" applyNumberFormat="1" applyFont="1" applyFill="1" applyBorder="1" applyAlignment="1">
      <alignment horizontal="right" wrapText="1"/>
      <protection/>
    </xf>
    <xf numFmtId="3" fontId="9" fillId="24" borderId="16" xfId="59" applyNumberFormat="1" applyFont="1" applyFill="1" applyBorder="1" applyAlignment="1">
      <alignment horizontal="right" wrapText="1"/>
      <protection/>
    </xf>
    <xf numFmtId="0" fontId="1" fillId="11" borderId="0" xfId="67" applyFill="1">
      <alignment/>
      <protection/>
    </xf>
    <xf numFmtId="0" fontId="1" fillId="2" borderId="0" xfId="67" applyFill="1">
      <alignment/>
      <protection/>
    </xf>
    <xf numFmtId="3" fontId="9" fillId="11" borderId="18" xfId="59" applyNumberFormat="1" applyFont="1" applyFill="1" applyBorder="1" applyAlignment="1">
      <alignment horizontal="left" wrapText="1"/>
      <protection/>
    </xf>
    <xf numFmtId="3" fontId="9" fillId="11" borderId="48" xfId="59" applyNumberFormat="1" applyFont="1" applyFill="1" applyBorder="1" applyAlignment="1">
      <alignment horizontal="left" wrapText="1"/>
      <protection/>
    </xf>
    <xf numFmtId="3" fontId="9" fillId="11" borderId="48" xfId="59" applyNumberFormat="1" applyFont="1" applyFill="1" applyBorder="1" applyAlignment="1">
      <alignment horizontal="right" wrapText="1"/>
      <protection/>
    </xf>
    <xf numFmtId="3" fontId="9" fillId="11" borderId="16" xfId="59" applyNumberFormat="1" applyFont="1" applyFill="1" applyBorder="1" applyAlignment="1">
      <alignment horizontal="right" wrapText="1"/>
      <protection/>
    </xf>
    <xf numFmtId="3" fontId="9" fillId="21" borderId="78" xfId="59" applyNumberFormat="1" applyFont="1" applyFill="1" applyBorder="1" applyAlignment="1">
      <alignment horizontal="right" wrapText="1"/>
      <protection/>
    </xf>
    <xf numFmtId="0" fontId="9" fillId="21" borderId="18" xfId="67" applyFont="1" applyFill="1" applyBorder="1" applyAlignment="1">
      <alignment horizontal="left" wrapText="1"/>
      <protection/>
    </xf>
    <xf numFmtId="3" fontId="9" fillId="0" borderId="27" xfId="59" applyNumberFormat="1" applyFont="1" applyFill="1" applyBorder="1" applyAlignment="1">
      <alignment horizontal="left" wrapText="1"/>
      <protection/>
    </xf>
    <xf numFmtId="3" fontId="9" fillId="0" borderId="50" xfId="59" applyNumberFormat="1" applyFont="1" applyFill="1" applyBorder="1" applyAlignment="1">
      <alignment horizontal="left" wrapText="1"/>
      <protection/>
    </xf>
    <xf numFmtId="3" fontId="9" fillId="0" borderId="50" xfId="59" applyNumberFormat="1" applyFont="1" applyFill="1" applyBorder="1" applyAlignment="1">
      <alignment horizontal="right" wrapText="1"/>
      <protection/>
    </xf>
    <xf numFmtId="3" fontId="9" fillId="0" borderId="32" xfId="59" applyNumberFormat="1" applyFont="1" applyFill="1" applyBorder="1" applyAlignment="1">
      <alignment horizontal="right" wrapText="1"/>
      <protection/>
    </xf>
    <xf numFmtId="3" fontId="7" fillId="0" borderId="48" xfId="59" applyNumberFormat="1" applyFont="1" applyFill="1" applyBorder="1" applyAlignment="1">
      <alignment horizontal="left" wrapText="1"/>
      <protection/>
    </xf>
    <xf numFmtId="3" fontId="7" fillId="0" borderId="48" xfId="59" applyNumberFormat="1" applyFont="1" applyFill="1" applyBorder="1" applyAlignment="1">
      <alignment horizontal="right" wrapText="1"/>
      <protection/>
    </xf>
    <xf numFmtId="3" fontId="7" fillId="0" borderId="16" xfId="59" applyNumberFormat="1" applyFont="1" applyFill="1" applyBorder="1" applyAlignment="1">
      <alignment horizontal="right" wrapText="1"/>
      <protection/>
    </xf>
    <xf numFmtId="3" fontId="9" fillId="11" borderId="27" xfId="59" applyNumberFormat="1" applyFont="1" applyFill="1" applyBorder="1" applyAlignment="1">
      <alignment horizontal="left" wrapText="1"/>
      <protection/>
    </xf>
    <xf numFmtId="3" fontId="9" fillId="11" borderId="50" xfId="59" applyNumberFormat="1" applyFont="1" applyFill="1" applyBorder="1" applyAlignment="1">
      <alignment horizontal="left" wrapText="1"/>
      <protection/>
    </xf>
    <xf numFmtId="3" fontId="9" fillId="11" borderId="50" xfId="59" applyNumberFormat="1" applyFont="1" applyFill="1" applyBorder="1" applyAlignment="1">
      <alignment horizontal="right" wrapText="1"/>
      <protection/>
    </xf>
    <xf numFmtId="3" fontId="9" fillId="11" borderId="32" xfId="59" applyNumberFormat="1" applyFont="1" applyFill="1" applyBorder="1" applyAlignment="1">
      <alignment horizontal="right" wrapText="1"/>
      <protection/>
    </xf>
    <xf numFmtId="3" fontId="9" fillId="2" borderId="18" xfId="59" applyNumberFormat="1" applyFont="1" applyFill="1" applyBorder="1" applyAlignment="1">
      <alignment horizontal="left" wrapText="1"/>
      <protection/>
    </xf>
    <xf numFmtId="3" fontId="9" fillId="2" borderId="48" xfId="59" applyNumberFormat="1" applyFont="1" applyFill="1" applyBorder="1" applyAlignment="1">
      <alignment horizontal="left" wrapText="1"/>
      <protection/>
    </xf>
    <xf numFmtId="3" fontId="9" fillId="2" borderId="48" xfId="59" applyNumberFormat="1" applyFont="1" applyFill="1" applyBorder="1" applyAlignment="1">
      <alignment horizontal="right" wrapText="1"/>
      <protection/>
    </xf>
    <xf numFmtId="3" fontId="9" fillId="2" borderId="16" xfId="59" applyNumberFormat="1" applyFont="1" applyFill="1" applyBorder="1" applyAlignment="1">
      <alignment horizontal="right" wrapText="1"/>
      <protection/>
    </xf>
    <xf numFmtId="3" fontId="7" fillId="11" borderId="48" xfId="59" applyNumberFormat="1" applyFont="1" applyFill="1" applyBorder="1" applyAlignment="1">
      <alignment horizontal="left" wrapText="1"/>
      <protection/>
    </xf>
    <xf numFmtId="3" fontId="7" fillId="11" borderId="48" xfId="59" applyNumberFormat="1" applyFont="1" applyFill="1" applyBorder="1" applyAlignment="1">
      <alignment horizontal="right" wrapText="1"/>
      <protection/>
    </xf>
    <xf numFmtId="3" fontId="7" fillId="11" borderId="16" xfId="59" applyNumberFormat="1" applyFont="1" applyFill="1" applyBorder="1" applyAlignment="1">
      <alignment horizontal="right" wrapText="1"/>
      <protection/>
    </xf>
    <xf numFmtId="0" fontId="7" fillId="0" borderId="37" xfId="67" applyFont="1" applyFill="1" applyBorder="1" applyAlignment="1">
      <alignment horizontal="left" vertical="center" wrapText="1"/>
      <protection/>
    </xf>
    <xf numFmtId="0" fontId="48" fillId="0" borderId="40" xfId="67" applyFont="1" applyFill="1" applyBorder="1" applyAlignment="1">
      <alignment horizontal="left" vertical="center" wrapText="1"/>
      <protection/>
    </xf>
    <xf numFmtId="3" fontId="7" fillId="0" borderId="40" xfId="59" applyNumberFormat="1" applyFont="1" applyFill="1" applyBorder="1" applyAlignment="1">
      <alignment horizontal="right" vertical="center" wrapText="1"/>
      <protection/>
    </xf>
    <xf numFmtId="3" fontId="7" fillId="0" borderId="31" xfId="59" applyNumberFormat="1" applyFont="1" applyFill="1" applyBorder="1" applyAlignment="1">
      <alignment horizontal="right" vertical="center" wrapText="1"/>
      <protection/>
    </xf>
    <xf numFmtId="0" fontId="54" fillId="0" borderId="0" xfId="59" applyFont="1">
      <alignment/>
      <protection/>
    </xf>
    <xf numFmtId="0" fontId="53" fillId="0" borderId="46" xfId="59" applyBorder="1">
      <alignment/>
      <protection/>
    </xf>
    <xf numFmtId="3" fontId="59" fillId="0" borderId="46" xfId="53" applyNumberFormat="1" applyFont="1" applyFill="1" applyBorder="1" applyAlignment="1">
      <alignment horizontal="right" wrapText="1"/>
      <protection/>
    </xf>
    <xf numFmtId="0" fontId="53" fillId="0" borderId="0" xfId="59">
      <alignment/>
      <protection/>
    </xf>
    <xf numFmtId="3" fontId="53" fillId="0" borderId="0" xfId="58" applyNumberFormat="1">
      <alignment/>
      <protection/>
    </xf>
    <xf numFmtId="0" fontId="60" fillId="0" borderId="0" xfId="59" applyFont="1">
      <alignment/>
      <protection/>
    </xf>
    <xf numFmtId="0" fontId="60" fillId="0" borderId="0" xfId="59" applyFont="1" applyBorder="1">
      <alignment/>
      <protection/>
    </xf>
    <xf numFmtId="3" fontId="53" fillId="0" borderId="0" xfId="59" applyNumberFormat="1">
      <alignment/>
      <protection/>
    </xf>
    <xf numFmtId="0" fontId="1" fillId="0" borderId="0" xfId="68">
      <alignment/>
      <protection/>
    </xf>
    <xf numFmtId="0" fontId="7" fillId="0" borderId="0" xfId="68" applyFont="1" applyAlignment="1" applyProtection="1">
      <alignment horizontal="center"/>
      <protection/>
    </xf>
    <xf numFmtId="0" fontId="7" fillId="0" borderId="0" xfId="68" applyFont="1" applyAlignment="1">
      <alignment horizontal="center"/>
      <protection/>
    </xf>
    <xf numFmtId="0" fontId="57" fillId="0" borderId="0" xfId="68" applyFont="1">
      <alignment/>
      <protection/>
    </xf>
    <xf numFmtId="170" fontId="7" fillId="21" borderId="37" xfId="68" applyNumberFormat="1" applyFont="1" applyFill="1" applyBorder="1" applyAlignment="1" applyProtection="1">
      <alignment horizontal="center" vertical="center" wrapText="1"/>
      <protection/>
    </xf>
    <xf numFmtId="170" fontId="7" fillId="21" borderId="31" xfId="68" applyNumberFormat="1" applyFont="1" applyFill="1" applyBorder="1" applyAlignment="1" applyProtection="1">
      <alignment horizontal="center" vertical="center" wrapText="1"/>
      <protection/>
    </xf>
    <xf numFmtId="0" fontId="61" fillId="0" borderId="17" xfId="68" applyFont="1" applyFill="1" applyBorder="1">
      <alignment/>
      <protection/>
    </xf>
    <xf numFmtId="0" fontId="61" fillId="0" borderId="42" xfId="68" applyFont="1" applyFill="1" applyBorder="1">
      <alignment/>
      <protection/>
    </xf>
    <xf numFmtId="0" fontId="61" fillId="0" borderId="44" xfId="68" applyFont="1" applyFill="1" applyBorder="1">
      <alignment/>
      <protection/>
    </xf>
    <xf numFmtId="0" fontId="61" fillId="0" borderId="45" xfId="68" applyFont="1" applyFill="1" applyBorder="1">
      <alignment/>
      <protection/>
    </xf>
    <xf numFmtId="3" fontId="62" fillId="0" borderId="42" xfId="68" applyNumberFormat="1" applyFont="1" applyBorder="1">
      <alignment/>
      <protection/>
    </xf>
    <xf numFmtId="3" fontId="62" fillId="0" borderId="44" xfId="68" applyNumberFormat="1" applyFont="1" applyBorder="1">
      <alignment/>
      <protection/>
    </xf>
    <xf numFmtId="3" fontId="62" fillId="0" borderId="43" xfId="68" applyNumberFormat="1" applyFont="1" applyBorder="1">
      <alignment/>
      <protection/>
    </xf>
    <xf numFmtId="0" fontId="9" fillId="0" borderId="17" xfId="68" applyFont="1" applyFill="1" applyBorder="1">
      <alignment/>
      <protection/>
    </xf>
    <xf numFmtId="3" fontId="9" fillId="0" borderId="18" xfId="68" applyNumberFormat="1" applyFont="1" applyFill="1" applyBorder="1">
      <alignment/>
      <protection/>
    </xf>
    <xf numFmtId="3" fontId="9" fillId="0" borderId="16" xfId="68" applyNumberFormat="1" applyFont="1" applyFill="1" applyBorder="1">
      <alignment/>
      <protection/>
    </xf>
    <xf numFmtId="0" fontId="9" fillId="11" borderId="17" xfId="68" applyFont="1" applyFill="1" applyBorder="1">
      <alignment/>
      <protection/>
    </xf>
    <xf numFmtId="3" fontId="9" fillId="11" borderId="18" xfId="68" applyNumberFormat="1" applyFont="1" applyFill="1" applyBorder="1">
      <alignment/>
      <protection/>
    </xf>
    <xf numFmtId="3" fontId="9" fillId="11" borderId="16" xfId="68" applyNumberFormat="1" applyFont="1" applyFill="1" applyBorder="1">
      <alignment/>
      <protection/>
    </xf>
    <xf numFmtId="0" fontId="1" fillId="0" borderId="0" xfId="68" applyBorder="1">
      <alignment/>
      <protection/>
    </xf>
    <xf numFmtId="1" fontId="9" fillId="0" borderId="16" xfId="68" applyNumberFormat="1" applyFont="1" applyFill="1" applyBorder="1">
      <alignment/>
      <protection/>
    </xf>
    <xf numFmtId="0" fontId="7" fillId="0" borderId="104" xfId="68" applyFont="1" applyFill="1" applyBorder="1">
      <alignment/>
      <protection/>
    </xf>
    <xf numFmtId="3" fontId="7" fillId="0" borderId="105" xfId="68" applyNumberFormat="1" applyFont="1" applyFill="1" applyBorder="1">
      <alignment/>
      <protection/>
    </xf>
    <xf numFmtId="3" fontId="7" fillId="0" borderId="72" xfId="68" applyNumberFormat="1" applyFont="1" applyFill="1" applyBorder="1">
      <alignment/>
      <protection/>
    </xf>
    <xf numFmtId="3" fontId="7" fillId="0" borderId="106" xfId="68" applyNumberFormat="1" applyFont="1" applyFill="1" applyBorder="1">
      <alignment/>
      <protection/>
    </xf>
    <xf numFmtId="3" fontId="9" fillId="0" borderId="48" xfId="68" applyNumberFormat="1" applyFont="1" applyFill="1" applyBorder="1">
      <alignment/>
      <protection/>
    </xf>
    <xf numFmtId="0" fontId="59" fillId="0" borderId="0" xfId="68" applyFont="1">
      <alignment/>
      <protection/>
    </xf>
    <xf numFmtId="3" fontId="9" fillId="11" borderId="48" xfId="68" applyNumberFormat="1" applyFont="1" applyFill="1" applyBorder="1">
      <alignment/>
      <protection/>
    </xf>
    <xf numFmtId="3" fontId="1" fillId="0" borderId="0" xfId="68" applyNumberFormat="1">
      <alignment/>
      <protection/>
    </xf>
    <xf numFmtId="3" fontId="9" fillId="0" borderId="18" xfId="68" applyNumberFormat="1" applyFont="1" applyFill="1" applyBorder="1" applyAlignment="1">
      <alignment horizontal="right"/>
      <protection/>
    </xf>
    <xf numFmtId="3" fontId="9" fillId="0" borderId="48" xfId="68" applyNumberFormat="1" applyFont="1" applyFill="1" applyBorder="1" applyAlignment="1">
      <alignment horizontal="right"/>
      <protection/>
    </xf>
    <xf numFmtId="0" fontId="1" fillId="0" borderId="0" xfId="68" applyFill="1">
      <alignment/>
      <protection/>
    </xf>
    <xf numFmtId="0" fontId="1" fillId="0" borderId="0" xfId="68" applyFill="1" applyBorder="1">
      <alignment/>
      <protection/>
    </xf>
    <xf numFmtId="3" fontId="9" fillId="11" borderId="18" xfId="68" applyNumberFormat="1" applyFont="1" applyFill="1" applyBorder="1" applyAlignment="1">
      <alignment horizontal="right"/>
      <protection/>
    </xf>
    <xf numFmtId="3" fontId="9" fillId="11" borderId="48" xfId="68" applyNumberFormat="1" applyFont="1" applyFill="1" applyBorder="1" applyAlignment="1">
      <alignment horizontal="right"/>
      <protection/>
    </xf>
    <xf numFmtId="0" fontId="7" fillId="0" borderId="104" xfId="68" applyFont="1" applyBorder="1" applyAlignment="1">
      <alignment shrinkToFit="1"/>
      <protection/>
    </xf>
    <xf numFmtId="3" fontId="7" fillId="0" borderId="105" xfId="68" applyNumberFormat="1" applyFont="1" applyBorder="1">
      <alignment/>
      <protection/>
    </xf>
    <xf numFmtId="3" fontId="7" fillId="0" borderId="106" xfId="68" applyNumberFormat="1" applyFont="1" applyBorder="1">
      <alignment/>
      <protection/>
    </xf>
    <xf numFmtId="0" fontId="7" fillId="0" borderId="104" xfId="68" applyFont="1" applyFill="1" applyBorder="1" applyAlignment="1">
      <alignment/>
      <protection/>
    </xf>
    <xf numFmtId="0" fontId="7" fillId="0" borderId="17" xfId="68" applyFont="1" applyBorder="1" applyAlignment="1">
      <alignment vertical="top" wrapText="1" shrinkToFit="1"/>
      <protection/>
    </xf>
    <xf numFmtId="3" fontId="7" fillId="0" borderId="18" xfId="68" applyNumberFormat="1" applyFont="1" applyBorder="1">
      <alignment/>
      <protection/>
    </xf>
    <xf numFmtId="3" fontId="7" fillId="0" borderId="16" xfId="68" applyNumberFormat="1" applyFont="1" applyBorder="1">
      <alignment/>
      <protection/>
    </xf>
    <xf numFmtId="3" fontId="7" fillId="0" borderId="48" xfId="68" applyNumberFormat="1" applyFont="1" applyBorder="1">
      <alignment/>
      <protection/>
    </xf>
    <xf numFmtId="0" fontId="9" fillId="0" borderId="17" xfId="68" applyFont="1" applyBorder="1" applyAlignment="1">
      <alignment vertical="top" wrapText="1" shrinkToFit="1"/>
      <protection/>
    </xf>
    <xf numFmtId="3" fontId="9" fillId="0" borderId="18" xfId="68" applyNumberFormat="1" applyFont="1" applyBorder="1" applyAlignment="1">
      <alignment horizontal="right" wrapText="1"/>
      <protection/>
    </xf>
    <xf numFmtId="3" fontId="9" fillId="0" borderId="16" xfId="68" applyNumberFormat="1" applyFont="1" applyBorder="1" applyAlignment="1">
      <alignment horizontal="right" wrapText="1"/>
      <protection/>
    </xf>
    <xf numFmtId="3" fontId="9" fillId="0" borderId="48" xfId="68" applyNumberFormat="1" applyFont="1" applyBorder="1" applyAlignment="1">
      <alignment horizontal="right" wrapText="1"/>
      <protection/>
    </xf>
    <xf numFmtId="0" fontId="9" fillId="11" borderId="17" xfId="68" applyFont="1" applyFill="1" applyBorder="1" applyAlignment="1">
      <alignment vertical="top" wrapText="1" shrinkToFit="1"/>
      <protection/>
    </xf>
    <xf numFmtId="3" fontId="9" fillId="11" borderId="18" xfId="68" applyNumberFormat="1" applyFont="1" applyFill="1" applyBorder="1" applyAlignment="1">
      <alignment horizontal="right" wrapText="1"/>
      <protection/>
    </xf>
    <xf numFmtId="3" fontId="9" fillId="11" borderId="16" xfId="68" applyNumberFormat="1" applyFont="1" applyFill="1" applyBorder="1" applyAlignment="1">
      <alignment horizontal="right" wrapText="1"/>
      <protection/>
    </xf>
    <xf numFmtId="3" fontId="9" fillId="11" borderId="48" xfId="68" applyNumberFormat="1" applyFont="1" applyFill="1" applyBorder="1" applyAlignment="1">
      <alignment horizontal="right" wrapText="1"/>
      <protection/>
    </xf>
    <xf numFmtId="0" fontId="9" fillId="0" borderId="17" xfId="68" applyFont="1" applyFill="1" applyBorder="1" applyAlignment="1">
      <alignment vertical="top" wrapText="1" shrinkToFit="1"/>
      <protection/>
    </xf>
    <xf numFmtId="3" fontId="9" fillId="0" borderId="18" xfId="68" applyNumberFormat="1" applyFont="1" applyFill="1" applyBorder="1" applyAlignment="1">
      <alignment horizontal="right" wrapText="1"/>
      <protection/>
    </xf>
    <xf numFmtId="3" fontId="9" fillId="0" borderId="16" xfId="68" applyNumberFormat="1" applyFont="1" applyFill="1" applyBorder="1" applyAlignment="1">
      <alignment horizontal="right" wrapText="1"/>
      <protection/>
    </xf>
    <xf numFmtId="3" fontId="9" fillId="0" borderId="48" xfId="68" applyNumberFormat="1" applyFont="1" applyFill="1" applyBorder="1" applyAlignment="1">
      <alignment horizontal="right" wrapText="1"/>
      <protection/>
    </xf>
    <xf numFmtId="49" fontId="9" fillId="0" borderId="17" xfId="68" applyNumberFormat="1" applyFont="1" applyFill="1" applyBorder="1" applyAlignment="1">
      <alignment horizontal="left" vertical="center"/>
      <protection/>
    </xf>
    <xf numFmtId="49" fontId="9" fillId="11" borderId="17" xfId="68" applyNumberFormat="1" applyFont="1" applyFill="1" applyBorder="1" applyAlignment="1">
      <alignment horizontal="left" vertical="center"/>
      <protection/>
    </xf>
    <xf numFmtId="3" fontId="7" fillId="0" borderId="105" xfId="68" applyNumberFormat="1" applyFont="1" applyBorder="1" applyAlignment="1">
      <alignment horizontal="right" wrapText="1"/>
      <protection/>
    </xf>
    <xf numFmtId="3" fontId="7" fillId="0" borderId="106" xfId="68" applyNumberFormat="1" applyFont="1" applyBorder="1" applyAlignment="1">
      <alignment horizontal="right" wrapText="1"/>
      <protection/>
    </xf>
    <xf numFmtId="0" fontId="48" fillId="0" borderId="28" xfId="68" applyFont="1" applyFill="1" applyBorder="1" applyAlignment="1">
      <alignment/>
      <protection/>
    </xf>
    <xf numFmtId="3" fontId="7" fillId="0" borderId="37" xfId="68" applyNumberFormat="1" applyFont="1" applyFill="1" applyBorder="1">
      <alignment/>
      <protection/>
    </xf>
    <xf numFmtId="3" fontId="7" fillId="0" borderId="41" xfId="68" applyNumberFormat="1" applyFont="1" applyFill="1" applyBorder="1">
      <alignment/>
      <protection/>
    </xf>
    <xf numFmtId="0" fontId="12" fillId="0" borderId="0" xfId="68" applyFont="1">
      <alignment/>
      <protection/>
    </xf>
    <xf numFmtId="0" fontId="63" fillId="0" borderId="0" xfId="68" applyFont="1">
      <alignment/>
      <protection/>
    </xf>
    <xf numFmtId="0" fontId="44" fillId="0" borderId="0" xfId="69" applyFont="1" applyAlignment="1">
      <alignment/>
      <protection/>
    </xf>
    <xf numFmtId="0" fontId="64" fillId="0" borderId="0" xfId="69" applyFont="1">
      <alignment/>
      <protection/>
    </xf>
    <xf numFmtId="0" fontId="8" fillId="0" borderId="0" xfId="69" applyFont="1">
      <alignment/>
      <protection/>
    </xf>
    <xf numFmtId="0" fontId="6" fillId="0" borderId="0" xfId="69" applyFont="1" applyAlignment="1" applyProtection="1">
      <alignment horizontal="left"/>
      <protection/>
    </xf>
    <xf numFmtId="0" fontId="7" fillId="0" borderId="0" xfId="69" applyFont="1" applyBorder="1" applyAlignment="1" applyProtection="1">
      <alignment horizontal="left"/>
      <protection/>
    </xf>
    <xf numFmtId="0" fontId="1" fillId="0" borderId="0" xfId="69">
      <alignment/>
      <protection/>
    </xf>
    <xf numFmtId="0" fontId="7" fillId="0" borderId="0" xfId="69" applyFont="1" applyAlignment="1" applyProtection="1">
      <alignment horizontal="center"/>
      <protection/>
    </xf>
    <xf numFmtId="170" fontId="7" fillId="21" borderId="37" xfId="69" applyNumberFormat="1" applyFont="1" applyFill="1" applyBorder="1" applyAlignment="1" applyProtection="1">
      <alignment horizontal="center" vertical="center" wrapText="1"/>
      <protection/>
    </xf>
    <xf numFmtId="170" fontId="7" fillId="21" borderId="31" xfId="69" applyNumberFormat="1" applyFont="1" applyFill="1" applyBorder="1" applyAlignment="1" applyProtection="1">
      <alignment horizontal="center" vertical="center" wrapText="1"/>
      <protection/>
    </xf>
    <xf numFmtId="0" fontId="7" fillId="0" borderId="17" xfId="69" applyFont="1" applyFill="1" applyBorder="1">
      <alignment/>
      <protection/>
    </xf>
    <xf numFmtId="3" fontId="7" fillId="0" borderId="42" xfId="69" applyNumberFormat="1" applyFont="1" applyFill="1" applyBorder="1">
      <alignment/>
      <protection/>
    </xf>
    <xf numFmtId="3" fontId="7" fillId="0" borderId="44" xfId="69" applyNumberFormat="1" applyFont="1" applyFill="1" applyBorder="1">
      <alignment/>
      <protection/>
    </xf>
    <xf numFmtId="0" fontId="7" fillId="0" borderId="43" xfId="69" applyFont="1" applyFill="1" applyBorder="1">
      <alignment/>
      <protection/>
    </xf>
    <xf numFmtId="0" fontId="7" fillId="0" borderId="44" xfId="69" applyFont="1" applyFill="1" applyBorder="1">
      <alignment/>
      <protection/>
    </xf>
    <xf numFmtId="3" fontId="9" fillId="0" borderId="42" xfId="69" applyNumberFormat="1" applyFont="1" applyFill="1" applyBorder="1">
      <alignment/>
      <protection/>
    </xf>
    <xf numFmtId="3" fontId="9" fillId="0" borderId="44" xfId="69" applyNumberFormat="1" applyFont="1" applyFill="1" applyBorder="1">
      <alignment/>
      <protection/>
    </xf>
    <xf numFmtId="3" fontId="9" fillId="0" borderId="43" xfId="69" applyNumberFormat="1" applyFont="1" applyFill="1" applyBorder="1">
      <alignment/>
      <protection/>
    </xf>
    <xf numFmtId="0" fontId="9" fillId="0" borderId="17" xfId="69" applyFont="1" applyFill="1" applyBorder="1">
      <alignment/>
      <protection/>
    </xf>
    <xf numFmtId="3" fontId="9" fillId="0" borderId="18" xfId="69" applyNumberFormat="1" applyFont="1" applyFill="1" applyBorder="1">
      <alignment/>
      <protection/>
    </xf>
    <xf numFmtId="3" fontId="9" fillId="0" borderId="16" xfId="69" applyNumberFormat="1" applyFont="1" applyFill="1" applyBorder="1">
      <alignment/>
      <protection/>
    </xf>
    <xf numFmtId="3" fontId="9" fillId="0" borderId="48" xfId="69" applyNumberFormat="1" applyFont="1" applyFill="1" applyBorder="1">
      <alignment/>
      <protection/>
    </xf>
    <xf numFmtId="0" fontId="9" fillId="11" borderId="17" xfId="69" applyFont="1" applyFill="1" applyBorder="1">
      <alignment/>
      <protection/>
    </xf>
    <xf numFmtId="3" fontId="9" fillId="11" borderId="18" xfId="69" applyNumberFormat="1" applyFont="1" applyFill="1" applyBorder="1">
      <alignment/>
      <protection/>
    </xf>
    <xf numFmtId="3" fontId="9" fillId="11" borderId="16" xfId="69" applyNumberFormat="1" applyFont="1" applyFill="1" applyBorder="1">
      <alignment/>
      <protection/>
    </xf>
    <xf numFmtId="3" fontId="9" fillId="11" borderId="48" xfId="69" applyNumberFormat="1" applyFont="1" applyFill="1" applyBorder="1">
      <alignment/>
      <protection/>
    </xf>
    <xf numFmtId="0" fontId="8" fillId="0" borderId="0" xfId="69" applyFont="1" applyAlignment="1">
      <alignment/>
      <protection/>
    </xf>
    <xf numFmtId="0" fontId="7" fillId="0" borderId="104" xfId="69" applyFont="1" applyFill="1" applyBorder="1">
      <alignment/>
      <protection/>
    </xf>
    <xf numFmtId="3" fontId="7" fillId="0" borderId="105" xfId="69" applyNumberFormat="1" applyFont="1" applyFill="1" applyBorder="1">
      <alignment/>
      <protection/>
    </xf>
    <xf numFmtId="3" fontId="7" fillId="0" borderId="72" xfId="69" applyNumberFormat="1" applyFont="1" applyFill="1" applyBorder="1">
      <alignment/>
      <protection/>
    </xf>
    <xf numFmtId="3" fontId="7" fillId="0" borderId="76" xfId="69" applyNumberFormat="1" applyFont="1" applyFill="1" applyBorder="1">
      <alignment/>
      <protection/>
    </xf>
    <xf numFmtId="3" fontId="7" fillId="0" borderId="107" xfId="69" applyNumberFormat="1" applyFont="1" applyFill="1" applyBorder="1">
      <alignment/>
      <protection/>
    </xf>
    <xf numFmtId="3" fontId="9" fillId="0" borderId="49" xfId="69" applyNumberFormat="1" applyFont="1" applyFill="1" applyBorder="1">
      <alignment/>
      <protection/>
    </xf>
    <xf numFmtId="0" fontId="8" fillId="0" borderId="0" xfId="69" applyFont="1" applyBorder="1">
      <alignment/>
      <protection/>
    </xf>
    <xf numFmtId="0" fontId="42" fillId="0" borderId="0" xfId="69" applyFont="1">
      <alignment/>
      <protection/>
    </xf>
    <xf numFmtId="0" fontId="42" fillId="0" borderId="0" xfId="69" applyFont="1" applyAlignment="1">
      <alignment/>
      <protection/>
    </xf>
    <xf numFmtId="0" fontId="7" fillId="0" borderId="104" xfId="69" applyFont="1" applyFill="1" applyBorder="1" applyAlignment="1">
      <alignment/>
      <protection/>
    </xf>
    <xf numFmtId="0" fontId="7" fillId="0" borderId="104" xfId="69" applyFont="1" applyFill="1" applyBorder="1" applyAlignment="1">
      <alignment shrinkToFit="1"/>
      <protection/>
    </xf>
    <xf numFmtId="0" fontId="40" fillId="0" borderId="75" xfId="69" applyFont="1" applyFill="1" applyBorder="1">
      <alignment/>
      <protection/>
    </xf>
    <xf numFmtId="3" fontId="7" fillId="0" borderId="18" xfId="69" applyNumberFormat="1" applyFont="1" applyFill="1" applyBorder="1">
      <alignment/>
      <protection/>
    </xf>
    <xf numFmtId="3" fontId="7" fillId="0" borderId="16" xfId="69" applyNumberFormat="1" applyFont="1" applyFill="1" applyBorder="1">
      <alignment/>
      <protection/>
    </xf>
    <xf numFmtId="3" fontId="7" fillId="0" borderId="48" xfId="69" applyNumberFormat="1" applyFont="1" applyFill="1" applyBorder="1">
      <alignment/>
      <protection/>
    </xf>
    <xf numFmtId="3" fontId="7" fillId="0" borderId="49" xfId="69" applyNumberFormat="1" applyFont="1" applyFill="1" applyBorder="1">
      <alignment/>
      <protection/>
    </xf>
    <xf numFmtId="0" fontId="9" fillId="0" borderId="17" xfId="69" applyFont="1" applyFill="1" applyBorder="1" applyAlignment="1">
      <alignment vertical="top" wrapText="1" shrinkToFit="1"/>
      <protection/>
    </xf>
    <xf numFmtId="0" fontId="9" fillId="11" borderId="17" xfId="69" applyFont="1" applyFill="1" applyBorder="1" applyAlignment="1">
      <alignment vertical="top" wrapText="1" shrinkToFit="1"/>
      <protection/>
    </xf>
    <xf numFmtId="3" fontId="9" fillId="11" borderId="18" xfId="69" applyNumberFormat="1" applyFont="1" applyFill="1" applyBorder="1" applyAlignment="1">
      <alignment horizontal="right" wrapText="1"/>
      <protection/>
    </xf>
    <xf numFmtId="3" fontId="9" fillId="11" borderId="16" xfId="69" applyNumberFormat="1" applyFont="1" applyFill="1" applyBorder="1" applyAlignment="1">
      <alignment horizontal="right" wrapText="1"/>
      <protection/>
    </xf>
    <xf numFmtId="3" fontId="9" fillId="11" borderId="48" xfId="69" applyNumberFormat="1" applyFont="1" applyFill="1" applyBorder="1" applyAlignment="1">
      <alignment horizontal="right" wrapText="1"/>
      <protection/>
    </xf>
    <xf numFmtId="3" fontId="9" fillId="11" borderId="49" xfId="69" applyNumberFormat="1" applyFont="1" applyFill="1" applyBorder="1" applyAlignment="1">
      <alignment horizontal="right" wrapText="1"/>
      <protection/>
    </xf>
    <xf numFmtId="3" fontId="9" fillId="0" borderId="18" xfId="69" applyNumberFormat="1" applyFont="1" applyFill="1" applyBorder="1" applyAlignment="1">
      <alignment horizontal="right" wrapText="1"/>
      <protection/>
    </xf>
    <xf numFmtId="3" fontId="9" fillId="0" borderId="16" xfId="69" applyNumberFormat="1" applyFont="1" applyFill="1" applyBorder="1" applyAlignment="1">
      <alignment horizontal="right" wrapText="1"/>
      <protection/>
    </xf>
    <xf numFmtId="3" fontId="9" fillId="0" borderId="48" xfId="69" applyNumberFormat="1" applyFont="1" applyFill="1" applyBorder="1" applyAlignment="1">
      <alignment horizontal="right" wrapText="1"/>
      <protection/>
    </xf>
    <xf numFmtId="3" fontId="9" fillId="0" borderId="49" xfId="69" applyNumberFormat="1" applyFont="1" applyFill="1" applyBorder="1" applyAlignment="1">
      <alignment horizontal="right" wrapText="1"/>
      <protection/>
    </xf>
    <xf numFmtId="0" fontId="9" fillId="0" borderId="17" xfId="69" applyFont="1" applyFill="1" applyBorder="1" applyAlignment="1">
      <alignment vertical="top" shrinkToFit="1"/>
      <protection/>
    </xf>
    <xf numFmtId="0" fontId="8" fillId="11" borderId="17" xfId="69" applyFont="1" applyFill="1" applyBorder="1" applyAlignment="1">
      <alignment vertical="top"/>
      <protection/>
    </xf>
    <xf numFmtId="49" fontId="9" fillId="11" borderId="17" xfId="69" applyNumberFormat="1" applyFont="1" applyFill="1" applyBorder="1" applyAlignment="1">
      <alignment horizontal="left" vertical="center"/>
      <protection/>
    </xf>
    <xf numFmtId="49" fontId="9" fillId="0" borderId="17" xfId="69" applyNumberFormat="1" applyFont="1" applyFill="1" applyBorder="1" applyAlignment="1">
      <alignment horizontal="left" vertical="center"/>
      <protection/>
    </xf>
    <xf numFmtId="3" fontId="7" fillId="0" borderId="105" xfId="69" applyNumberFormat="1" applyFont="1" applyFill="1" applyBorder="1" applyAlignment="1">
      <alignment horizontal="right" wrapText="1"/>
      <protection/>
    </xf>
    <xf numFmtId="3" fontId="7" fillId="0" borderId="72" xfId="69" applyNumberFormat="1" applyFont="1" applyFill="1" applyBorder="1" applyAlignment="1">
      <alignment horizontal="right" wrapText="1"/>
      <protection/>
    </xf>
    <xf numFmtId="3" fontId="7" fillId="0" borderId="76" xfId="69" applyNumberFormat="1" applyFont="1" applyFill="1" applyBorder="1" applyAlignment="1">
      <alignment horizontal="right" wrapText="1"/>
      <protection/>
    </xf>
    <xf numFmtId="3" fontId="7" fillId="0" borderId="107" xfId="69" applyNumberFormat="1" applyFont="1" applyFill="1" applyBorder="1" applyAlignment="1">
      <alignment horizontal="right" wrapText="1"/>
      <protection/>
    </xf>
    <xf numFmtId="0" fontId="7" fillId="0" borderId="28" xfId="69" applyFont="1" applyFill="1" applyBorder="1" applyAlignment="1">
      <alignment vertical="center" wrapText="1"/>
      <protection/>
    </xf>
    <xf numFmtId="3" fontId="7" fillId="0" borderId="37" xfId="69" applyNumberFormat="1" applyFont="1" applyFill="1" applyBorder="1">
      <alignment/>
      <protection/>
    </xf>
    <xf numFmtId="3" fontId="7" fillId="0" borderId="31" xfId="69" applyNumberFormat="1" applyFont="1" applyFill="1" applyBorder="1">
      <alignment/>
      <protection/>
    </xf>
    <xf numFmtId="3" fontId="7" fillId="0" borderId="40" xfId="69" applyNumberFormat="1" applyFont="1" applyFill="1" applyBorder="1">
      <alignment/>
      <protection/>
    </xf>
    <xf numFmtId="3" fontId="7" fillId="0" borderId="38" xfId="69" applyNumberFormat="1" applyFont="1" applyFill="1" applyBorder="1">
      <alignment/>
      <protection/>
    </xf>
    <xf numFmtId="0" fontId="12" fillId="0" borderId="0" xfId="69" applyFont="1" applyBorder="1">
      <alignment/>
      <protection/>
    </xf>
    <xf numFmtId="3" fontId="42" fillId="0" borderId="0" xfId="69" applyNumberFormat="1" applyFont="1" applyFill="1" applyBorder="1">
      <alignment/>
      <protection/>
    </xf>
    <xf numFmtId="0" fontId="8" fillId="0" borderId="0" xfId="69" applyFont="1" applyFill="1">
      <alignment/>
      <protection/>
    </xf>
    <xf numFmtId="0" fontId="44" fillId="23" borderId="0" xfId="70" applyFont="1" applyFill="1" applyBorder="1" applyAlignment="1">
      <alignment/>
      <protection/>
    </xf>
    <xf numFmtId="0" fontId="8" fillId="0" borderId="0" xfId="70" applyFont="1" applyFill="1">
      <alignment/>
      <protection/>
    </xf>
    <xf numFmtId="0" fontId="8" fillId="0" borderId="0" xfId="70" applyFont="1">
      <alignment/>
      <protection/>
    </xf>
    <xf numFmtId="0" fontId="6" fillId="23" borderId="0" xfId="70" applyFont="1" applyFill="1" applyBorder="1" applyAlignment="1">
      <alignment/>
      <protection/>
    </xf>
    <xf numFmtId="170" fontId="41" fillId="21" borderId="37" xfId="70" applyNumberFormat="1" applyFont="1" applyFill="1" applyBorder="1" applyAlignment="1" applyProtection="1">
      <alignment horizontal="center" vertical="center" wrapText="1"/>
      <protection/>
    </xf>
    <xf numFmtId="170" fontId="41" fillId="21" borderId="31" xfId="70" applyNumberFormat="1" applyFont="1" applyFill="1" applyBorder="1" applyAlignment="1" applyProtection="1">
      <alignment horizontal="center" vertical="top" wrapText="1"/>
      <protection/>
    </xf>
    <xf numFmtId="166" fontId="43" fillId="0" borderId="22" xfId="70" applyNumberFormat="1" applyFont="1" applyFill="1" applyBorder="1" applyAlignment="1">
      <alignment vertical="center"/>
      <protection/>
    </xf>
    <xf numFmtId="3" fontId="9" fillId="0" borderId="42" xfId="70" applyNumberFormat="1" applyFont="1" applyFill="1" applyBorder="1" applyAlignment="1">
      <alignment vertical="center"/>
      <protection/>
    </xf>
    <xf numFmtId="3" fontId="9" fillId="0" borderId="46" xfId="70" applyNumberFormat="1" applyFont="1" applyFill="1" applyBorder="1" applyAlignment="1">
      <alignment vertical="center"/>
      <protection/>
    </xf>
    <xf numFmtId="3" fontId="9" fillId="0" borderId="44" xfId="70" applyNumberFormat="1" applyFont="1" applyFill="1" applyBorder="1" applyAlignment="1">
      <alignment vertical="center"/>
      <protection/>
    </xf>
    <xf numFmtId="3" fontId="9" fillId="0" borderId="77" xfId="70" applyNumberFormat="1" applyFont="1" applyFill="1" applyBorder="1" applyAlignment="1">
      <alignment vertical="center"/>
      <protection/>
    </xf>
    <xf numFmtId="166" fontId="8" fillId="0" borderId="0" xfId="70" applyNumberFormat="1" applyFont="1" applyFill="1">
      <alignment/>
      <protection/>
    </xf>
    <xf numFmtId="166" fontId="8" fillId="25" borderId="0" xfId="70" applyNumberFormat="1" applyFont="1" applyFill="1">
      <alignment/>
      <protection/>
    </xf>
    <xf numFmtId="166" fontId="43" fillId="11" borderId="10" xfId="70" applyNumberFormat="1" applyFont="1" applyFill="1" applyBorder="1" applyAlignment="1">
      <alignment vertical="center"/>
      <protection/>
    </xf>
    <xf numFmtId="3" fontId="9" fillId="11" borderId="18" xfId="70" applyNumberFormat="1" applyFont="1" applyFill="1" applyBorder="1" applyAlignment="1">
      <alignment vertical="center"/>
      <protection/>
    </xf>
    <xf numFmtId="3" fontId="9" fillId="11" borderId="0" xfId="70" applyNumberFormat="1" applyFont="1" applyFill="1" applyBorder="1" applyAlignment="1">
      <alignment vertical="center"/>
      <protection/>
    </xf>
    <xf numFmtId="3" fontId="9" fillId="11" borderId="16" xfId="70" applyNumberFormat="1" applyFont="1" applyFill="1" applyBorder="1" applyAlignment="1">
      <alignment vertical="center"/>
      <protection/>
    </xf>
    <xf numFmtId="3" fontId="9" fillId="11" borderId="78" xfId="70" applyNumberFormat="1" applyFont="1" applyFill="1" applyBorder="1" applyAlignment="1">
      <alignment vertical="center"/>
      <protection/>
    </xf>
    <xf numFmtId="166" fontId="8" fillId="23" borderId="0" xfId="70" applyNumberFormat="1" applyFont="1" applyFill="1">
      <alignment/>
      <protection/>
    </xf>
    <xf numFmtId="166" fontId="43" fillId="0" borderId="10" xfId="70" applyNumberFormat="1" applyFont="1" applyFill="1" applyBorder="1" applyAlignment="1">
      <alignment vertical="center"/>
      <protection/>
    </xf>
    <xf numFmtId="3" fontId="9" fillId="0" borderId="18" xfId="70" applyNumberFormat="1" applyFont="1" applyFill="1" applyBorder="1" applyAlignment="1">
      <alignment vertical="center"/>
      <protection/>
    </xf>
    <xf numFmtId="3" fontId="9" fillId="0" borderId="0" xfId="70" applyNumberFormat="1" applyFont="1" applyFill="1" applyBorder="1" applyAlignment="1">
      <alignment vertical="center"/>
      <protection/>
    </xf>
    <xf numFmtId="3" fontId="9" fillId="0" borderId="16" xfId="70" applyNumberFormat="1" applyFont="1" applyFill="1" applyBorder="1" applyAlignment="1">
      <alignment vertical="center"/>
      <protection/>
    </xf>
    <xf numFmtId="3" fontId="9" fillId="0" borderId="78" xfId="70" applyNumberFormat="1" applyFont="1" applyFill="1" applyBorder="1" applyAlignment="1">
      <alignment vertical="center"/>
      <protection/>
    </xf>
    <xf numFmtId="0" fontId="8" fillId="25" borderId="0" xfId="70" applyFont="1" applyFill="1">
      <alignment/>
      <protection/>
    </xf>
    <xf numFmtId="166" fontId="8" fillId="0" borderId="0" xfId="70" applyNumberFormat="1" applyFont="1">
      <alignment/>
      <protection/>
    </xf>
    <xf numFmtId="166" fontId="42" fillId="0" borderId="0" xfId="70" applyNumberFormat="1" applyFont="1" applyFill="1">
      <alignment/>
      <protection/>
    </xf>
    <xf numFmtId="166" fontId="42" fillId="0" borderId="0" xfId="70" applyNumberFormat="1" applyFont="1">
      <alignment/>
      <protection/>
    </xf>
    <xf numFmtId="166" fontId="65" fillId="0" borderId="10" xfId="70" applyNumberFormat="1" applyFont="1" applyFill="1" applyBorder="1" applyAlignment="1">
      <alignment vertical="center"/>
      <protection/>
    </xf>
    <xf numFmtId="166" fontId="41" fillId="11" borderId="10" xfId="70" applyNumberFormat="1" applyFont="1" applyFill="1" applyBorder="1" applyAlignment="1">
      <alignment vertical="center"/>
      <protection/>
    </xf>
    <xf numFmtId="3" fontId="7" fillId="11" borderId="18" xfId="70" applyNumberFormat="1" applyFont="1" applyFill="1" applyBorder="1" applyAlignment="1">
      <alignment vertical="center"/>
      <protection/>
    </xf>
    <xf numFmtId="3" fontId="7" fillId="11" borderId="0" xfId="70" applyNumberFormat="1" applyFont="1" applyFill="1" applyBorder="1" applyAlignment="1">
      <alignment vertical="center"/>
      <protection/>
    </xf>
    <xf numFmtId="3" fontId="7" fillId="11" borderId="16" xfId="70" applyNumberFormat="1" applyFont="1" applyFill="1" applyBorder="1" applyAlignment="1">
      <alignment vertical="center"/>
      <protection/>
    </xf>
    <xf numFmtId="3" fontId="7" fillId="11" borderId="78" xfId="70" applyNumberFormat="1" applyFont="1" applyFill="1" applyBorder="1" applyAlignment="1">
      <alignment vertical="center"/>
      <protection/>
    </xf>
    <xf numFmtId="166" fontId="8" fillId="0" borderId="0" xfId="70" applyNumberFormat="1" applyFont="1" applyFill="1" applyAlignment="1">
      <alignment horizontal="center"/>
      <protection/>
    </xf>
    <xf numFmtId="166" fontId="8" fillId="25" borderId="0" xfId="70" applyNumberFormat="1" applyFont="1" applyFill="1" applyAlignment="1">
      <alignment horizontal="center"/>
      <protection/>
    </xf>
    <xf numFmtId="3" fontId="9" fillId="0" borderId="19" xfId="70" applyNumberFormat="1" applyFont="1" applyFill="1" applyBorder="1" applyAlignment="1">
      <alignment vertical="center"/>
      <protection/>
    </xf>
    <xf numFmtId="3" fontId="9" fillId="0" borderId="48" xfId="70" applyNumberFormat="1" applyFont="1" applyFill="1" applyBorder="1" applyAlignment="1">
      <alignment vertical="center"/>
      <protection/>
    </xf>
    <xf numFmtId="166" fontId="41" fillId="0" borderId="25" xfId="70" applyNumberFormat="1" applyFont="1" applyFill="1" applyBorder="1" applyAlignment="1">
      <alignment horizontal="left" vertical="center"/>
      <protection/>
    </xf>
    <xf numFmtId="3" fontId="7" fillId="0" borderId="27" xfId="70" applyNumberFormat="1" applyFont="1" applyFill="1" applyBorder="1" applyAlignment="1">
      <alignment vertical="center"/>
      <protection/>
    </xf>
    <xf numFmtId="3" fontId="7" fillId="0" borderId="53" xfId="70" applyNumberFormat="1" applyFont="1" applyFill="1" applyBorder="1" applyAlignment="1">
      <alignment vertical="center"/>
      <protection/>
    </xf>
    <xf numFmtId="3" fontId="7" fillId="0" borderId="50" xfId="70" applyNumberFormat="1" applyFont="1" applyFill="1" applyBorder="1" applyAlignment="1">
      <alignment vertical="center"/>
      <protection/>
    </xf>
    <xf numFmtId="3" fontId="7" fillId="0" borderId="32" xfId="70" applyNumberFormat="1" applyFont="1" applyFill="1" applyBorder="1" applyAlignment="1">
      <alignment vertical="center"/>
      <protection/>
    </xf>
    <xf numFmtId="0" fontId="8" fillId="23" borderId="0" xfId="70" applyFont="1" applyFill="1" applyBorder="1">
      <alignment/>
      <protection/>
    </xf>
    <xf numFmtId="0" fontId="8" fillId="23" borderId="0" xfId="70" applyFont="1" applyFill="1">
      <alignment/>
      <protection/>
    </xf>
    <xf numFmtId="0" fontId="41" fillId="0" borderId="0" xfId="70" applyFont="1" applyFill="1" applyAlignment="1">
      <alignment horizontal="center" vertical="center"/>
      <protection/>
    </xf>
    <xf numFmtId="164" fontId="7" fillId="11" borderId="30" xfId="0" applyNumberFormat="1" applyFont="1" applyFill="1" applyBorder="1" applyAlignment="1" applyProtection="1">
      <alignment horizontal="center" vertical="center"/>
      <protection/>
    </xf>
    <xf numFmtId="164" fontId="7" fillId="11" borderId="32" xfId="0" applyNumberFormat="1" applyFont="1" applyFill="1" applyBorder="1" applyAlignment="1" applyProtection="1">
      <alignment horizontal="center" vertical="center"/>
      <protection/>
    </xf>
    <xf numFmtId="164" fontId="7" fillId="11" borderId="96" xfId="0" applyNumberFormat="1" applyFont="1" applyFill="1" applyBorder="1" applyAlignment="1" applyProtection="1">
      <alignment horizontal="center" vertical="center"/>
      <protection/>
    </xf>
    <xf numFmtId="164" fontId="7" fillId="11" borderId="108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41" fillId="11" borderId="96" xfId="73" applyFont="1" applyFill="1" applyBorder="1" applyAlignment="1">
      <alignment horizontal="center" vertical="center"/>
      <protection/>
    </xf>
    <xf numFmtId="165" fontId="41" fillId="11" borderId="109" xfId="73" applyFont="1" applyFill="1" applyBorder="1" applyAlignment="1">
      <alignment horizontal="center" vertical="center"/>
      <protection/>
    </xf>
    <xf numFmtId="165" fontId="41" fillId="11" borderId="108" xfId="73" applyFont="1" applyFill="1" applyBorder="1" applyAlignment="1">
      <alignment horizontal="center" vertical="center"/>
      <protection/>
    </xf>
    <xf numFmtId="165" fontId="42" fillId="11" borderId="110" xfId="73" applyFont="1" applyFill="1" applyBorder="1" applyAlignment="1" applyProtection="1">
      <alignment horizontal="center" vertical="center"/>
      <protection/>
    </xf>
    <xf numFmtId="165" fontId="42" fillId="11" borderId="111" xfId="73" applyFont="1" applyFill="1" applyBorder="1" applyAlignment="1" applyProtection="1">
      <alignment horizontal="center" vertical="center"/>
      <protection/>
    </xf>
    <xf numFmtId="165" fontId="42" fillId="11" borderId="106" xfId="73" applyFont="1" applyFill="1" applyBorder="1" applyAlignment="1" applyProtection="1">
      <alignment horizontal="center" vertical="center"/>
      <protection/>
    </xf>
    <xf numFmtId="165" fontId="7" fillId="11" borderId="112" xfId="56" applyNumberFormat="1" applyFont="1" applyFill="1" applyBorder="1" applyAlignment="1" applyProtection="1">
      <alignment horizontal="left" vertical="center"/>
      <protection/>
    </xf>
    <xf numFmtId="165" fontId="7" fillId="11" borderId="65" xfId="56" applyNumberFormat="1" applyFont="1" applyFill="1" applyBorder="1" applyAlignment="1" applyProtection="1">
      <alignment horizontal="left" vertical="center"/>
      <protection/>
    </xf>
    <xf numFmtId="165" fontId="7" fillId="11" borderId="113" xfId="56" applyNumberFormat="1" applyFont="1" applyFill="1" applyBorder="1" applyAlignment="1" applyProtection="1">
      <alignment horizontal="center" vertical="center"/>
      <protection/>
    </xf>
    <xf numFmtId="165" fontId="7" fillId="11" borderId="114" xfId="56" applyNumberFormat="1" applyFont="1" applyFill="1" applyBorder="1" applyAlignment="1" applyProtection="1">
      <alignment horizontal="center" vertical="center"/>
      <protection/>
    </xf>
    <xf numFmtId="165" fontId="7" fillId="11" borderId="115" xfId="56" applyNumberFormat="1" applyFont="1" applyFill="1" applyBorder="1" applyAlignment="1" applyProtection="1">
      <alignment horizontal="center" vertical="center"/>
      <protection/>
    </xf>
    <xf numFmtId="165" fontId="7" fillId="11" borderId="116" xfId="56" applyNumberFormat="1" applyFont="1" applyFill="1" applyBorder="1" applyAlignment="1" applyProtection="1">
      <alignment horizontal="center" vertical="center"/>
      <protection/>
    </xf>
    <xf numFmtId="0" fontId="7" fillId="20" borderId="97" xfId="60" applyFont="1" applyFill="1" applyBorder="1" applyAlignment="1" applyProtection="1">
      <alignment horizontal="center"/>
      <protection/>
    </xf>
    <xf numFmtId="0" fontId="7" fillId="20" borderId="98" xfId="60" applyFont="1" applyFill="1" applyBorder="1" applyAlignment="1" applyProtection="1">
      <alignment horizontal="center"/>
      <protection/>
    </xf>
    <xf numFmtId="0" fontId="7" fillId="20" borderId="99" xfId="60" applyFont="1" applyFill="1" applyBorder="1" applyAlignment="1" applyProtection="1">
      <alignment horizontal="center"/>
      <protection/>
    </xf>
    <xf numFmtId="0" fontId="42" fillId="20" borderId="105" xfId="60" applyFont="1" applyFill="1" applyBorder="1" applyAlignment="1" applyProtection="1">
      <alignment horizontal="center"/>
      <protection/>
    </xf>
    <xf numFmtId="0" fontId="42" fillId="20" borderId="76" xfId="60" applyFont="1" applyFill="1" applyBorder="1" applyAlignment="1" applyProtection="1">
      <alignment horizontal="center"/>
      <protection/>
    </xf>
    <xf numFmtId="0" fontId="42" fillId="20" borderId="107" xfId="60" applyFont="1" applyFill="1" applyBorder="1" applyAlignment="1" applyProtection="1">
      <alignment horizontal="center" vertical="center"/>
      <protection/>
    </xf>
    <xf numFmtId="0" fontId="7" fillId="20" borderId="23" xfId="60" applyFont="1" applyFill="1" applyBorder="1" applyAlignment="1" applyProtection="1">
      <alignment horizontal="center" vertical="center"/>
      <protection/>
    </xf>
    <xf numFmtId="0" fontId="8" fillId="20" borderId="17" xfId="60" applyFont="1" applyFill="1" applyBorder="1" applyAlignment="1">
      <alignment vertical="center"/>
      <protection/>
    </xf>
    <xf numFmtId="0" fontId="8" fillId="20" borderId="12" xfId="60" applyFont="1" applyFill="1" applyBorder="1" applyAlignment="1">
      <alignment vertical="center"/>
      <protection/>
    </xf>
    <xf numFmtId="0" fontId="44" fillId="19" borderId="0" xfId="60" applyFont="1" applyFill="1">
      <alignment/>
      <protection/>
    </xf>
    <xf numFmtId="0" fontId="45" fillId="19" borderId="0" xfId="60" applyFont="1" applyFill="1" applyAlignment="1">
      <alignment horizontal="left" vertical="center"/>
      <protection/>
    </xf>
    <xf numFmtId="0" fontId="44" fillId="19" borderId="0" xfId="61" applyFont="1" applyFill="1" applyBorder="1">
      <alignment/>
      <protection/>
    </xf>
    <xf numFmtId="169" fontId="7" fillId="19" borderId="74" xfId="62" applyNumberFormat="1" applyFont="1" applyFill="1" applyBorder="1" applyAlignment="1" applyProtection="1">
      <alignment horizontal="center" vertical="center"/>
      <protection/>
    </xf>
    <xf numFmtId="0" fontId="6" fillId="19" borderId="0" xfId="61" applyFont="1" applyFill="1" applyBorder="1" applyAlignment="1">
      <alignment horizontal="left" vertical="center"/>
      <protection/>
    </xf>
    <xf numFmtId="169" fontId="7" fillId="19" borderId="117" xfId="62" applyNumberFormat="1" applyFont="1" applyFill="1" applyBorder="1" applyAlignment="1" applyProtection="1">
      <alignment horizontal="center" vertical="center"/>
      <protection/>
    </xf>
    <xf numFmtId="169" fontId="7" fillId="19" borderId="118" xfId="62" applyNumberFormat="1" applyFont="1" applyFill="1" applyBorder="1" applyAlignment="1" applyProtection="1">
      <alignment horizontal="center" vertical="center"/>
      <protection/>
    </xf>
    <xf numFmtId="169" fontId="7" fillId="19" borderId="119" xfId="62" applyNumberFormat="1" applyFont="1" applyFill="1" applyBorder="1" applyAlignment="1" applyProtection="1">
      <alignment horizontal="center" vertical="center"/>
      <protection/>
    </xf>
    <xf numFmtId="165" fontId="7" fillId="21" borderId="23" xfId="62" applyFont="1" applyFill="1" applyBorder="1" applyAlignment="1">
      <alignment horizontal="center" vertical="center"/>
      <protection/>
    </xf>
    <xf numFmtId="165" fontId="7" fillId="21" borderId="26" xfId="62" applyFont="1" applyFill="1" applyBorder="1" applyAlignment="1">
      <alignment horizontal="center" vertical="center"/>
      <protection/>
    </xf>
    <xf numFmtId="0" fontId="7" fillId="21" borderId="108" xfId="61" applyFont="1" applyFill="1" applyBorder="1" applyAlignment="1" applyProtection="1">
      <alignment horizontal="center" vertical="center"/>
      <protection/>
    </xf>
    <xf numFmtId="0" fontId="7" fillId="21" borderId="120" xfId="61" applyFont="1" applyFill="1" applyBorder="1" applyAlignment="1" applyProtection="1">
      <alignment horizontal="center" vertical="center"/>
      <protection/>
    </xf>
    <xf numFmtId="165" fontId="7" fillId="21" borderId="25" xfId="62" applyFont="1" applyFill="1" applyBorder="1" applyAlignment="1">
      <alignment horizontal="center" vertical="center"/>
      <protection/>
    </xf>
    <xf numFmtId="0" fontId="7" fillId="21" borderId="96" xfId="61" applyFont="1" applyFill="1" applyBorder="1" applyAlignment="1" applyProtection="1">
      <alignment horizontal="center" vertical="center"/>
      <protection/>
    </xf>
    <xf numFmtId="0" fontId="42" fillId="26" borderId="30" xfId="64" applyFont="1" applyFill="1" applyBorder="1" applyAlignment="1" applyProtection="1">
      <alignment horizontal="center" vertical="center" wrapText="1"/>
      <protection/>
    </xf>
    <xf numFmtId="0" fontId="42" fillId="26" borderId="32" xfId="64" applyFont="1" applyFill="1" applyBorder="1" applyAlignment="1" applyProtection="1">
      <alignment horizontal="center" vertical="center" wrapText="1"/>
      <protection/>
    </xf>
    <xf numFmtId="0" fontId="42" fillId="26" borderId="76" xfId="64" applyFont="1" applyFill="1" applyBorder="1" applyAlignment="1" applyProtection="1">
      <alignment horizontal="center" vertical="center" wrapText="1"/>
      <protection/>
    </xf>
    <xf numFmtId="0" fontId="42" fillId="26" borderId="40" xfId="64" applyFont="1" applyFill="1" applyBorder="1" applyAlignment="1" applyProtection="1">
      <alignment horizontal="center" vertical="center" wrapText="1"/>
      <protection/>
    </xf>
    <xf numFmtId="0" fontId="42" fillId="26" borderId="15" xfId="64" applyFont="1" applyFill="1" applyBorder="1" applyAlignment="1" applyProtection="1">
      <alignment horizontal="center" vertical="center" wrapText="1"/>
      <protection/>
    </xf>
    <xf numFmtId="0" fontId="42" fillId="26" borderId="27" xfId="64" applyFont="1" applyFill="1" applyBorder="1" applyAlignment="1" applyProtection="1">
      <alignment horizontal="center" vertical="center" wrapText="1"/>
      <protection/>
    </xf>
    <xf numFmtId="0" fontId="7" fillId="26" borderId="96" xfId="64" applyFont="1" applyFill="1" applyBorder="1" applyAlignment="1" applyProtection="1">
      <alignment horizontal="center"/>
      <protection/>
    </xf>
    <xf numFmtId="0" fontId="7" fillId="26" borderId="109" xfId="64" applyFont="1" applyFill="1" applyBorder="1" applyAlignment="1" applyProtection="1">
      <alignment horizontal="center"/>
      <protection/>
    </xf>
    <xf numFmtId="0" fontId="7" fillId="26" borderId="108" xfId="64" applyFont="1" applyFill="1" applyBorder="1" applyAlignment="1" applyProtection="1">
      <alignment horizontal="center"/>
      <protection/>
    </xf>
    <xf numFmtId="0" fontId="7" fillId="26" borderId="76" xfId="64" applyFont="1" applyFill="1" applyBorder="1" applyAlignment="1" applyProtection="1">
      <alignment horizontal="center" vertical="justify"/>
      <protection/>
    </xf>
    <xf numFmtId="0" fontId="7" fillId="26" borderId="40" xfId="64" applyFont="1" applyFill="1" applyBorder="1" applyAlignment="1" applyProtection="1">
      <alignment horizontal="center" vertical="justify"/>
      <protection/>
    </xf>
    <xf numFmtId="0" fontId="7" fillId="26" borderId="72" xfId="64" applyFont="1" applyFill="1" applyBorder="1" applyAlignment="1" applyProtection="1">
      <alignment horizontal="center" vertical="justify"/>
      <protection/>
    </xf>
    <xf numFmtId="0" fontId="7" fillId="26" borderId="31" xfId="64" applyFont="1" applyFill="1" applyBorder="1" applyAlignment="1" applyProtection="1">
      <alignment horizontal="center" vertical="justify"/>
      <protection/>
    </xf>
    <xf numFmtId="0" fontId="7" fillId="26" borderId="105" xfId="64" applyFont="1" applyFill="1" applyBorder="1" applyAlignment="1" applyProtection="1">
      <alignment horizontal="center" vertical="justify"/>
      <protection/>
    </xf>
    <xf numFmtId="0" fontId="7" fillId="26" borderId="37" xfId="64" applyFont="1" applyFill="1" applyBorder="1" applyAlignment="1" applyProtection="1">
      <alignment horizontal="center" vertical="justify"/>
      <protection/>
    </xf>
    <xf numFmtId="0" fontId="44" fillId="0" borderId="0" xfId="64" applyFont="1">
      <alignment/>
      <protection/>
    </xf>
    <xf numFmtId="0" fontId="45" fillId="0" borderId="0" xfId="64" applyFont="1" applyAlignment="1" applyProtection="1">
      <alignment horizontal="left" vertical="center"/>
      <protection/>
    </xf>
    <xf numFmtId="0" fontId="7" fillId="26" borderId="120" xfId="64" applyFont="1" applyFill="1" applyBorder="1" applyAlignment="1" applyProtection="1">
      <alignment horizontal="left" vertical="center"/>
      <protection/>
    </xf>
    <xf numFmtId="0" fontId="7" fillId="26" borderId="104" xfId="64" applyFont="1" applyFill="1" applyBorder="1" applyAlignment="1" applyProtection="1">
      <alignment horizontal="left" vertical="center"/>
      <protection/>
    </xf>
    <xf numFmtId="0" fontId="7" fillId="26" borderId="28" xfId="64" applyFont="1" applyFill="1" applyBorder="1" applyAlignment="1" applyProtection="1">
      <alignment horizontal="left" vertical="center"/>
      <protection/>
    </xf>
    <xf numFmtId="0" fontId="7" fillId="26" borderId="97" xfId="64" applyFont="1" applyFill="1" applyBorder="1" applyAlignment="1" applyProtection="1">
      <alignment horizontal="center"/>
      <protection/>
    </xf>
    <xf numFmtId="0" fontId="7" fillId="26" borderId="98" xfId="64" applyFont="1" applyFill="1" applyBorder="1" applyAlignment="1" applyProtection="1">
      <alignment horizontal="center"/>
      <protection/>
    </xf>
    <xf numFmtId="0" fontId="7" fillId="26" borderId="99" xfId="64" applyFont="1" applyFill="1" applyBorder="1" applyAlignment="1" applyProtection="1">
      <alignment horizontal="center"/>
      <protection/>
    </xf>
    <xf numFmtId="0" fontId="43" fillId="0" borderId="22" xfId="64" applyFont="1" applyBorder="1" applyAlignment="1" applyProtection="1">
      <alignment horizontal="left" vertical="center"/>
      <protection/>
    </xf>
    <xf numFmtId="0" fontId="43" fillId="0" borderId="46" xfId="64" applyFont="1" applyBorder="1" applyAlignment="1" applyProtection="1">
      <alignment horizontal="left" vertical="center"/>
      <protection/>
    </xf>
    <xf numFmtId="49" fontId="50" fillId="0" borderId="46" xfId="64" applyNumberFormat="1" applyFont="1" applyBorder="1" applyAlignment="1">
      <alignment horizontal="right"/>
      <protection/>
    </xf>
    <xf numFmtId="49" fontId="50" fillId="0" borderId="46" xfId="64" applyNumberFormat="1" applyFont="1" applyBorder="1" applyAlignment="1" quotePrefix="1">
      <alignment horizontal="right"/>
      <protection/>
    </xf>
    <xf numFmtId="49" fontId="50" fillId="0" borderId="47" xfId="64" applyNumberFormat="1" applyFont="1" applyBorder="1" applyAlignment="1" quotePrefix="1">
      <alignment horizontal="right"/>
      <protection/>
    </xf>
    <xf numFmtId="0" fontId="7" fillId="26" borderId="121" xfId="64" applyFont="1" applyFill="1" applyBorder="1" applyAlignment="1" applyProtection="1">
      <alignment horizontal="center"/>
      <protection/>
    </xf>
    <xf numFmtId="0" fontId="44" fillId="0" borderId="0" xfId="68" applyFont="1" applyBorder="1">
      <alignment/>
      <protection/>
    </xf>
    <xf numFmtId="0" fontId="6" fillId="0" borderId="0" xfId="68" applyFont="1" applyBorder="1" applyAlignment="1" applyProtection="1">
      <alignment horizontal="left"/>
      <protection/>
    </xf>
    <xf numFmtId="0" fontId="41" fillId="21" borderId="23" xfId="68" applyFont="1" applyFill="1" applyBorder="1" applyAlignment="1" applyProtection="1">
      <alignment horizontal="center" vertical="center" wrapText="1"/>
      <protection/>
    </xf>
    <xf numFmtId="0" fontId="41" fillId="21" borderId="17" xfId="68" applyFont="1" applyFill="1" applyBorder="1" applyAlignment="1" applyProtection="1">
      <alignment horizontal="center" vertical="center" wrapText="1"/>
      <protection/>
    </xf>
    <xf numFmtId="0" fontId="41" fillId="21" borderId="26" xfId="68" applyFont="1" applyFill="1" applyBorder="1" applyAlignment="1" applyProtection="1">
      <alignment horizontal="center" vertical="center" wrapText="1"/>
      <protection/>
    </xf>
    <xf numFmtId="0" fontId="41" fillId="21" borderId="74" xfId="68" applyFont="1" applyFill="1" applyBorder="1" applyAlignment="1" applyProtection="1">
      <alignment horizontal="center" vertical="center" wrapText="1"/>
      <protection/>
    </xf>
    <xf numFmtId="0" fontId="41" fillId="21" borderId="19" xfId="68" applyFont="1" applyFill="1" applyBorder="1" applyAlignment="1" applyProtection="1">
      <alignment horizontal="center" vertical="center" wrapText="1"/>
      <protection/>
    </xf>
    <xf numFmtId="0" fontId="41" fillId="21" borderId="74" xfId="69" applyFont="1" applyFill="1" applyBorder="1" applyAlignment="1" applyProtection="1">
      <alignment horizontal="center" vertical="center" wrapText="1"/>
      <protection/>
    </xf>
    <xf numFmtId="0" fontId="41" fillId="21" borderId="17" xfId="69" applyFont="1" applyFill="1" applyBorder="1" applyAlignment="1" applyProtection="1">
      <alignment horizontal="center" vertical="center" wrapText="1"/>
      <protection/>
    </xf>
    <xf numFmtId="0" fontId="41" fillId="21" borderId="19" xfId="69" applyFont="1" applyFill="1" applyBorder="1" applyAlignment="1" applyProtection="1">
      <alignment horizontal="center" vertical="center" wrapText="1"/>
      <protection/>
    </xf>
    <xf numFmtId="0" fontId="41" fillId="21" borderId="120" xfId="70" applyFont="1" applyFill="1" applyBorder="1" applyAlignment="1" applyProtection="1">
      <alignment horizontal="center" vertical="center"/>
      <protection/>
    </xf>
    <xf numFmtId="0" fontId="41" fillId="21" borderId="23" xfId="70" applyFont="1" applyFill="1" applyBorder="1" applyAlignment="1" applyProtection="1">
      <alignment horizontal="center" vertical="center"/>
      <protection locked="0"/>
    </xf>
    <xf numFmtId="0" fontId="41" fillId="21" borderId="122" xfId="70" applyFont="1" applyFill="1" applyBorder="1" applyAlignment="1" applyProtection="1">
      <alignment horizontal="center" vertical="center"/>
      <protection/>
    </xf>
    <xf numFmtId="0" fontId="41" fillId="21" borderId="74" xfId="70" applyFont="1" applyFill="1" applyBorder="1" applyAlignment="1" applyProtection="1">
      <alignment horizontal="center" vertic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12-1-Temperatures-212-4T-2018-Val" xfId="55"/>
    <cellStyle name="Normal_12-2-Precipitacions-212-4T-2018-Val" xfId="56"/>
    <cellStyle name="Normal_166 CV-LP_PxM PESO" xfId="57"/>
    <cellStyle name="Normal_175 CVt1-SPxP PESO" xfId="58"/>
    <cellStyle name="Normal_178 CVt4-SPxP PESO" xfId="59"/>
    <cellStyle name="Normal_21-1-Superf-prod-herb-212-4T-2018-Val" xfId="60"/>
    <cellStyle name="Normal_2-1-2 Producciones leñosos 3T Val" xfId="61"/>
    <cellStyle name="Normal_21-2-Prod-llenyosos-212-4T-2018-Val" xfId="62"/>
    <cellStyle name="Normal_22-1 Movi-Comer-Pecuari-212-4T-2018-Val" xfId="63"/>
    <cellStyle name="Normal_22-1-Movi-Comer-Pecuario-Cast" xfId="64"/>
    <cellStyle name="Normal_22-2-Enquestes-ramad-212-4T-2018-Val" xfId="65"/>
    <cellStyle name="Normal_23-1-Captures-ports-212-3T-2018-Val" xfId="66"/>
    <cellStyle name="Normal_23-2-Capturas pesca-212-3T-2018-Val" xfId="67"/>
    <cellStyle name="Normal_31-Export-agro-alim-212-4T-2018-Val" xfId="68"/>
    <cellStyle name="Normal_32-Import-agro-alim-212-4T-2018-Val" xfId="69"/>
    <cellStyle name="Normal_33-Destinacio-citrics-212-4T-2018-Val" xfId="70"/>
    <cellStyle name="Normal_EMBASSAM" xfId="71"/>
    <cellStyle name="Normal_RESUMEN_TEMP_1ER_TRIMESTRE_exce" xfId="72"/>
    <cellStyle name="Normal_temperat BIA 1 2004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_12-1-Temperatures-212-4T-2018-Val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EXISTÈNCIES DE BESTIAR PORCÍ. COMUNITAT VALENCIANA.
NOVEMBRE 2018</a:t>
            </a:r>
          </a:p>
        </c:rich>
      </c:tx>
      <c:layout>
        <c:manualLayout>
          <c:xMode val="factor"/>
          <c:yMode val="factor"/>
          <c:x val="0.0305"/>
          <c:y val="-0.0195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1465"/>
          <c:w val="0.9695"/>
          <c:h val="0.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'2-2-2'!$C$6:$E$6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'2-2-2'!$A$7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'2-2-2'!$A$8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'2-2-2'!$C$8:$E$8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'2-2-2'!$A$13</c:f>
              <c:strCache>
                <c:ptCount val="1"/>
                <c:pt idx="0">
                  <c:v>VERROS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'2-2-2'!$A$15</c:f>
              <c:strCache>
                <c:ptCount val="1"/>
                <c:pt idx="0">
                  <c:v>    Que mai han parit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'2-2-2'!$C$15:$E$15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'2-2-2'!$A$18</c:f>
              <c:strCache>
                <c:ptCount val="1"/>
                <c:pt idx="0">
                  <c:v>    Que ja han parit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'2-2-2'!$C$18:$E$18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5442940"/>
        <c:axId val="4768733"/>
      </c:bar3D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crossAx val="4768733"/>
        <c:crosses val="autoZero"/>
        <c:auto val="1"/>
        <c:lblOffset val="100"/>
        <c:tickLblSkip val="1"/>
        <c:noMultiLvlLbl val="0"/>
      </c:catAx>
      <c:valAx>
        <c:axId val="4768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0.009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154429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5"/>
          <c:y val="0.903"/>
          <c:w val="0.694"/>
          <c:h val="0.097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5</xdr:col>
      <xdr:colOff>390525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66675" y="5181600"/>
        <a:ext cx="660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tellano\32-Import-agro-alim-209-4T-2018-C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 TARIC"/>
      <sheetName val="1Trim"/>
      <sheetName val="2Trim"/>
      <sheetName val="3Trim"/>
      <sheetName val="4Trim"/>
    </sheetNames>
    <sheetDataSet>
      <sheetData sheetId="3">
        <row r="8">
          <cell r="C8">
            <v>2514.4139069999997</v>
          </cell>
          <cell r="E8">
            <v>8095.632229999999</v>
          </cell>
          <cell r="G8">
            <v>2512.886157</v>
          </cell>
          <cell r="I8">
            <v>8077.39502</v>
          </cell>
        </row>
        <row r="9">
          <cell r="C9">
            <v>22873.400866999997</v>
          </cell>
          <cell r="E9">
            <v>66127.26340000001</v>
          </cell>
          <cell r="G9">
            <v>21848.836557</v>
          </cell>
          <cell r="I9">
            <v>60817.05192</v>
          </cell>
        </row>
        <row r="10">
          <cell r="C10">
            <v>5801.218917</v>
          </cell>
          <cell r="E10">
            <v>33092.19455</v>
          </cell>
          <cell r="G10">
            <v>5486.235097000001</v>
          </cell>
          <cell r="I10">
            <v>31113.21606</v>
          </cell>
        </row>
        <row r="11">
          <cell r="C11">
            <v>3078.266124</v>
          </cell>
          <cell r="E11">
            <v>6766.7816</v>
          </cell>
          <cell r="G11">
            <v>3078.2182239999997</v>
          </cell>
          <cell r="I11">
            <v>6762.8565</v>
          </cell>
        </row>
        <row r="12">
          <cell r="C12">
            <v>485.67308</v>
          </cell>
          <cell r="E12">
            <v>3071.5375000000004</v>
          </cell>
          <cell r="G12">
            <v>102.54342000000001</v>
          </cell>
          <cell r="I12">
            <v>652.89153</v>
          </cell>
        </row>
        <row r="13">
          <cell r="C13">
            <v>6345.4906900000005</v>
          </cell>
          <cell r="E13">
            <v>13409.06035</v>
          </cell>
          <cell r="G13">
            <v>6316.789989999999</v>
          </cell>
          <cell r="I13">
            <v>13326.00682</v>
          </cell>
        </row>
        <row r="14">
          <cell r="C14">
            <v>94591.46111499998</v>
          </cell>
          <cell r="E14">
            <v>440067.4986099999</v>
          </cell>
          <cell r="G14">
            <v>23035.730048</v>
          </cell>
          <cell r="I14">
            <v>80367.36151</v>
          </cell>
        </row>
        <row r="15">
          <cell r="C15">
            <v>32622.411591000004</v>
          </cell>
          <cell r="E15">
            <v>111013.60326999999</v>
          </cell>
          <cell r="G15">
            <v>16878.134221</v>
          </cell>
          <cell r="I15">
            <v>49288.58925</v>
          </cell>
        </row>
        <row r="16">
          <cell r="C16">
            <v>11199.412220000002</v>
          </cell>
          <cell r="E16">
            <v>74365.21622</v>
          </cell>
          <cell r="G16">
            <v>1688.81931</v>
          </cell>
          <cell r="I16">
            <v>10205.60577</v>
          </cell>
        </row>
        <row r="17">
          <cell r="C17">
            <v>50483.124024</v>
          </cell>
          <cell r="E17">
            <v>252783.08812000003</v>
          </cell>
          <cell r="G17">
            <v>4183.023237</v>
          </cell>
          <cell r="I17">
            <v>19001.448809999994</v>
          </cell>
        </row>
        <row r="18">
          <cell r="C18">
            <v>56759.193585999994</v>
          </cell>
          <cell r="E18">
            <v>112202.04843000001</v>
          </cell>
          <cell r="G18">
            <v>46590.69238600001</v>
          </cell>
          <cell r="I18">
            <v>92524.57634000001</v>
          </cell>
        </row>
        <row r="19">
          <cell r="C19">
            <v>23257.218229</v>
          </cell>
          <cell r="E19">
            <v>15457.706259999997</v>
          </cell>
          <cell r="G19">
            <v>12824.545418999998</v>
          </cell>
          <cell r="I19">
            <v>15456.1922</v>
          </cell>
        </row>
        <row r="20">
          <cell r="C20">
            <v>13924.68462</v>
          </cell>
          <cell r="E20">
            <v>16731.72343</v>
          </cell>
          <cell r="G20">
            <v>13924.68462</v>
          </cell>
          <cell r="I20">
            <v>16731.72343</v>
          </cell>
        </row>
        <row r="21">
          <cell r="C21">
            <v>13916.594977</v>
          </cell>
          <cell r="E21">
            <v>45470.687529999996</v>
          </cell>
          <cell r="G21">
            <v>13903.304077</v>
          </cell>
          <cell r="I21">
            <v>45297.66977</v>
          </cell>
        </row>
        <row r="22">
          <cell r="C22">
            <v>12303.557258</v>
          </cell>
          <cell r="E22">
            <v>24126.254609999996</v>
          </cell>
          <cell r="G22">
            <v>2227.038858</v>
          </cell>
          <cell r="I22">
            <v>6612.2628700000005</v>
          </cell>
        </row>
        <row r="23">
          <cell r="C23">
            <v>3884.229559</v>
          </cell>
          <cell r="E23">
            <v>25319.5091</v>
          </cell>
          <cell r="G23">
            <v>2301.800236</v>
          </cell>
          <cell r="I23">
            <v>7614.371069999999</v>
          </cell>
        </row>
        <row r="26">
          <cell r="C26">
            <v>5142.2589100000005</v>
          </cell>
          <cell r="E26">
            <v>25209.86436</v>
          </cell>
          <cell r="G26">
            <v>3636.51047</v>
          </cell>
          <cell r="I26">
            <v>17336.57155</v>
          </cell>
        </row>
        <row r="27">
          <cell r="C27">
            <v>1249.29002</v>
          </cell>
          <cell r="E27">
            <v>13253.14288</v>
          </cell>
          <cell r="G27">
            <v>733.40252</v>
          </cell>
          <cell r="I27">
            <v>7709.763910000001</v>
          </cell>
        </row>
        <row r="28">
          <cell r="C28">
            <v>179792.609574</v>
          </cell>
          <cell r="E28">
            <v>96625.34949000001</v>
          </cell>
          <cell r="G28">
            <v>102544.789254</v>
          </cell>
          <cell r="I28">
            <v>39385.95978999999</v>
          </cell>
        </row>
        <row r="29">
          <cell r="C29">
            <v>55823.11128</v>
          </cell>
          <cell r="E29">
            <v>10119.73398</v>
          </cell>
          <cell r="G29">
            <v>28348.732529999994</v>
          </cell>
          <cell r="I29">
            <v>9369.61101</v>
          </cell>
        </row>
        <row r="30">
          <cell r="C30">
            <v>24484.27013</v>
          </cell>
          <cell r="E30">
            <v>11694.387139999999</v>
          </cell>
          <cell r="G30">
            <v>8041.6392000000005</v>
          </cell>
          <cell r="I30">
            <v>5285.895420000001</v>
          </cell>
        </row>
        <row r="31">
          <cell r="C31">
            <v>14351.42812</v>
          </cell>
          <cell r="E31">
            <v>10681.68373</v>
          </cell>
          <cell r="G31">
            <v>37.836220000000004</v>
          </cell>
          <cell r="I31">
            <v>22.127840000000003</v>
          </cell>
        </row>
        <row r="32">
          <cell r="C32">
            <v>1467.29576</v>
          </cell>
          <cell r="E32">
            <v>6074.79948</v>
          </cell>
          <cell r="G32">
            <v>1.11099</v>
          </cell>
          <cell r="I32">
            <v>5.78069</v>
          </cell>
        </row>
        <row r="33">
          <cell r="C33">
            <v>291076.49480899994</v>
          </cell>
          <cell r="E33">
            <v>551596.9902199999</v>
          </cell>
          <cell r="G33">
            <v>123910.41350299999</v>
          </cell>
          <cell r="I33">
            <v>96536.33751</v>
          </cell>
        </row>
        <row r="34">
          <cell r="C34">
            <v>43225.15036</v>
          </cell>
          <cell r="E34">
            <v>203536.71652000002</v>
          </cell>
          <cell r="G34">
            <v>386.4424</v>
          </cell>
          <cell r="I34">
            <v>2131.49664</v>
          </cell>
        </row>
        <row r="35">
          <cell r="C35">
            <v>23258.642589999992</v>
          </cell>
          <cell r="E35">
            <v>165243.77748999998</v>
          </cell>
          <cell r="G35">
            <v>2424.50958</v>
          </cell>
          <cell r="I35">
            <v>13545.8837</v>
          </cell>
        </row>
        <row r="36">
          <cell r="C36">
            <v>43011.23528</v>
          </cell>
          <cell r="E36">
            <v>16155.36048</v>
          </cell>
          <cell r="G36">
            <v>27779.33661</v>
          </cell>
          <cell r="I36">
            <v>8624.25747</v>
          </cell>
        </row>
        <row r="37">
          <cell r="C37">
            <v>24221.250016</v>
          </cell>
          <cell r="E37">
            <v>14085.692299999999</v>
          </cell>
          <cell r="G37">
            <v>4954.923849999999</v>
          </cell>
          <cell r="I37">
            <v>2636.52712</v>
          </cell>
        </row>
        <row r="38">
          <cell r="C38">
            <v>38986.044409999995</v>
          </cell>
          <cell r="E38">
            <v>25524.340579999996</v>
          </cell>
          <cell r="G38">
            <v>5668.89081</v>
          </cell>
          <cell r="I38">
            <v>4223.99559</v>
          </cell>
        </row>
        <row r="39">
          <cell r="C39">
            <v>17921.14733</v>
          </cell>
          <cell r="E39">
            <v>15460.61404</v>
          </cell>
          <cell r="G39">
            <v>14723.06639</v>
          </cell>
          <cell r="I39">
            <v>12168.66675</v>
          </cell>
        </row>
        <row r="40">
          <cell r="C40">
            <v>12981.22587</v>
          </cell>
          <cell r="E40">
            <v>16211.72809</v>
          </cell>
          <cell r="G40">
            <v>1812.80187</v>
          </cell>
          <cell r="I40">
            <v>2548.93966</v>
          </cell>
        </row>
        <row r="41">
          <cell r="C41">
            <v>4303.100759999999</v>
          </cell>
          <cell r="E41">
            <v>7846.01431</v>
          </cell>
          <cell r="G41">
            <v>1763.38781</v>
          </cell>
          <cell r="I41">
            <v>2890.96252</v>
          </cell>
        </row>
        <row r="42">
          <cell r="C42">
            <v>3978.24605</v>
          </cell>
          <cell r="E42">
            <v>7540.23889</v>
          </cell>
          <cell r="G42">
            <v>168.01404999999997</v>
          </cell>
          <cell r="I42">
            <v>402.36074999999994</v>
          </cell>
        </row>
        <row r="43">
          <cell r="C43">
            <v>14749.424522999998</v>
          </cell>
          <cell r="E43">
            <v>16699.27879</v>
          </cell>
          <cell r="G43">
            <v>14195.079523</v>
          </cell>
          <cell r="I43">
            <v>15991.59951</v>
          </cell>
        </row>
        <row r="44">
          <cell r="C44">
            <v>46941.276849999995</v>
          </cell>
          <cell r="E44">
            <v>22355.06909</v>
          </cell>
          <cell r="G44">
            <v>46618.71585000001</v>
          </cell>
          <cell r="I44">
            <v>21976.7504</v>
          </cell>
        </row>
        <row r="45">
          <cell r="C45">
            <v>22290.029553</v>
          </cell>
          <cell r="E45">
            <v>57881.684290000005</v>
          </cell>
          <cell r="G45">
            <v>2052.8212379999995</v>
          </cell>
          <cell r="I45">
            <v>9410.03441</v>
          </cell>
        </row>
        <row r="46">
          <cell r="C46">
            <v>1138849.423303</v>
          </cell>
          <cell r="E46">
            <v>221396.10621</v>
          </cell>
          <cell r="G46">
            <v>443533.562873</v>
          </cell>
          <cell r="I46">
            <v>86193.90823</v>
          </cell>
        </row>
        <row r="47">
          <cell r="C47">
            <v>454121.4202</v>
          </cell>
          <cell r="E47">
            <v>81337.23015</v>
          </cell>
          <cell r="G47">
            <v>396410.9822</v>
          </cell>
          <cell r="I47">
            <v>71853.374</v>
          </cell>
        </row>
        <row r="48">
          <cell r="C48">
            <v>611576.3301700001</v>
          </cell>
          <cell r="E48">
            <v>106316.73558000001</v>
          </cell>
          <cell r="G48">
            <v>26920.12292</v>
          </cell>
          <cell r="I48">
            <v>4675.92779</v>
          </cell>
        </row>
        <row r="49">
          <cell r="C49">
            <v>65006.230036</v>
          </cell>
          <cell r="E49">
            <v>30163.49475</v>
          </cell>
          <cell r="G49">
            <v>16595.109036</v>
          </cell>
          <cell r="I49">
            <v>8326.81794</v>
          </cell>
        </row>
        <row r="50">
          <cell r="C50">
            <v>12720.881302999998</v>
          </cell>
          <cell r="E50">
            <v>8816.344949999999</v>
          </cell>
          <cell r="G50">
            <v>12007.862885</v>
          </cell>
          <cell r="I50">
            <v>7975.5597</v>
          </cell>
        </row>
        <row r="51">
          <cell r="C51">
            <v>94967.12894</v>
          </cell>
          <cell r="E51">
            <v>186597.19694000005</v>
          </cell>
          <cell r="G51">
            <v>31907.600614999996</v>
          </cell>
          <cell r="I51">
            <v>65517.70437000001</v>
          </cell>
        </row>
        <row r="52">
          <cell r="C52">
            <v>19831.36329</v>
          </cell>
          <cell r="E52">
            <v>26809.44031</v>
          </cell>
          <cell r="G52">
            <v>154.754</v>
          </cell>
          <cell r="I52">
            <v>265.4726</v>
          </cell>
        </row>
        <row r="53">
          <cell r="C53">
            <v>26758.801657999997</v>
          </cell>
          <cell r="E53">
            <v>34937.16358</v>
          </cell>
          <cell r="G53">
            <v>1820.0472080000002</v>
          </cell>
          <cell r="I53">
            <v>1613.7139300000001</v>
          </cell>
        </row>
        <row r="54">
          <cell r="C54">
            <v>15423.0893</v>
          </cell>
          <cell r="E54">
            <v>65703.32063</v>
          </cell>
          <cell r="G54">
            <v>6341.0703</v>
          </cell>
          <cell r="I54">
            <v>16473.98668</v>
          </cell>
        </row>
        <row r="55">
          <cell r="C55">
            <v>2300.176901</v>
          </cell>
          <cell r="E55">
            <v>10616.32258</v>
          </cell>
          <cell r="G55">
            <v>1901.8291329999997</v>
          </cell>
          <cell r="I55">
            <v>6028.20842</v>
          </cell>
        </row>
        <row r="56">
          <cell r="C56">
            <v>23427.199222</v>
          </cell>
          <cell r="E56">
            <v>9893.01557</v>
          </cell>
          <cell r="G56">
            <v>242.312522</v>
          </cell>
          <cell r="I56">
            <v>81.13796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5"/>
  <sheetViews>
    <sheetView showGridLines="0" tabSelected="1" zoomScalePageLayoutView="0" workbookViewId="0" topLeftCell="A1">
      <selection activeCell="A1" sqref="A1:F1"/>
    </sheetView>
  </sheetViews>
  <sheetFormatPr defaultColWidth="9.625" defaultRowHeight="13.5"/>
  <cols>
    <col min="1" max="1" width="28.75390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804" t="s">
        <v>44</v>
      </c>
      <c r="B1" s="804"/>
      <c r="C1" s="804"/>
      <c r="D1" s="804"/>
      <c r="E1" s="804"/>
      <c r="F1" s="804"/>
    </row>
    <row r="2" spans="1:7" ht="21.75" customHeight="1">
      <c r="A2" s="805" t="s">
        <v>45</v>
      </c>
      <c r="B2" s="805"/>
      <c r="C2" s="805"/>
      <c r="D2" s="805"/>
      <c r="E2" s="805"/>
      <c r="F2" s="805"/>
      <c r="G2" s="35"/>
    </row>
    <row r="3" spans="1:6" ht="17.25" customHeight="1" thickBot="1">
      <c r="A3" s="34"/>
      <c r="B3" s="34"/>
      <c r="C3" s="34"/>
      <c r="D3" s="34"/>
      <c r="E3" s="34"/>
      <c r="F3" s="34"/>
    </row>
    <row r="4" spans="1:76" ht="16.5" customHeight="1">
      <c r="A4" s="29"/>
      <c r="B4" s="30"/>
      <c r="C4" s="802" t="s">
        <v>65</v>
      </c>
      <c r="D4" s="803"/>
      <c r="E4" s="802" t="s">
        <v>66</v>
      </c>
      <c r="F4" s="803"/>
      <c r="G4" s="802" t="s">
        <v>67</v>
      </c>
      <c r="H4" s="80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31" t="s">
        <v>60</v>
      </c>
      <c r="B5" s="32" t="s">
        <v>43</v>
      </c>
      <c r="C5" s="33" t="s">
        <v>0</v>
      </c>
      <c r="D5" s="800" t="s">
        <v>1</v>
      </c>
      <c r="E5" s="33" t="s">
        <v>0</v>
      </c>
      <c r="F5" s="800" t="s">
        <v>1</v>
      </c>
      <c r="G5" s="33" t="s">
        <v>0</v>
      </c>
      <c r="H5" s="800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41"/>
      <c r="B6" s="42" t="s">
        <v>2</v>
      </c>
      <c r="C6" s="43" t="s">
        <v>2</v>
      </c>
      <c r="D6" s="801"/>
      <c r="E6" s="43" t="s">
        <v>2</v>
      </c>
      <c r="F6" s="801"/>
      <c r="G6" s="43" t="s">
        <v>2</v>
      </c>
      <c r="H6" s="801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46</v>
      </c>
      <c r="B7" s="36"/>
      <c r="C7" s="37"/>
      <c r="D7" s="38"/>
      <c r="E7" s="39"/>
      <c r="F7" s="40"/>
      <c r="G7" s="24"/>
      <c r="H7" s="4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64">
        <v>11</v>
      </c>
      <c r="C8" s="25">
        <v>4.51</v>
      </c>
      <c r="D8" s="65">
        <f aca="true" t="shared" si="0" ref="D8:D19">C8*100/B8</f>
        <v>41</v>
      </c>
      <c r="E8" s="26">
        <v>8.78</v>
      </c>
      <c r="F8" s="66">
        <f>(E8/B8)*100</f>
        <v>79.81818181818181</v>
      </c>
      <c r="G8" s="26">
        <v>9.08</v>
      </c>
      <c r="H8" s="66">
        <f>(G8/B8)*100</f>
        <v>82.54545454545455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67">
        <f>B10+B11+B12+B13+B14+B15+B16</f>
        <v>208.39999999999998</v>
      </c>
      <c r="C9" s="68">
        <f>C10+C11+C12+C13+C14+C15+C16</f>
        <v>114.94000000000001</v>
      </c>
      <c r="D9" s="69">
        <f t="shared" si="0"/>
        <v>55.15355086372362</v>
      </c>
      <c r="E9" s="68">
        <f>E10+E11+E12+E13+E14+E15+E16</f>
        <v>114.64999999999999</v>
      </c>
      <c r="F9" s="69">
        <f>E9*100/B9</f>
        <v>55.014395393474096</v>
      </c>
      <c r="G9" s="68">
        <f>G10+G11+G12+G13+G14+G15+G16</f>
        <v>115.52</v>
      </c>
      <c r="H9" s="70">
        <f>G9*100/B9</f>
        <v>55.431861804222656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2" t="s">
        <v>4</v>
      </c>
      <c r="B10" s="71">
        <v>136.9</v>
      </c>
      <c r="C10" s="27">
        <v>57.7</v>
      </c>
      <c r="D10" s="72">
        <f t="shared" si="0"/>
        <v>42.14755295836377</v>
      </c>
      <c r="E10" s="27">
        <v>57.96</v>
      </c>
      <c r="F10" s="72">
        <f aca="true" t="shared" si="1" ref="F10:F58">(E10/B10)*100</f>
        <v>42.337472607742875</v>
      </c>
      <c r="G10" s="27">
        <v>60</v>
      </c>
      <c r="H10" s="73">
        <f aca="true" t="shared" si="2" ref="H10:H58">(G10/B10)*100</f>
        <v>43.82761139517896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46" t="s">
        <v>5</v>
      </c>
      <c r="B11" s="91">
        <v>49.3</v>
      </c>
      <c r="C11" s="92">
        <v>36.72</v>
      </c>
      <c r="D11" s="93">
        <f t="shared" si="0"/>
        <v>74.48275862068967</v>
      </c>
      <c r="E11" s="92">
        <v>35.76</v>
      </c>
      <c r="F11" s="93">
        <f t="shared" si="1"/>
        <v>72.53549695740365</v>
      </c>
      <c r="G11" s="92">
        <v>38.37</v>
      </c>
      <c r="H11" s="94">
        <f t="shared" si="2"/>
        <v>77.82961460446248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2" t="s">
        <v>6</v>
      </c>
      <c r="B12" s="71">
        <v>2.2</v>
      </c>
      <c r="C12" s="27">
        <v>1.38</v>
      </c>
      <c r="D12" s="72">
        <f t="shared" si="0"/>
        <v>62.72727272727272</v>
      </c>
      <c r="E12" s="27">
        <v>1.38</v>
      </c>
      <c r="F12" s="72">
        <f t="shared" si="1"/>
        <v>62.72727272727272</v>
      </c>
      <c r="G12" s="27">
        <v>1.38</v>
      </c>
      <c r="H12" s="73">
        <f t="shared" si="2"/>
        <v>62.72727272727272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46" t="s">
        <v>7</v>
      </c>
      <c r="B13" s="91">
        <v>18.4</v>
      </c>
      <c r="C13" s="92">
        <v>18.1</v>
      </c>
      <c r="D13" s="93">
        <f t="shared" si="0"/>
        <v>98.36956521739133</v>
      </c>
      <c r="E13" s="92">
        <v>18.52</v>
      </c>
      <c r="F13" s="93">
        <f t="shared" si="1"/>
        <v>100.65217391304348</v>
      </c>
      <c r="G13" s="92">
        <v>14.75</v>
      </c>
      <c r="H13" s="94">
        <f t="shared" si="2"/>
        <v>80.16304347826087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56" t="s">
        <v>62</v>
      </c>
      <c r="B14" s="13">
        <v>0.1</v>
      </c>
      <c r="C14" s="74">
        <v>0.12</v>
      </c>
      <c r="D14" s="15">
        <f t="shared" si="0"/>
        <v>120</v>
      </c>
      <c r="E14" s="74">
        <v>0.12</v>
      </c>
      <c r="F14" s="15">
        <f t="shared" si="1"/>
        <v>120</v>
      </c>
      <c r="G14" s="27">
        <v>0.12</v>
      </c>
      <c r="H14" s="16">
        <f t="shared" si="2"/>
        <v>120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46" t="s">
        <v>63</v>
      </c>
      <c r="B15" s="95">
        <v>0.5</v>
      </c>
      <c r="C15" s="96">
        <v>0.49</v>
      </c>
      <c r="D15" s="97">
        <f t="shared" si="0"/>
        <v>98</v>
      </c>
      <c r="E15" s="96">
        <v>0.49</v>
      </c>
      <c r="F15" s="97">
        <f t="shared" si="1"/>
        <v>98</v>
      </c>
      <c r="G15" s="92">
        <v>0.49</v>
      </c>
      <c r="H15" s="98">
        <f t="shared" si="2"/>
        <v>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57" t="s">
        <v>64</v>
      </c>
      <c r="B16" s="7">
        <v>1</v>
      </c>
      <c r="C16" s="75">
        <v>0.43</v>
      </c>
      <c r="D16" s="9">
        <f t="shared" si="0"/>
        <v>43</v>
      </c>
      <c r="E16" s="75">
        <v>0.42</v>
      </c>
      <c r="F16" s="9">
        <f t="shared" si="1"/>
        <v>42</v>
      </c>
      <c r="G16" s="25">
        <v>0.41</v>
      </c>
      <c r="H16" s="8">
        <f t="shared" si="2"/>
        <v>41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17">
        <f>SUM(B18:B19)</f>
        <v>12.3</v>
      </c>
      <c r="C17" s="10">
        <f>C18+C19</f>
        <v>3.6</v>
      </c>
      <c r="D17" s="11">
        <f t="shared" si="0"/>
        <v>29.268292682926827</v>
      </c>
      <c r="E17" s="10">
        <f>E18+E19</f>
        <v>4.7</v>
      </c>
      <c r="F17" s="11">
        <f t="shared" si="1"/>
        <v>38.21138211382114</v>
      </c>
      <c r="G17" s="10">
        <f>G18+G19</f>
        <v>5.09</v>
      </c>
      <c r="H17" s="11">
        <f t="shared" si="2"/>
        <v>41.382113821138205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12" t="s">
        <v>9</v>
      </c>
      <c r="B18" s="13">
        <v>6</v>
      </c>
      <c r="C18" s="14">
        <v>3.17</v>
      </c>
      <c r="D18" s="15">
        <f t="shared" si="0"/>
        <v>52.833333333333336</v>
      </c>
      <c r="E18" s="14">
        <v>3.42</v>
      </c>
      <c r="F18" s="15">
        <f t="shared" si="1"/>
        <v>56.99999999999999</v>
      </c>
      <c r="G18" s="14">
        <v>4.1</v>
      </c>
      <c r="H18" s="15">
        <f t="shared" si="2"/>
        <v>68.33333333333333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47" t="s">
        <v>61</v>
      </c>
      <c r="B19" s="99">
        <v>6.3</v>
      </c>
      <c r="C19" s="100">
        <v>0.43</v>
      </c>
      <c r="D19" s="101">
        <f t="shared" si="0"/>
        <v>6.825396825396826</v>
      </c>
      <c r="E19" s="100">
        <v>1.28</v>
      </c>
      <c r="F19" s="101">
        <f t="shared" si="1"/>
        <v>20.317460317460316</v>
      </c>
      <c r="G19" s="100">
        <v>0.99</v>
      </c>
      <c r="H19" s="97">
        <f t="shared" si="2"/>
        <v>15.714285714285714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5" t="s">
        <v>49</v>
      </c>
      <c r="B20" s="67">
        <f>B21+B22+B23+B24</f>
        <v>323</v>
      </c>
      <c r="C20" s="68">
        <f>C21+C22+C23+C24</f>
        <v>116.44</v>
      </c>
      <c r="D20" s="69">
        <f>(C20/B20)*100</f>
        <v>36.04953560371517</v>
      </c>
      <c r="E20" s="68">
        <f>E21+E22+E23+E24</f>
        <v>141.73</v>
      </c>
      <c r="F20" s="69">
        <f t="shared" si="1"/>
        <v>43.87925696594427</v>
      </c>
      <c r="G20" s="68">
        <f>G21+G22+G23+G24</f>
        <v>164.13000000000002</v>
      </c>
      <c r="H20" s="76">
        <f t="shared" si="2"/>
        <v>50.81424148606813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12" t="s">
        <v>10</v>
      </c>
      <c r="B21" s="71">
        <v>7.5</v>
      </c>
      <c r="C21" s="27">
        <v>2.02</v>
      </c>
      <c r="D21" s="72">
        <f>C21*100/B21</f>
        <v>26.933333333333334</v>
      </c>
      <c r="E21" s="27">
        <v>2.5</v>
      </c>
      <c r="F21" s="72">
        <f t="shared" si="1"/>
        <v>33.33333333333333</v>
      </c>
      <c r="G21" s="27">
        <v>2.57</v>
      </c>
      <c r="H21" s="72">
        <f t="shared" si="2"/>
        <v>34.26666666666666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46" t="s">
        <v>11</v>
      </c>
      <c r="B22" s="91">
        <v>21</v>
      </c>
      <c r="C22" s="92">
        <v>18.94</v>
      </c>
      <c r="D22" s="93">
        <f>C22*100/B22</f>
        <v>90.1904761904762</v>
      </c>
      <c r="E22" s="92">
        <v>17.8</v>
      </c>
      <c r="F22" s="93">
        <f t="shared" si="1"/>
        <v>84.76190476190476</v>
      </c>
      <c r="G22" s="92">
        <v>17.53</v>
      </c>
      <c r="H22" s="93">
        <f t="shared" si="2"/>
        <v>83.47619047619048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12" t="s">
        <v>56</v>
      </c>
      <c r="B23" s="71">
        <v>221.3</v>
      </c>
      <c r="C23" s="27">
        <v>76.05</v>
      </c>
      <c r="D23" s="72">
        <f>C23*100/B23</f>
        <v>34.36511522819701</v>
      </c>
      <c r="E23" s="27">
        <v>101.53</v>
      </c>
      <c r="F23" s="72">
        <f t="shared" si="1"/>
        <v>45.878897424310885</v>
      </c>
      <c r="G23" s="27">
        <v>124.01</v>
      </c>
      <c r="H23" s="72">
        <f t="shared" si="2"/>
        <v>56.037053773158604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47" t="s">
        <v>12</v>
      </c>
      <c r="B24" s="102">
        <v>73.2</v>
      </c>
      <c r="C24" s="100">
        <v>19.43</v>
      </c>
      <c r="D24" s="103">
        <f>C24*100/B24</f>
        <v>26.543715846994534</v>
      </c>
      <c r="E24" s="100">
        <v>19.9</v>
      </c>
      <c r="F24" s="103">
        <f t="shared" si="1"/>
        <v>27.18579234972677</v>
      </c>
      <c r="G24" s="100">
        <v>20.02</v>
      </c>
      <c r="H24" s="103">
        <f t="shared" si="2"/>
        <v>27.349726775956285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5" t="s">
        <v>50</v>
      </c>
      <c r="B25" s="78">
        <f>B26+B27+B28+B29+B30+B31+B32+B33</f>
        <v>2734.9</v>
      </c>
      <c r="C25" s="79">
        <f>C26+C27+C28+C29+C30+C31+C32+C33</f>
        <v>750.16</v>
      </c>
      <c r="D25" s="69">
        <f>(C25/B25)*100</f>
        <v>27.429156459102703</v>
      </c>
      <c r="E25" s="79">
        <f>E26+E27+E28+E29+E30+E31+E32+E33</f>
        <v>793.46</v>
      </c>
      <c r="F25" s="69">
        <f t="shared" si="1"/>
        <v>29.012395334381512</v>
      </c>
      <c r="G25" s="79">
        <f>G26+G27+G28+G29+G30+G31+G32+G33</f>
        <v>846.5400000000001</v>
      </c>
      <c r="H25" s="76">
        <f t="shared" si="2"/>
        <v>30.953234121905737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2" t="s">
        <v>13</v>
      </c>
      <c r="B26" s="71">
        <v>1118</v>
      </c>
      <c r="C26" s="27">
        <v>384.7</v>
      </c>
      <c r="D26" s="72">
        <f aca="true" t="shared" si="3" ref="D26:D33">C26*100/B26</f>
        <v>34.409660107334524</v>
      </c>
      <c r="E26" s="27">
        <v>395.91</v>
      </c>
      <c r="F26" s="72">
        <f t="shared" si="1"/>
        <v>35.41234347048301</v>
      </c>
      <c r="G26" s="27">
        <v>416.7</v>
      </c>
      <c r="H26" s="72">
        <f t="shared" si="2"/>
        <v>37.271914132379244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46" t="s">
        <v>14</v>
      </c>
      <c r="B27" s="91">
        <v>852.4</v>
      </c>
      <c r="C27" s="92">
        <v>128.99</v>
      </c>
      <c r="D27" s="93">
        <f t="shared" si="3"/>
        <v>15.13256687001408</v>
      </c>
      <c r="E27" s="92">
        <v>142.23</v>
      </c>
      <c r="F27" s="93">
        <f t="shared" si="1"/>
        <v>16.68582824964805</v>
      </c>
      <c r="G27" s="92">
        <v>156.74</v>
      </c>
      <c r="H27" s="93">
        <f t="shared" si="2"/>
        <v>18.388080713280154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2" t="s">
        <v>15</v>
      </c>
      <c r="B28" s="71">
        <v>9.7</v>
      </c>
      <c r="C28" s="27">
        <v>4.42</v>
      </c>
      <c r="D28" s="72">
        <f t="shared" si="3"/>
        <v>45.56701030927835</v>
      </c>
      <c r="E28" s="27">
        <v>4.73</v>
      </c>
      <c r="F28" s="72">
        <f t="shared" si="1"/>
        <v>48.762886597938156</v>
      </c>
      <c r="G28" s="27">
        <v>4.39</v>
      </c>
      <c r="H28" s="72">
        <f t="shared" si="2"/>
        <v>45.25773195876289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46" t="s">
        <v>16</v>
      </c>
      <c r="B29" s="91">
        <v>171</v>
      </c>
      <c r="C29" s="92">
        <v>141.41</v>
      </c>
      <c r="D29" s="93">
        <f t="shared" si="3"/>
        <v>82.69590643274854</v>
      </c>
      <c r="E29" s="92">
        <v>141.06</v>
      </c>
      <c r="F29" s="93">
        <f t="shared" si="1"/>
        <v>82.49122807017544</v>
      </c>
      <c r="G29" s="92">
        <v>141.21</v>
      </c>
      <c r="H29" s="93">
        <f t="shared" si="2"/>
        <v>82.57894736842105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12" t="s">
        <v>17</v>
      </c>
      <c r="B30" s="71">
        <v>378.6</v>
      </c>
      <c r="C30" s="27">
        <v>70.42</v>
      </c>
      <c r="D30" s="72">
        <f t="shared" si="3"/>
        <v>18.60010565240359</v>
      </c>
      <c r="E30" s="27">
        <v>87.41</v>
      </c>
      <c r="F30" s="72">
        <f t="shared" si="1"/>
        <v>23.087691494981506</v>
      </c>
      <c r="G30" s="27">
        <v>106.39</v>
      </c>
      <c r="H30" s="72">
        <f t="shared" si="2"/>
        <v>28.100898045430533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46" t="s">
        <v>18</v>
      </c>
      <c r="B31" s="91">
        <v>98.7</v>
      </c>
      <c r="C31" s="92">
        <v>4.59</v>
      </c>
      <c r="D31" s="93">
        <f t="shared" si="3"/>
        <v>4.650455927051672</v>
      </c>
      <c r="E31" s="92">
        <v>4.67</v>
      </c>
      <c r="F31" s="93">
        <f t="shared" si="1"/>
        <v>4.731509625126646</v>
      </c>
      <c r="G31" s="92">
        <v>4.57</v>
      </c>
      <c r="H31" s="93">
        <f t="shared" si="2"/>
        <v>4.630192502532928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12" t="s">
        <v>19</v>
      </c>
      <c r="B32" s="71">
        <v>69.2</v>
      </c>
      <c r="C32" s="27">
        <v>5.2</v>
      </c>
      <c r="D32" s="72">
        <f t="shared" si="3"/>
        <v>7.514450867052023</v>
      </c>
      <c r="E32" s="27">
        <v>6.32</v>
      </c>
      <c r="F32" s="72">
        <f t="shared" si="1"/>
        <v>9.132947976878611</v>
      </c>
      <c r="G32" s="27">
        <v>5.36</v>
      </c>
      <c r="H32" s="72">
        <f t="shared" si="2"/>
        <v>7.745664739884393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47" t="s">
        <v>20</v>
      </c>
      <c r="B33" s="102">
        <v>37.3</v>
      </c>
      <c r="C33" s="100">
        <v>10.43</v>
      </c>
      <c r="D33" s="103">
        <f t="shared" si="3"/>
        <v>27.962466487935657</v>
      </c>
      <c r="E33" s="100">
        <v>11.13</v>
      </c>
      <c r="F33" s="103">
        <f t="shared" si="1"/>
        <v>29.83914209115282</v>
      </c>
      <c r="G33" s="100">
        <v>11.18</v>
      </c>
      <c r="H33" s="93">
        <f t="shared" si="2"/>
        <v>29.97319034852547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5" t="s">
        <v>42</v>
      </c>
      <c r="B34" s="78">
        <f>B35+B36</f>
        <v>28.8</v>
      </c>
      <c r="C34" s="68">
        <f>C35+C36</f>
        <v>8.34</v>
      </c>
      <c r="D34" s="69">
        <f>(C34/B34)*100</f>
        <v>28.95833333333333</v>
      </c>
      <c r="E34" s="68">
        <f>E35+E36</f>
        <v>8.9</v>
      </c>
      <c r="F34" s="69">
        <f t="shared" si="1"/>
        <v>30.90277777777778</v>
      </c>
      <c r="G34" s="68">
        <f>G35+G36</f>
        <v>9.36</v>
      </c>
      <c r="H34" s="76">
        <f t="shared" si="2"/>
        <v>32.49999999999999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12" t="s">
        <v>21</v>
      </c>
      <c r="B35" s="71">
        <v>15.8</v>
      </c>
      <c r="C35" s="27">
        <v>3.23</v>
      </c>
      <c r="D35" s="72">
        <f>C35*100/B35</f>
        <v>20.443037974683545</v>
      </c>
      <c r="E35" s="27">
        <v>3.58</v>
      </c>
      <c r="F35" s="72">
        <f t="shared" si="1"/>
        <v>22.658227848101266</v>
      </c>
      <c r="G35" s="27">
        <v>3.79</v>
      </c>
      <c r="H35" s="72">
        <f t="shared" si="2"/>
        <v>23.9873417721519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47" t="s">
        <v>22</v>
      </c>
      <c r="B36" s="102">
        <v>13</v>
      </c>
      <c r="C36" s="100">
        <v>5.11</v>
      </c>
      <c r="D36" s="103">
        <f>C36*100/B36</f>
        <v>39.307692307692314</v>
      </c>
      <c r="E36" s="100">
        <v>5.32</v>
      </c>
      <c r="F36" s="103">
        <f t="shared" si="1"/>
        <v>40.92307692307692</v>
      </c>
      <c r="G36" s="100">
        <v>5.57</v>
      </c>
      <c r="H36" s="103">
        <f t="shared" si="2"/>
        <v>42.846153846153854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5" t="s">
        <v>23</v>
      </c>
      <c r="B37" s="80"/>
      <c r="C37" s="68"/>
      <c r="D37" s="81"/>
      <c r="E37" s="68"/>
      <c r="F37" s="81"/>
      <c r="G37" s="68"/>
      <c r="H37" s="81"/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6" t="s">
        <v>24</v>
      </c>
      <c r="B38" s="82">
        <v>27</v>
      </c>
      <c r="C38" s="25">
        <v>8.05</v>
      </c>
      <c r="D38" s="77">
        <f>C38*100/B38</f>
        <v>29.81481481481482</v>
      </c>
      <c r="E38" s="25">
        <v>10</v>
      </c>
      <c r="F38" s="77">
        <f t="shared" si="1"/>
        <v>37.03703703703704</v>
      </c>
      <c r="G38" s="25">
        <v>11.14</v>
      </c>
      <c r="H38" s="77">
        <f t="shared" si="2"/>
        <v>41.25925925925926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58" t="s">
        <v>51</v>
      </c>
      <c r="B39" s="83">
        <f>B42+B41+B40</f>
        <v>1141</v>
      </c>
      <c r="C39" s="84">
        <f>C42+C41+C40</f>
        <v>228.71499999999997</v>
      </c>
      <c r="D39" s="69">
        <f>(C39/B39)*100</f>
        <v>20.04513584574934</v>
      </c>
      <c r="E39" s="84">
        <f>E42+E41+E40</f>
        <v>261.115</v>
      </c>
      <c r="F39" s="76">
        <f t="shared" si="1"/>
        <v>22.88475021910605</v>
      </c>
      <c r="G39" s="84">
        <f>G42+G41+G40</f>
        <v>278.93399999999997</v>
      </c>
      <c r="H39" s="76">
        <f t="shared" si="2"/>
        <v>24.446450482033303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59" t="s">
        <v>25</v>
      </c>
      <c r="B40" s="85">
        <v>246</v>
      </c>
      <c r="C40" s="28">
        <v>57.45</v>
      </c>
      <c r="D40" s="72">
        <f>C40*100/B40</f>
        <v>23.353658536585368</v>
      </c>
      <c r="E40" s="28">
        <v>62.276</v>
      </c>
      <c r="F40" s="72">
        <f t="shared" si="1"/>
        <v>25.31544715447155</v>
      </c>
      <c r="G40" s="28">
        <v>65.763</v>
      </c>
      <c r="H40" s="72">
        <f t="shared" si="2"/>
        <v>26.732926829268294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60" t="s">
        <v>26</v>
      </c>
      <c r="B41" s="104">
        <v>13</v>
      </c>
      <c r="C41" s="105">
        <v>8.346</v>
      </c>
      <c r="D41" s="93">
        <f>C41*100/B41</f>
        <v>64.2</v>
      </c>
      <c r="E41" s="105">
        <v>7.648</v>
      </c>
      <c r="F41" s="93">
        <f t="shared" si="1"/>
        <v>58.83076923076923</v>
      </c>
      <c r="G41" s="105">
        <v>6.802</v>
      </c>
      <c r="H41" s="93">
        <f t="shared" si="2"/>
        <v>52.32307692307692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59" t="s">
        <v>54</v>
      </c>
      <c r="B42" s="85">
        <f>B43+B44+B46+B45+B47+B48+B49+B50+B51+B52+B53+B54+B55</f>
        <v>882</v>
      </c>
      <c r="C42" s="27">
        <f>C43+C44+C46+C45+C47+C48+C49+C50+C51+C52+C53+C54+C55</f>
        <v>162.91899999999998</v>
      </c>
      <c r="D42" s="72">
        <f>(C42/B42)*100</f>
        <v>18.471541950113377</v>
      </c>
      <c r="E42" s="86">
        <f>E43+E44+E46+E45+E47+E48+E49+E50+E51+E52+E53+E54+E55</f>
        <v>191.191</v>
      </c>
      <c r="F42" s="72">
        <f t="shared" si="1"/>
        <v>21.676984126984127</v>
      </c>
      <c r="G42" s="86">
        <f>G43+G44+G46+G45+G47+G48+G49+G50+G51+G52+G53+G54+G55</f>
        <v>206.369</v>
      </c>
      <c r="H42" s="72">
        <f t="shared" si="2"/>
        <v>23.397845804988663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60" t="s">
        <v>27</v>
      </c>
      <c r="B43" s="104">
        <v>210</v>
      </c>
      <c r="C43" s="92">
        <v>31.176</v>
      </c>
      <c r="D43" s="93">
        <f aca="true" t="shared" si="4" ref="D43:D55">C43*100/B43</f>
        <v>14.845714285714285</v>
      </c>
      <c r="E43" s="92">
        <v>34.769</v>
      </c>
      <c r="F43" s="93">
        <f t="shared" si="1"/>
        <v>16.55666666666667</v>
      </c>
      <c r="G43" s="92">
        <v>35.27</v>
      </c>
      <c r="H43" s="93">
        <f t="shared" si="2"/>
        <v>16.795238095238098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59" t="s">
        <v>28</v>
      </c>
      <c r="B44" s="85">
        <v>35</v>
      </c>
      <c r="C44" s="27">
        <v>6.99</v>
      </c>
      <c r="D44" s="72">
        <f t="shared" si="4"/>
        <v>19.97142857142857</v>
      </c>
      <c r="E44" s="27">
        <v>16.019</v>
      </c>
      <c r="F44" s="72">
        <f t="shared" si="1"/>
        <v>45.76857142857143</v>
      </c>
      <c r="G44" s="27">
        <v>21.719</v>
      </c>
      <c r="H44" s="72">
        <f t="shared" si="2"/>
        <v>62.05428571428572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60" t="s">
        <v>29</v>
      </c>
      <c r="B45" s="104">
        <v>437</v>
      </c>
      <c r="C45" s="92">
        <v>74.496</v>
      </c>
      <c r="D45" s="93">
        <f t="shared" si="4"/>
        <v>17.047139588100684</v>
      </c>
      <c r="E45" s="92">
        <v>79.318</v>
      </c>
      <c r="F45" s="93">
        <f t="shared" si="1"/>
        <v>18.150572082379863</v>
      </c>
      <c r="G45" s="92">
        <v>86.233</v>
      </c>
      <c r="H45" s="93">
        <f t="shared" si="2"/>
        <v>19.732951945080092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59" t="s">
        <v>30</v>
      </c>
      <c r="B46" s="85">
        <v>36</v>
      </c>
      <c r="C46" s="27">
        <v>15.137</v>
      </c>
      <c r="D46" s="72">
        <f t="shared" si="4"/>
        <v>42.047222222222224</v>
      </c>
      <c r="E46" s="27">
        <v>18.909</v>
      </c>
      <c r="F46" s="72">
        <f t="shared" si="1"/>
        <v>52.525</v>
      </c>
      <c r="G46" s="27">
        <v>19.855</v>
      </c>
      <c r="H46" s="72">
        <f t="shared" si="2"/>
        <v>55.152777777777786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61" t="s">
        <v>31</v>
      </c>
      <c r="B47" s="104">
        <v>22</v>
      </c>
      <c r="C47" s="92">
        <v>3.587</v>
      </c>
      <c r="D47" s="93">
        <f t="shared" si="4"/>
        <v>16.30454545454546</v>
      </c>
      <c r="E47" s="92">
        <v>5.887</v>
      </c>
      <c r="F47" s="93">
        <f t="shared" si="1"/>
        <v>26.759090909090904</v>
      </c>
      <c r="G47" s="92">
        <v>6.63</v>
      </c>
      <c r="H47" s="93">
        <f t="shared" si="2"/>
        <v>30.136363636363633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62" t="s">
        <v>32</v>
      </c>
      <c r="B48" s="85">
        <v>26</v>
      </c>
      <c r="C48" s="27">
        <v>2.011</v>
      </c>
      <c r="D48" s="72">
        <f t="shared" si="4"/>
        <v>7.734615384615386</v>
      </c>
      <c r="E48" s="27">
        <v>2.31</v>
      </c>
      <c r="F48" s="72">
        <f t="shared" si="1"/>
        <v>8.884615384615385</v>
      </c>
      <c r="G48" s="27">
        <v>2.263</v>
      </c>
      <c r="H48" s="72">
        <f t="shared" si="2"/>
        <v>8.703846153846154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61" t="s">
        <v>33</v>
      </c>
      <c r="B49" s="104">
        <v>10</v>
      </c>
      <c r="C49" s="92">
        <v>6.351</v>
      </c>
      <c r="D49" s="93">
        <f t="shared" si="4"/>
        <v>63.510000000000005</v>
      </c>
      <c r="E49" s="92">
        <v>6.78</v>
      </c>
      <c r="F49" s="93">
        <f t="shared" si="1"/>
        <v>67.80000000000001</v>
      </c>
      <c r="G49" s="92">
        <v>6.982</v>
      </c>
      <c r="H49" s="93">
        <f t="shared" si="2"/>
        <v>69.82000000000001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62" t="s">
        <v>34</v>
      </c>
      <c r="B50" s="85">
        <v>7</v>
      </c>
      <c r="C50" s="27">
        <v>4.045</v>
      </c>
      <c r="D50" s="72">
        <f t="shared" si="4"/>
        <v>57.785714285714285</v>
      </c>
      <c r="E50" s="27">
        <v>4.62</v>
      </c>
      <c r="F50" s="72">
        <f t="shared" si="1"/>
        <v>66</v>
      </c>
      <c r="G50" s="27">
        <v>4.729</v>
      </c>
      <c r="H50" s="72">
        <f t="shared" si="2"/>
        <v>67.55714285714286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61" t="s">
        <v>35</v>
      </c>
      <c r="B51" s="104">
        <v>13</v>
      </c>
      <c r="C51" s="92">
        <v>0.677</v>
      </c>
      <c r="D51" s="93">
        <f t="shared" si="4"/>
        <v>5.207692307692308</v>
      </c>
      <c r="E51" s="92">
        <v>1.023</v>
      </c>
      <c r="F51" s="93">
        <f t="shared" si="1"/>
        <v>7.869230769230769</v>
      </c>
      <c r="G51" s="92">
        <v>0.608</v>
      </c>
      <c r="H51" s="93">
        <f t="shared" si="2"/>
        <v>4.676923076923077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62" t="s">
        <v>36</v>
      </c>
      <c r="B52" s="85">
        <v>26</v>
      </c>
      <c r="C52" s="27">
        <v>4.54</v>
      </c>
      <c r="D52" s="72">
        <f t="shared" si="4"/>
        <v>17.46153846153846</v>
      </c>
      <c r="E52" s="27">
        <v>5.69</v>
      </c>
      <c r="F52" s="72">
        <f t="shared" si="1"/>
        <v>21.884615384615387</v>
      </c>
      <c r="G52" s="27">
        <v>6.082</v>
      </c>
      <c r="H52" s="72">
        <f t="shared" si="2"/>
        <v>23.392307692307693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61" t="s">
        <v>37</v>
      </c>
      <c r="B53" s="104">
        <v>6</v>
      </c>
      <c r="C53" s="92">
        <v>5.449</v>
      </c>
      <c r="D53" s="93">
        <f t="shared" si="4"/>
        <v>90.81666666666666</v>
      </c>
      <c r="E53" s="92">
        <v>5.146</v>
      </c>
      <c r="F53" s="93">
        <f t="shared" si="1"/>
        <v>85.76666666666667</v>
      </c>
      <c r="G53" s="92">
        <v>5.277</v>
      </c>
      <c r="H53" s="93">
        <f t="shared" si="2"/>
        <v>87.95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62" t="s">
        <v>38</v>
      </c>
      <c r="B54" s="85">
        <v>9</v>
      </c>
      <c r="C54" s="27">
        <v>3.848</v>
      </c>
      <c r="D54" s="72">
        <f t="shared" si="4"/>
        <v>42.75555555555556</v>
      </c>
      <c r="E54" s="27">
        <v>4.11</v>
      </c>
      <c r="F54" s="72">
        <f t="shared" si="1"/>
        <v>45.66666666666667</v>
      </c>
      <c r="G54" s="27">
        <v>4.24</v>
      </c>
      <c r="H54" s="72">
        <f t="shared" si="2"/>
        <v>47.111111111111114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63" t="s">
        <v>39</v>
      </c>
      <c r="B55" s="106">
        <v>45</v>
      </c>
      <c r="C55" s="100">
        <v>4.612</v>
      </c>
      <c r="D55" s="103">
        <f t="shared" si="4"/>
        <v>10.248888888888889</v>
      </c>
      <c r="E55" s="100">
        <v>6.61</v>
      </c>
      <c r="F55" s="103">
        <f t="shared" si="1"/>
        <v>14.68888888888889</v>
      </c>
      <c r="G55" s="100">
        <v>6.481</v>
      </c>
      <c r="H55" s="93">
        <f t="shared" si="2"/>
        <v>14.402222222222221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45" t="s">
        <v>52</v>
      </c>
      <c r="B56" s="78">
        <f>B57+B58</f>
        <v>2.6</v>
      </c>
      <c r="C56" s="68">
        <f>C57+C58</f>
        <v>1.8599999999999999</v>
      </c>
      <c r="D56" s="69">
        <f>(C56/B56)*100</f>
        <v>71.53846153846153</v>
      </c>
      <c r="E56" s="68">
        <f>E57+E58</f>
        <v>1.85</v>
      </c>
      <c r="F56" s="69">
        <f t="shared" si="1"/>
        <v>71.15384615384616</v>
      </c>
      <c r="G56" s="68">
        <f>G57+G58</f>
        <v>1.9</v>
      </c>
      <c r="H56" s="76">
        <f t="shared" si="2"/>
        <v>73.07692307692307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44" t="s">
        <v>40</v>
      </c>
      <c r="B57" s="71">
        <v>1.6</v>
      </c>
      <c r="C57" s="27">
        <v>1.04</v>
      </c>
      <c r="D57" s="72">
        <f>C57*100/B57</f>
        <v>65</v>
      </c>
      <c r="E57" s="27">
        <v>1.03</v>
      </c>
      <c r="F57" s="72">
        <f t="shared" si="1"/>
        <v>64.375</v>
      </c>
      <c r="G57" s="27">
        <v>1.08</v>
      </c>
      <c r="H57" s="72">
        <f t="shared" si="2"/>
        <v>67.5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5.75" customHeight="1">
      <c r="A58" s="48" t="s">
        <v>41</v>
      </c>
      <c r="B58" s="102">
        <v>1</v>
      </c>
      <c r="C58" s="100">
        <v>0.82</v>
      </c>
      <c r="D58" s="103">
        <f>C58*100/B58</f>
        <v>82</v>
      </c>
      <c r="E58" s="100">
        <v>0.82</v>
      </c>
      <c r="F58" s="103">
        <f t="shared" si="1"/>
        <v>82</v>
      </c>
      <c r="G58" s="100">
        <v>0.82</v>
      </c>
      <c r="H58" s="103">
        <f t="shared" si="2"/>
        <v>82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30" customHeight="1" thickBot="1">
      <c r="A59" s="54" t="s">
        <v>55</v>
      </c>
      <c r="B59" s="87">
        <f>SUM(B56+B39+B38+B34+B25+B20+B17+B9+B8)</f>
        <v>4489</v>
      </c>
      <c r="C59" s="88">
        <f>C56+C39+C38+C34+C25+C20+C19+C9+C8</f>
        <v>1233.4450000000002</v>
      </c>
      <c r="D59" s="89">
        <f>(C59/B59)*100</f>
        <v>27.477055023390513</v>
      </c>
      <c r="E59" s="88">
        <f>E56+E39+E38+E34+E25+E20+E19+E9+E8</f>
        <v>1341.765</v>
      </c>
      <c r="F59" s="90">
        <f>(E59/B59)*100</f>
        <v>29.89006460236133</v>
      </c>
      <c r="G59" s="88">
        <f>G56+G39+G38+G34+G25+G20+G19+G9+G8</f>
        <v>1437.594</v>
      </c>
      <c r="H59" s="90">
        <f>(G59/B59)*100</f>
        <v>32.02481621742036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15" customHeight="1">
      <c r="A60" s="55" t="s">
        <v>59</v>
      </c>
      <c r="B60" s="50"/>
      <c r="C60" s="49"/>
      <c r="D60" s="11"/>
      <c r="E60" s="49"/>
      <c r="F60" s="11"/>
      <c r="G60" s="49"/>
      <c r="H60" s="1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15" customHeight="1">
      <c r="A61" s="45" t="s">
        <v>58</v>
      </c>
      <c r="B61" s="52"/>
      <c r="C61" s="53"/>
      <c r="D61" s="11"/>
      <c r="E61" s="53"/>
      <c r="F61" s="11"/>
      <c r="G61" s="53"/>
      <c r="H61" s="11"/>
      <c r="I61" s="2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8" customHeight="1" thickBot="1">
      <c r="A62" s="51" t="s">
        <v>57</v>
      </c>
      <c r="B62" s="107">
        <v>2474</v>
      </c>
      <c r="C62" s="108">
        <v>584.451</v>
      </c>
      <c r="D62" s="109">
        <f>C62*100/B62</f>
        <v>23.62372675828618</v>
      </c>
      <c r="E62" s="108">
        <v>600.796</v>
      </c>
      <c r="F62" s="109">
        <f>(E62/B62)*100</f>
        <v>24.284397736459177</v>
      </c>
      <c r="G62" s="108">
        <v>645.38</v>
      </c>
      <c r="H62" s="109">
        <f>(G62/B62)*100</f>
        <v>26.08649959579628</v>
      </c>
      <c r="I62" s="2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">
      <c r="A63" s="18" t="s">
        <v>53</v>
      </c>
      <c r="B63" s="19"/>
      <c r="D63" s="20"/>
      <c r="F63" s="19"/>
      <c r="H63" s="19"/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20"/>
      <c r="B64" s="20"/>
      <c r="C64" s="20"/>
      <c r="D64" s="20"/>
      <c r="E64" s="21"/>
      <c r="F64" s="20"/>
      <c r="G64" s="20"/>
      <c r="H64" s="20"/>
      <c r="I64" s="2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20"/>
      <c r="B65" s="20"/>
      <c r="C65" s="20"/>
      <c r="D65" s="20"/>
      <c r="E65" s="20"/>
      <c r="F65" s="20"/>
      <c r="G65" s="20"/>
      <c r="H65" s="20"/>
      <c r="I65" s="2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20"/>
      <c r="B66" s="20"/>
      <c r="C66" s="20"/>
      <c r="D66" s="20"/>
      <c r="E66" s="21"/>
      <c r="F66" s="20"/>
      <c r="G66" s="20"/>
      <c r="H66" s="20"/>
      <c r="I66" s="2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20"/>
      <c r="B67" s="20"/>
      <c r="C67" s="20"/>
      <c r="D67" s="20"/>
      <c r="E67" s="21"/>
      <c r="F67" s="20"/>
      <c r="G67" s="20"/>
      <c r="H67" s="20"/>
      <c r="I67" s="2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20"/>
      <c r="B68" s="20"/>
      <c r="C68" s="20"/>
      <c r="D68" s="20"/>
      <c r="E68" s="21"/>
      <c r="F68" s="20"/>
      <c r="G68" s="20"/>
      <c r="H68" s="20"/>
      <c r="I68" s="2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20"/>
      <c r="B69" s="20"/>
      <c r="C69" s="20"/>
      <c r="D69" s="20"/>
      <c r="E69" s="21"/>
      <c r="F69" s="20"/>
      <c r="G69" s="20"/>
      <c r="H69" s="20"/>
      <c r="I69" s="2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20"/>
      <c r="B70" s="20"/>
      <c r="C70" s="20"/>
      <c r="D70" s="20"/>
      <c r="E70" s="21"/>
      <c r="F70" s="20"/>
      <c r="G70" s="20"/>
      <c r="H70" s="20"/>
      <c r="I70" s="2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20"/>
      <c r="B71" s="20"/>
      <c r="C71" s="20"/>
      <c r="D71" s="20"/>
      <c r="E71" s="21"/>
      <c r="F71" s="20"/>
      <c r="G71" s="20"/>
      <c r="H71" s="20"/>
      <c r="I71" s="2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20"/>
      <c r="B72" s="20"/>
      <c r="C72" s="20"/>
      <c r="D72" s="20"/>
      <c r="E72" s="21"/>
      <c r="F72" s="20" t="s">
        <v>8</v>
      </c>
      <c r="G72" s="20"/>
      <c r="H72" s="20"/>
      <c r="I72" s="2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20"/>
      <c r="B73" s="20"/>
      <c r="C73" s="20"/>
      <c r="D73" s="20"/>
      <c r="E73" s="21"/>
      <c r="F73" s="20"/>
      <c r="G73" s="20"/>
      <c r="H73" s="2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20"/>
      <c r="B74" s="20"/>
      <c r="C74" s="20"/>
      <c r="D74" s="20"/>
      <c r="E74" s="21"/>
      <c r="F74" s="20"/>
      <c r="G74" s="20"/>
      <c r="H74" s="2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20"/>
      <c r="B75" s="20"/>
      <c r="C75" s="20"/>
      <c r="D75" s="20"/>
      <c r="E75" s="21"/>
      <c r="F75" s="20"/>
      <c r="G75" s="20"/>
      <c r="H75" s="2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20"/>
      <c r="B76" s="20"/>
      <c r="C76" s="20"/>
      <c r="D76" s="20"/>
      <c r="E76" s="21"/>
      <c r="F76" s="20"/>
      <c r="G76" s="20"/>
      <c r="H76" s="2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20"/>
      <c r="B77" s="20"/>
      <c r="C77" s="20"/>
      <c r="D77" s="20"/>
      <c r="E77" s="21"/>
      <c r="F77" s="20"/>
      <c r="G77" s="20"/>
      <c r="H77" s="2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20"/>
      <c r="B78" s="20"/>
      <c r="C78" s="22"/>
      <c r="D78" s="22"/>
      <c r="E78" s="21"/>
      <c r="F78" s="20"/>
      <c r="G78" s="20"/>
      <c r="H78" s="20"/>
    </row>
    <row r="79" spans="1:8" ht="13.5">
      <c r="A79" s="20"/>
      <c r="B79" s="20"/>
      <c r="C79" s="22"/>
      <c r="D79" s="22"/>
      <c r="E79" s="21"/>
      <c r="F79" s="20"/>
      <c r="G79" s="20"/>
      <c r="H79" s="20"/>
    </row>
    <row r="80" spans="1:8" ht="13.5">
      <c r="A80" s="20"/>
      <c r="B80" s="20"/>
      <c r="C80" s="22"/>
      <c r="D80" s="22"/>
      <c r="E80" s="21"/>
      <c r="F80" s="20"/>
      <c r="G80" s="20"/>
      <c r="H80" s="20"/>
    </row>
    <row r="81" spans="1:8" ht="13.5">
      <c r="A81" s="22"/>
      <c r="B81" s="22"/>
      <c r="C81" s="22"/>
      <c r="D81" s="22"/>
      <c r="E81" s="23"/>
      <c r="F81" s="22"/>
      <c r="G81" s="22"/>
      <c r="H81" s="22"/>
    </row>
    <row r="82" spans="1:8" ht="13.5">
      <c r="A82" s="22"/>
      <c r="B82" s="22"/>
      <c r="C82" s="22"/>
      <c r="D82" s="22"/>
      <c r="E82" s="23"/>
      <c r="F82" s="22"/>
      <c r="G82" s="22"/>
      <c r="H82" s="22"/>
    </row>
    <row r="83" spans="1:8" ht="13.5">
      <c r="A83" s="22"/>
      <c r="B83" s="22"/>
      <c r="E83" s="23"/>
      <c r="F83" s="22"/>
      <c r="G83" s="22"/>
      <c r="H83" s="22"/>
    </row>
    <row r="84" spans="1:8" ht="13.5">
      <c r="A84" s="22"/>
      <c r="B84" s="22"/>
      <c r="E84" s="23"/>
      <c r="F84" s="22"/>
      <c r="G84" s="22"/>
      <c r="H84" s="22"/>
    </row>
    <row r="85" spans="1:8" ht="13.5">
      <c r="A85" s="22"/>
      <c r="B85" s="22"/>
      <c r="E85" s="23"/>
      <c r="F85" s="22"/>
      <c r="G85" s="22"/>
      <c r="H85" s="22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60" zoomScaleNormal="50" workbookViewId="0" topLeftCell="A1">
      <pane xSplit="1" ySplit="6" topLeftCell="B52" activePane="bottomRight" state="frozen"/>
      <selection pane="topLeft" activeCell="N87" sqref="N87"/>
      <selection pane="topRight" activeCell="N87" sqref="N87"/>
      <selection pane="bottomLeft" activeCell="N87" sqref="N87"/>
      <selection pane="bottomRight" activeCell="B67" sqref="B67:I67"/>
    </sheetView>
  </sheetViews>
  <sheetFormatPr defaultColWidth="11.00390625" defaultRowHeight="13.5"/>
  <cols>
    <col min="1" max="1" width="40.625" style="622" customWidth="1"/>
    <col min="2" max="2" width="10.375" style="622" customWidth="1"/>
    <col min="3" max="3" width="11.25390625" style="622" customWidth="1"/>
    <col min="4" max="4" width="10.375" style="622" customWidth="1"/>
    <col min="5" max="5" width="11.25390625" style="622" customWidth="1"/>
    <col min="6" max="6" width="10.375" style="622" customWidth="1"/>
    <col min="7" max="7" width="11.25390625" style="622" customWidth="1"/>
    <col min="8" max="8" width="10.375" style="622" customWidth="1"/>
    <col min="9" max="9" width="11.25390625" style="622" customWidth="1"/>
    <col min="10" max="16384" width="10.375" style="622" customWidth="1"/>
  </cols>
  <sheetData>
    <row r="1" spans="1:9" ht="27.75" customHeight="1">
      <c r="A1" s="870" t="s">
        <v>632</v>
      </c>
      <c r="B1" s="870"/>
      <c r="C1" s="870"/>
      <c r="D1" s="870"/>
      <c r="E1" s="870"/>
      <c r="F1" s="870"/>
      <c r="G1" s="870"/>
      <c r="H1" s="870"/>
      <c r="I1" s="870"/>
    </row>
    <row r="2" spans="1:9" ht="24" customHeight="1">
      <c r="A2" s="871" t="s">
        <v>633</v>
      </c>
      <c r="B2" s="871"/>
      <c r="C2" s="871"/>
      <c r="D2" s="871"/>
      <c r="E2" s="871"/>
      <c r="F2" s="871"/>
      <c r="G2" s="871"/>
      <c r="H2" s="871"/>
      <c r="I2" s="871"/>
    </row>
    <row r="3" spans="1:9" ht="15.75" thickBot="1">
      <c r="A3" s="623"/>
      <c r="B3" s="623"/>
      <c r="C3" s="624"/>
      <c r="D3" s="624"/>
      <c r="E3" s="624"/>
      <c r="F3" s="625"/>
      <c r="G3" s="625"/>
      <c r="H3" s="625"/>
      <c r="I3" s="625"/>
    </row>
    <row r="4" spans="1:9" ht="25.5" customHeight="1" thickBot="1">
      <c r="A4" s="872" t="s">
        <v>142</v>
      </c>
      <c r="B4" s="875" t="s">
        <v>282</v>
      </c>
      <c r="C4" s="875"/>
      <c r="D4" s="875"/>
      <c r="E4" s="875"/>
      <c r="F4" s="875" t="s">
        <v>634</v>
      </c>
      <c r="G4" s="875"/>
      <c r="H4" s="875"/>
      <c r="I4" s="875"/>
    </row>
    <row r="5" spans="1:9" ht="25.5" customHeight="1">
      <c r="A5" s="873"/>
      <c r="B5" s="873" t="s">
        <v>635</v>
      </c>
      <c r="C5" s="873"/>
      <c r="D5" s="876" t="s">
        <v>636</v>
      </c>
      <c r="E5" s="876"/>
      <c r="F5" s="873" t="s">
        <v>635</v>
      </c>
      <c r="G5" s="873"/>
      <c r="H5" s="876" t="s">
        <v>636</v>
      </c>
      <c r="I5" s="876"/>
    </row>
    <row r="6" spans="1:9" ht="47.25" customHeight="1" thickBot="1">
      <c r="A6" s="874"/>
      <c r="B6" s="626" t="s">
        <v>803</v>
      </c>
      <c r="C6" s="627" t="s">
        <v>804</v>
      </c>
      <c r="D6" s="626" t="s">
        <v>803</v>
      </c>
      <c r="E6" s="627" t="s">
        <v>804</v>
      </c>
      <c r="F6" s="626" t="s">
        <v>803</v>
      </c>
      <c r="G6" s="627" t="s">
        <v>804</v>
      </c>
      <c r="H6" s="626" t="s">
        <v>803</v>
      </c>
      <c r="I6" s="627" t="s">
        <v>804</v>
      </c>
    </row>
    <row r="7" spans="1:9" ht="16.5" customHeight="1">
      <c r="A7" s="628"/>
      <c r="B7" s="629"/>
      <c r="C7" s="630"/>
      <c r="D7" s="631"/>
      <c r="E7" s="630"/>
      <c r="F7" s="632"/>
      <c r="G7" s="633"/>
      <c r="H7" s="634"/>
      <c r="I7" s="633"/>
    </row>
    <row r="8" spans="1:9" ht="16.5" customHeight="1">
      <c r="A8" s="635" t="s">
        <v>637</v>
      </c>
      <c r="B8" s="636">
        <v>305.4714</v>
      </c>
      <c r="C8" s="637">
        <v>914.6536</v>
      </c>
      <c r="D8" s="636">
        <v>808.5777699999999</v>
      </c>
      <c r="E8" s="637">
        <v>2148.79915</v>
      </c>
      <c r="F8" s="636">
        <v>103.9194</v>
      </c>
      <c r="G8" s="637">
        <v>690.0166</v>
      </c>
      <c r="H8" s="636">
        <v>159.97314</v>
      </c>
      <c r="I8" s="637">
        <v>928.5063500000001</v>
      </c>
    </row>
    <row r="9" spans="1:9" s="641" customFormat="1" ht="16.5" customHeight="1">
      <c r="A9" s="638" t="s">
        <v>638</v>
      </c>
      <c r="B9" s="639">
        <v>8930.696456</v>
      </c>
      <c r="C9" s="640">
        <v>37387.955461</v>
      </c>
      <c r="D9" s="639">
        <v>24270.97126</v>
      </c>
      <c r="E9" s="640">
        <v>102518.78334</v>
      </c>
      <c r="F9" s="639">
        <v>3155.88781</v>
      </c>
      <c r="G9" s="640">
        <v>14538.82259</v>
      </c>
      <c r="H9" s="639">
        <v>13231.112710000001</v>
      </c>
      <c r="I9" s="640">
        <v>63162.39723</v>
      </c>
    </row>
    <row r="10" spans="1:9" s="641" customFormat="1" ht="16.5" customHeight="1">
      <c r="A10" s="635" t="s">
        <v>639</v>
      </c>
      <c r="B10" s="636">
        <v>1137.83524</v>
      </c>
      <c r="C10" s="637">
        <v>5844.09022</v>
      </c>
      <c r="D10" s="636">
        <v>5024.43113</v>
      </c>
      <c r="E10" s="637">
        <v>28627.2555</v>
      </c>
      <c r="F10" s="636">
        <v>604.45584</v>
      </c>
      <c r="G10" s="637">
        <v>2115.22918</v>
      </c>
      <c r="H10" s="636">
        <v>2997.78377</v>
      </c>
      <c r="I10" s="637">
        <v>21941.522660000002</v>
      </c>
    </row>
    <row r="11" spans="1:9" ht="16.5" customHeight="1">
      <c r="A11" s="638" t="s">
        <v>640</v>
      </c>
      <c r="B11" s="639">
        <v>1034.0296150000001</v>
      </c>
      <c r="C11" s="640">
        <v>3248.1958750000003</v>
      </c>
      <c r="D11" s="639">
        <v>2935.61099</v>
      </c>
      <c r="E11" s="640">
        <v>9185.43563</v>
      </c>
      <c r="F11" s="639">
        <v>117.52886000000001</v>
      </c>
      <c r="G11" s="640">
        <v>1292.5314899999998</v>
      </c>
      <c r="H11" s="639">
        <v>447.60515999999996</v>
      </c>
      <c r="I11" s="640">
        <v>2128.6422199999997</v>
      </c>
    </row>
    <row r="12" spans="1:9" ht="16.5" customHeight="1">
      <c r="A12" s="635" t="s">
        <v>641</v>
      </c>
      <c r="B12" s="636">
        <v>397.83464000000004</v>
      </c>
      <c r="C12" s="637">
        <v>2194.7436</v>
      </c>
      <c r="D12" s="636">
        <v>2148.40448</v>
      </c>
      <c r="E12" s="637">
        <v>11625.744609999998</v>
      </c>
      <c r="F12" s="636">
        <v>319.47874</v>
      </c>
      <c r="G12" s="637">
        <v>1882.40875</v>
      </c>
      <c r="H12" s="636">
        <v>1764.22899</v>
      </c>
      <c r="I12" s="637">
        <v>10074.57459</v>
      </c>
    </row>
    <row r="13" spans="1:9" ht="16.5" customHeight="1">
      <c r="A13" s="638" t="s">
        <v>642</v>
      </c>
      <c r="B13" s="639">
        <v>4390.383460000001</v>
      </c>
      <c r="C13" s="640">
        <v>17622.27719</v>
      </c>
      <c r="D13" s="639">
        <v>5545.127439999999</v>
      </c>
      <c r="E13" s="640">
        <v>21359.7399</v>
      </c>
      <c r="F13" s="639">
        <v>879.03737</v>
      </c>
      <c r="G13" s="640">
        <v>3621.71328</v>
      </c>
      <c r="H13" s="639">
        <v>2679.6584000000003</v>
      </c>
      <c r="I13" s="640">
        <v>10462.19683</v>
      </c>
    </row>
    <row r="14" spans="1:9" ht="16.5" customHeight="1">
      <c r="A14" s="635" t="s">
        <v>643</v>
      </c>
      <c r="B14" s="636">
        <v>529.845451</v>
      </c>
      <c r="C14" s="637">
        <v>1811.5930320000002</v>
      </c>
      <c r="D14" s="636">
        <v>5616.23364</v>
      </c>
      <c r="E14" s="637">
        <v>19290.77016</v>
      </c>
      <c r="F14" s="636">
        <v>321.65369</v>
      </c>
      <c r="G14" s="637">
        <v>1134.93571</v>
      </c>
      <c r="H14" s="636">
        <v>3603.98578</v>
      </c>
      <c r="I14" s="637">
        <v>12558.564709999999</v>
      </c>
    </row>
    <row r="15" spans="1:9" ht="16.5" customHeight="1">
      <c r="A15" s="638" t="s">
        <v>644</v>
      </c>
      <c r="B15" s="639">
        <v>10950.448772999998</v>
      </c>
      <c r="C15" s="640">
        <v>48968.907567</v>
      </c>
      <c r="D15" s="639">
        <v>61175.477930000015</v>
      </c>
      <c r="E15" s="640">
        <v>264951.86779</v>
      </c>
      <c r="F15" s="639">
        <v>7611.553679000001</v>
      </c>
      <c r="G15" s="640">
        <v>34621.481061</v>
      </c>
      <c r="H15" s="639">
        <v>48092.41182000001</v>
      </c>
      <c r="I15" s="640">
        <v>217336.27456</v>
      </c>
    </row>
    <row r="16" spans="1:9" ht="16.5" customHeight="1">
      <c r="A16" s="635" t="s">
        <v>645</v>
      </c>
      <c r="B16" s="636">
        <v>4840.569007000001</v>
      </c>
      <c r="C16" s="637">
        <v>22886.417709999998</v>
      </c>
      <c r="D16" s="636">
        <v>25435.00509</v>
      </c>
      <c r="E16" s="637">
        <v>108198.30062999998</v>
      </c>
      <c r="F16" s="636">
        <v>2466.575339</v>
      </c>
      <c r="G16" s="637">
        <v>11638.536776</v>
      </c>
      <c r="H16" s="636">
        <v>21433.97142</v>
      </c>
      <c r="I16" s="637">
        <v>90855.57878</v>
      </c>
    </row>
    <row r="17" spans="1:9" ht="16.5" customHeight="1">
      <c r="A17" s="638" t="s">
        <v>646</v>
      </c>
      <c r="B17" s="639">
        <v>248.87714</v>
      </c>
      <c r="C17" s="640">
        <v>1094.95673</v>
      </c>
      <c r="D17" s="639">
        <v>1871.40165</v>
      </c>
      <c r="E17" s="640">
        <v>8189.598309999999</v>
      </c>
      <c r="F17" s="639">
        <v>194.69124000000002</v>
      </c>
      <c r="G17" s="640">
        <v>1000.25133</v>
      </c>
      <c r="H17" s="639">
        <v>1369.66055</v>
      </c>
      <c r="I17" s="640">
        <v>7391.058080000001</v>
      </c>
    </row>
    <row r="18" spans="1:9" ht="16.5" customHeight="1">
      <c r="A18" s="635" t="s">
        <v>647</v>
      </c>
      <c r="B18" s="636">
        <v>4635.226516</v>
      </c>
      <c r="C18" s="637">
        <v>19337.181957</v>
      </c>
      <c r="D18" s="636">
        <v>27914.094840000005</v>
      </c>
      <c r="E18" s="637">
        <v>120487.64152</v>
      </c>
      <c r="F18" s="636">
        <v>3724.5109899999998</v>
      </c>
      <c r="G18" s="637">
        <v>16332.742784999999</v>
      </c>
      <c r="H18" s="636">
        <v>19333.8035</v>
      </c>
      <c r="I18" s="637">
        <v>91019.16937000002</v>
      </c>
    </row>
    <row r="19" spans="1:9" ht="16.5" customHeight="1">
      <c r="A19" s="638" t="s">
        <v>648</v>
      </c>
      <c r="B19" s="639">
        <v>11680.291139</v>
      </c>
      <c r="C19" s="640">
        <v>47511.118797</v>
      </c>
      <c r="D19" s="639">
        <v>22393.61455</v>
      </c>
      <c r="E19" s="640">
        <v>86140.45000000001</v>
      </c>
      <c r="F19" s="639">
        <v>10462.648699000001</v>
      </c>
      <c r="G19" s="640">
        <v>38750.402619</v>
      </c>
      <c r="H19" s="639">
        <v>19122.40151</v>
      </c>
      <c r="I19" s="640">
        <v>70431.54929</v>
      </c>
    </row>
    <row r="20" spans="1:9" ht="16.5" customHeight="1">
      <c r="A20" s="635" t="s">
        <v>649</v>
      </c>
      <c r="B20" s="636">
        <v>3870.65164</v>
      </c>
      <c r="C20" s="637">
        <v>12005.39344</v>
      </c>
      <c r="D20" s="636">
        <v>3866.9602200000004</v>
      </c>
      <c r="E20" s="637">
        <v>12277.761980000001</v>
      </c>
      <c r="F20" s="636">
        <v>3868.06864</v>
      </c>
      <c r="G20" s="637">
        <v>12001.56544</v>
      </c>
      <c r="H20" s="636">
        <v>3862.14959</v>
      </c>
      <c r="I20" s="637">
        <v>12271.624940000002</v>
      </c>
    </row>
    <row r="21" spans="1:9" ht="16.5" customHeight="1">
      <c r="A21" s="638" t="s">
        <v>650</v>
      </c>
      <c r="B21" s="639">
        <v>322.84855100000004</v>
      </c>
      <c r="C21" s="640">
        <v>1247.3977610000002</v>
      </c>
      <c r="D21" s="639">
        <v>1637.2777899999999</v>
      </c>
      <c r="E21" s="640">
        <v>6509.9729800000005</v>
      </c>
      <c r="F21" s="639">
        <v>283.087349</v>
      </c>
      <c r="G21" s="640">
        <v>994.8919910000002</v>
      </c>
      <c r="H21" s="639">
        <v>1245.91545</v>
      </c>
      <c r="I21" s="640">
        <v>4566.01482</v>
      </c>
    </row>
    <row r="22" spans="1:9" ht="16.5" customHeight="1">
      <c r="A22" s="635" t="s">
        <v>651</v>
      </c>
      <c r="B22" s="636">
        <v>644.57534</v>
      </c>
      <c r="C22" s="642">
        <v>3059.59764</v>
      </c>
      <c r="D22" s="636">
        <v>1022.44167</v>
      </c>
      <c r="E22" s="637">
        <v>4369.17882</v>
      </c>
      <c r="F22" s="636">
        <v>485.87659999999994</v>
      </c>
      <c r="G22" s="637">
        <v>1779.2116</v>
      </c>
      <c r="H22" s="636">
        <v>731.08109</v>
      </c>
      <c r="I22" s="637">
        <v>2514.93441</v>
      </c>
    </row>
    <row r="23" spans="1:9" ht="16.5" customHeight="1">
      <c r="A23" s="638" t="s">
        <v>652</v>
      </c>
      <c r="B23" s="639">
        <v>3160.631468</v>
      </c>
      <c r="C23" s="640">
        <v>11284.730034</v>
      </c>
      <c r="D23" s="639">
        <v>12009.44644</v>
      </c>
      <c r="E23" s="640">
        <v>44182.35786</v>
      </c>
      <c r="F23" s="639">
        <v>2599.49845</v>
      </c>
      <c r="G23" s="640">
        <v>8850.738096000001</v>
      </c>
      <c r="H23" s="639">
        <v>9755.890459999999</v>
      </c>
      <c r="I23" s="640">
        <v>35093.55734</v>
      </c>
    </row>
    <row r="24" spans="1:9" ht="16.5" customHeight="1">
      <c r="A24" s="635" t="s">
        <v>653</v>
      </c>
      <c r="B24" s="636">
        <v>568.5206</v>
      </c>
      <c r="C24" s="637">
        <v>2586.61779</v>
      </c>
      <c r="D24" s="636">
        <v>3028.3725699999995</v>
      </c>
      <c r="E24" s="637">
        <v>13564.504079999999</v>
      </c>
      <c r="F24" s="636">
        <v>217.49514</v>
      </c>
      <c r="G24" s="637">
        <v>1009.22597</v>
      </c>
      <c r="H24" s="636">
        <v>1158.13022</v>
      </c>
      <c r="I24" s="637">
        <v>5404.0162</v>
      </c>
    </row>
    <row r="25" spans="1:9" ht="19.5" customHeight="1">
      <c r="A25" s="643" t="s">
        <v>654</v>
      </c>
      <c r="B25" s="644">
        <v>32435.428367999997</v>
      </c>
      <c r="C25" s="645">
        <v>137369.25321499998</v>
      </c>
      <c r="D25" s="644">
        <v>111677.01408000002</v>
      </c>
      <c r="E25" s="645">
        <v>469324.40436</v>
      </c>
      <c r="F25" s="644">
        <v>21551.504728</v>
      </c>
      <c r="G25" s="645">
        <v>89609.94884</v>
      </c>
      <c r="H25" s="644">
        <v>81764.02940000001</v>
      </c>
      <c r="I25" s="646">
        <v>357262.74363</v>
      </c>
    </row>
    <row r="26" spans="1:9" s="648" customFormat="1" ht="16.5" customHeight="1">
      <c r="A26" s="635"/>
      <c r="B26" s="636"/>
      <c r="C26" s="637"/>
      <c r="D26" s="647"/>
      <c r="E26" s="637"/>
      <c r="F26" s="636"/>
      <c r="G26" s="637"/>
      <c r="H26" s="647"/>
      <c r="I26" s="637"/>
    </row>
    <row r="27" spans="1:9" ht="16.5" customHeight="1">
      <c r="A27" s="635" t="s">
        <v>655</v>
      </c>
      <c r="B27" s="636">
        <v>11490.688757</v>
      </c>
      <c r="C27" s="637">
        <v>93133.236167</v>
      </c>
      <c r="D27" s="647">
        <v>10322.2266</v>
      </c>
      <c r="E27" s="637">
        <v>99183.68865999999</v>
      </c>
      <c r="F27" s="636">
        <v>5084.013257</v>
      </c>
      <c r="G27" s="637">
        <v>75900.573025</v>
      </c>
      <c r="H27" s="647">
        <v>6320.950799999999</v>
      </c>
      <c r="I27" s="637">
        <v>83305.3571</v>
      </c>
    </row>
    <row r="28" spans="1:9" ht="16.5" customHeight="1">
      <c r="A28" s="638" t="s">
        <v>656</v>
      </c>
      <c r="B28" s="639">
        <v>11296.2627</v>
      </c>
      <c r="C28" s="640">
        <v>91741.74058099999</v>
      </c>
      <c r="D28" s="649">
        <v>7531.4815499999995</v>
      </c>
      <c r="E28" s="640">
        <v>87853.67653</v>
      </c>
      <c r="F28" s="639">
        <v>4923.410969999999</v>
      </c>
      <c r="G28" s="640">
        <v>74590.711111</v>
      </c>
      <c r="H28" s="649">
        <v>3965.9342499999993</v>
      </c>
      <c r="I28" s="640">
        <v>73234.30873</v>
      </c>
    </row>
    <row r="29" spans="1:9" ht="16.5" customHeight="1">
      <c r="A29" s="635" t="s">
        <v>657</v>
      </c>
      <c r="B29" s="636">
        <v>195952.517252</v>
      </c>
      <c r="C29" s="637">
        <v>1019062.7505689999</v>
      </c>
      <c r="D29" s="647">
        <v>192743.97865</v>
      </c>
      <c r="E29" s="637">
        <v>950989.9036000001</v>
      </c>
      <c r="F29" s="636">
        <v>161044.998652</v>
      </c>
      <c r="G29" s="637">
        <v>889138.1630089999</v>
      </c>
      <c r="H29" s="647">
        <v>149301.98206</v>
      </c>
      <c r="I29" s="637">
        <v>793453.6250799999</v>
      </c>
    </row>
    <row r="30" spans="1:9" ht="16.5" customHeight="1">
      <c r="A30" s="638" t="s">
        <v>658</v>
      </c>
      <c r="B30" s="639">
        <v>339.836</v>
      </c>
      <c r="C30" s="640">
        <v>16837.190659999997</v>
      </c>
      <c r="D30" s="649">
        <v>144.34552</v>
      </c>
      <c r="E30" s="640">
        <v>8577.99225</v>
      </c>
      <c r="F30" s="639">
        <v>174.877</v>
      </c>
      <c r="G30" s="640">
        <v>15400.862659999999</v>
      </c>
      <c r="H30" s="649">
        <v>68.64949999999999</v>
      </c>
      <c r="I30" s="640">
        <v>7735.66713</v>
      </c>
    </row>
    <row r="31" spans="1:9" ht="16.5" customHeight="1">
      <c r="A31" s="635" t="s">
        <v>659</v>
      </c>
      <c r="B31" s="636">
        <v>19544.577295</v>
      </c>
      <c r="C31" s="637">
        <v>79595.51478</v>
      </c>
      <c r="D31" s="647">
        <v>26014.904570000006</v>
      </c>
      <c r="E31" s="637">
        <v>99338.20944</v>
      </c>
      <c r="F31" s="636">
        <v>18051.589614999997</v>
      </c>
      <c r="G31" s="637">
        <v>74270.07259</v>
      </c>
      <c r="H31" s="647">
        <v>23036.63186</v>
      </c>
      <c r="I31" s="637">
        <v>89247.00265000001</v>
      </c>
    </row>
    <row r="32" spans="1:9" ht="16.5" customHeight="1">
      <c r="A32" s="638" t="s">
        <v>660</v>
      </c>
      <c r="B32" s="639">
        <v>70320.83340999999</v>
      </c>
      <c r="C32" s="640">
        <v>248038.50929</v>
      </c>
      <c r="D32" s="649">
        <v>39608.8215</v>
      </c>
      <c r="E32" s="640">
        <v>153902.28277</v>
      </c>
      <c r="F32" s="639">
        <v>59433.29625</v>
      </c>
      <c r="G32" s="640">
        <v>222043.63321999996</v>
      </c>
      <c r="H32" s="649">
        <v>31001.623420000004</v>
      </c>
      <c r="I32" s="640">
        <v>128006.58346000001</v>
      </c>
    </row>
    <row r="33" spans="1:9" ht="16.5" customHeight="1">
      <c r="A33" s="635" t="s">
        <v>661</v>
      </c>
      <c r="B33" s="636">
        <v>11969.51438</v>
      </c>
      <c r="C33" s="637">
        <v>62566.16341</v>
      </c>
      <c r="D33" s="647">
        <v>14506.550930000001</v>
      </c>
      <c r="E33" s="637">
        <v>64172.88918</v>
      </c>
      <c r="F33" s="636">
        <v>8950.752199999999</v>
      </c>
      <c r="G33" s="637">
        <v>50162.332890000005</v>
      </c>
      <c r="H33" s="647">
        <v>10550.176519999997</v>
      </c>
      <c r="I33" s="637">
        <v>49240.03269999998</v>
      </c>
    </row>
    <row r="34" spans="1:9" ht="16.5" customHeight="1">
      <c r="A34" s="638" t="s">
        <v>662</v>
      </c>
      <c r="B34" s="639">
        <v>14658.94318</v>
      </c>
      <c r="C34" s="640">
        <v>57008.627928</v>
      </c>
      <c r="D34" s="649">
        <v>18959.24838</v>
      </c>
      <c r="E34" s="640">
        <v>67308.46604999999</v>
      </c>
      <c r="F34" s="639">
        <v>10912.835949999999</v>
      </c>
      <c r="G34" s="640">
        <v>41819.405527999996</v>
      </c>
      <c r="H34" s="649">
        <v>14520.37313</v>
      </c>
      <c r="I34" s="640">
        <v>50951.73358</v>
      </c>
    </row>
    <row r="35" spans="1:9" ht="16.5" customHeight="1">
      <c r="A35" s="635" t="s">
        <v>663</v>
      </c>
      <c r="B35" s="636">
        <v>18865.53762</v>
      </c>
      <c r="C35" s="637">
        <v>45161.13639</v>
      </c>
      <c r="D35" s="647">
        <v>21504.96853</v>
      </c>
      <c r="E35" s="637">
        <v>53759.16734</v>
      </c>
      <c r="F35" s="636">
        <v>16227.48612</v>
      </c>
      <c r="G35" s="637">
        <v>39593.86949</v>
      </c>
      <c r="H35" s="647">
        <v>17815.188299999998</v>
      </c>
      <c r="I35" s="637">
        <v>45931.316179999994</v>
      </c>
    </row>
    <row r="36" spans="1:9" ht="16.5" customHeight="1">
      <c r="A36" s="638" t="s">
        <v>664</v>
      </c>
      <c r="B36" s="639">
        <v>23.28051</v>
      </c>
      <c r="C36" s="640">
        <v>26421.98861</v>
      </c>
      <c r="D36" s="649">
        <v>141.82562</v>
      </c>
      <c r="E36" s="640">
        <v>66531.85663000001</v>
      </c>
      <c r="F36" s="639">
        <v>19.81951</v>
      </c>
      <c r="G36" s="640">
        <v>25837.795110000003</v>
      </c>
      <c r="H36" s="649">
        <v>118.38162</v>
      </c>
      <c r="I36" s="640">
        <v>64648.59347</v>
      </c>
    </row>
    <row r="37" spans="1:16" ht="16.5" customHeight="1">
      <c r="A37" s="635" t="s">
        <v>665</v>
      </c>
      <c r="B37" s="636">
        <v>1409.027005</v>
      </c>
      <c r="C37" s="637">
        <v>194054.885835</v>
      </c>
      <c r="D37" s="647">
        <v>1208.14206</v>
      </c>
      <c r="E37" s="637">
        <v>97287.98125999999</v>
      </c>
      <c r="F37" s="636">
        <v>1409.027005</v>
      </c>
      <c r="G37" s="637">
        <v>178986.29083500002</v>
      </c>
      <c r="H37" s="647">
        <v>1208.1420600000001</v>
      </c>
      <c r="I37" s="637">
        <v>87644.32997</v>
      </c>
      <c r="J37" s="650"/>
      <c r="K37" s="650"/>
      <c r="L37" s="650"/>
      <c r="M37" s="650"/>
      <c r="N37" s="650"/>
      <c r="O37" s="650"/>
      <c r="P37" s="650"/>
    </row>
    <row r="38" spans="1:9" ht="16.5" customHeight="1">
      <c r="A38" s="638" t="s">
        <v>666</v>
      </c>
      <c r="B38" s="639">
        <v>2340.8999139999996</v>
      </c>
      <c r="C38" s="640">
        <v>53984.235808</v>
      </c>
      <c r="D38" s="649">
        <v>1588.9775600000003</v>
      </c>
      <c r="E38" s="640">
        <v>42964.1628</v>
      </c>
      <c r="F38" s="639">
        <v>2327.8635839999997</v>
      </c>
      <c r="G38" s="640">
        <v>49819.592908</v>
      </c>
      <c r="H38" s="649">
        <v>1573.37696</v>
      </c>
      <c r="I38" s="640">
        <v>38596.07166</v>
      </c>
    </row>
    <row r="39" spans="1:9" ht="16.5" customHeight="1">
      <c r="A39" s="635" t="s">
        <v>667</v>
      </c>
      <c r="B39" s="636">
        <v>2280.9699</v>
      </c>
      <c r="C39" s="637">
        <v>7681.1795</v>
      </c>
      <c r="D39" s="647">
        <v>3389.3547500000004</v>
      </c>
      <c r="E39" s="637">
        <v>9607.664690000001</v>
      </c>
      <c r="F39" s="636">
        <v>2011.9949</v>
      </c>
      <c r="G39" s="637">
        <v>6961.708499999999</v>
      </c>
      <c r="H39" s="647">
        <v>2928.0341</v>
      </c>
      <c r="I39" s="637">
        <v>8579.155739999998</v>
      </c>
    </row>
    <row r="40" spans="1:9" ht="16.5" customHeight="1">
      <c r="A40" s="638" t="s">
        <v>668</v>
      </c>
      <c r="B40" s="639">
        <v>17291.27903</v>
      </c>
      <c r="C40" s="640">
        <v>87216.334075</v>
      </c>
      <c r="D40" s="649">
        <v>26562.33442</v>
      </c>
      <c r="E40" s="640">
        <v>139115.77815</v>
      </c>
      <c r="F40" s="639">
        <v>13425.48033</v>
      </c>
      <c r="G40" s="640">
        <v>72727.391655</v>
      </c>
      <c r="H40" s="649">
        <v>19962.603859999996</v>
      </c>
      <c r="I40" s="640">
        <v>112810.58858000001</v>
      </c>
    </row>
    <row r="41" spans="1:9" ht="16.5" customHeight="1">
      <c r="A41" s="635" t="s">
        <v>669</v>
      </c>
      <c r="B41" s="636">
        <v>5994.39321</v>
      </c>
      <c r="C41" s="637">
        <v>18228.076820000002</v>
      </c>
      <c r="D41" s="647">
        <v>8373.756440000001</v>
      </c>
      <c r="E41" s="637">
        <v>21312.06147</v>
      </c>
      <c r="F41" s="651">
        <v>5192.663210000001</v>
      </c>
      <c r="G41" s="637">
        <v>15709.15342</v>
      </c>
      <c r="H41" s="652">
        <v>6953.696070000001</v>
      </c>
      <c r="I41" s="637">
        <v>17844.119150000002</v>
      </c>
    </row>
    <row r="42" spans="1:9" ht="16.5" customHeight="1">
      <c r="A42" s="638" t="s">
        <v>670</v>
      </c>
      <c r="B42" s="639">
        <v>1215291.457577</v>
      </c>
      <c r="C42" s="640">
        <v>2872082.7062879996</v>
      </c>
      <c r="D42" s="649">
        <v>1017962.4079799999</v>
      </c>
      <c r="E42" s="640">
        <v>2767920.73707</v>
      </c>
      <c r="F42" s="639">
        <v>1108117.580017</v>
      </c>
      <c r="G42" s="640">
        <v>2615645.762801</v>
      </c>
      <c r="H42" s="649">
        <v>896249.62234</v>
      </c>
      <c r="I42" s="640">
        <v>2461748.02966</v>
      </c>
    </row>
    <row r="43" spans="1:9" s="653" customFormat="1" ht="16.5" customHeight="1">
      <c r="A43" s="635" t="s">
        <v>671</v>
      </c>
      <c r="B43" s="636">
        <v>8628.351279999999</v>
      </c>
      <c r="C43" s="637">
        <v>32061.95516</v>
      </c>
      <c r="D43" s="647">
        <v>55358.88396</v>
      </c>
      <c r="E43" s="637">
        <v>206289.43708</v>
      </c>
      <c r="F43" s="636">
        <v>7724.768600000001</v>
      </c>
      <c r="G43" s="637">
        <v>28858.98741</v>
      </c>
      <c r="H43" s="647">
        <v>48123.01562</v>
      </c>
      <c r="I43" s="637">
        <v>180705.66264</v>
      </c>
    </row>
    <row r="44" spans="1:9" s="653" customFormat="1" ht="16.5" customHeight="1">
      <c r="A44" s="638" t="s">
        <v>672</v>
      </c>
      <c r="B44" s="639">
        <v>290847.82718</v>
      </c>
      <c r="C44" s="640">
        <v>1101768.9998400002</v>
      </c>
      <c r="D44" s="649">
        <v>182391.03759999998</v>
      </c>
      <c r="E44" s="640">
        <v>788838.5503799999</v>
      </c>
      <c r="F44" s="639">
        <v>272371.7870499999</v>
      </c>
      <c r="G44" s="640">
        <v>998432.7131399998</v>
      </c>
      <c r="H44" s="649">
        <v>168338.53308999998</v>
      </c>
      <c r="I44" s="640">
        <v>698303.39986</v>
      </c>
    </row>
    <row r="45" spans="1:9" ht="16.5" customHeight="1">
      <c r="A45" s="635" t="s">
        <v>673</v>
      </c>
      <c r="B45" s="636">
        <v>697362.95835</v>
      </c>
      <c r="C45" s="637">
        <v>1163042.47271</v>
      </c>
      <c r="D45" s="647">
        <v>534754.05395</v>
      </c>
      <c r="E45" s="637">
        <v>1048951.7889100001</v>
      </c>
      <c r="F45" s="651">
        <v>639612.6511400001</v>
      </c>
      <c r="G45" s="637">
        <v>1080687.46328</v>
      </c>
      <c r="H45" s="652">
        <v>474687.80905999994</v>
      </c>
      <c r="I45" s="637">
        <v>958193.86113</v>
      </c>
    </row>
    <row r="46" spans="1:9" ht="16.5" customHeight="1">
      <c r="A46" s="638" t="s">
        <v>674</v>
      </c>
      <c r="B46" s="639">
        <v>52276.973991000006</v>
      </c>
      <c r="C46" s="640">
        <v>185441.785196</v>
      </c>
      <c r="D46" s="649">
        <v>59439.412379999994</v>
      </c>
      <c r="E46" s="640">
        <v>223667.17333</v>
      </c>
      <c r="F46" s="639">
        <v>44417.04673100001</v>
      </c>
      <c r="G46" s="640">
        <v>162438.904116</v>
      </c>
      <c r="H46" s="649">
        <v>49801.868239999996</v>
      </c>
      <c r="I46" s="640">
        <v>196086.40440999996</v>
      </c>
    </row>
    <row r="47" spans="1:9" s="653" customFormat="1" ht="16.5" customHeight="1">
      <c r="A47" s="635" t="s">
        <v>675</v>
      </c>
      <c r="B47" s="636">
        <v>15165.49843</v>
      </c>
      <c r="C47" s="637">
        <v>28239.005279999998</v>
      </c>
      <c r="D47" s="647">
        <v>30333.49267</v>
      </c>
      <c r="E47" s="637">
        <v>56940.441999999995</v>
      </c>
      <c r="F47" s="636">
        <v>13172.24973</v>
      </c>
      <c r="G47" s="637">
        <v>22217.2662</v>
      </c>
      <c r="H47" s="647">
        <v>25538.559390000002</v>
      </c>
      <c r="I47" s="637">
        <v>42310.08876</v>
      </c>
    </row>
    <row r="48" spans="1:9" s="653" customFormat="1" ht="16.5" customHeight="1">
      <c r="A48" s="638" t="s">
        <v>676</v>
      </c>
      <c r="B48" s="639">
        <v>1057.05241</v>
      </c>
      <c r="C48" s="640">
        <v>29327.67975</v>
      </c>
      <c r="D48" s="649">
        <v>504.59034</v>
      </c>
      <c r="E48" s="640">
        <v>33953.79237</v>
      </c>
      <c r="F48" s="639">
        <v>1057.05241</v>
      </c>
      <c r="G48" s="640">
        <v>27868.712499999998</v>
      </c>
      <c r="H48" s="649">
        <v>504.59033999999997</v>
      </c>
      <c r="I48" s="640">
        <v>30630.390929999998</v>
      </c>
    </row>
    <row r="49" spans="1:9" ht="16.5" customHeight="1">
      <c r="A49" s="635" t="s">
        <v>677</v>
      </c>
      <c r="B49" s="636">
        <v>1999.8055899999997</v>
      </c>
      <c r="C49" s="637">
        <v>83825.25213000001</v>
      </c>
      <c r="D49" s="647">
        <v>1943.4241000000004</v>
      </c>
      <c r="E49" s="637">
        <v>106281.51934</v>
      </c>
      <c r="F49" s="651">
        <v>1986.0675899999999</v>
      </c>
      <c r="G49" s="637">
        <v>77812.90419000002</v>
      </c>
      <c r="H49" s="652">
        <v>1921.0786300000004</v>
      </c>
      <c r="I49" s="637">
        <v>97178.31494000001</v>
      </c>
    </row>
    <row r="50" spans="1:10" ht="16.5" customHeight="1">
      <c r="A50" s="638" t="s">
        <v>678</v>
      </c>
      <c r="B50" s="639">
        <v>430.03355</v>
      </c>
      <c r="C50" s="640">
        <v>5598.67441</v>
      </c>
      <c r="D50" s="649">
        <v>674.0322199999999</v>
      </c>
      <c r="E50" s="640">
        <v>7422.82363</v>
      </c>
      <c r="F50" s="639">
        <v>344.74555000000004</v>
      </c>
      <c r="G50" s="640">
        <v>4848.359809999999</v>
      </c>
      <c r="H50" s="649">
        <v>541.39489</v>
      </c>
      <c r="I50" s="640">
        <v>6145.1248</v>
      </c>
      <c r="J50" s="641"/>
    </row>
    <row r="51" spans="1:10" s="653" customFormat="1" ht="16.5" customHeight="1">
      <c r="A51" s="635" t="s">
        <v>679</v>
      </c>
      <c r="B51" s="636">
        <v>104046.98408599998</v>
      </c>
      <c r="C51" s="637">
        <v>122947.14971599999</v>
      </c>
      <c r="D51" s="647">
        <v>106774.34766999999</v>
      </c>
      <c r="E51" s="637">
        <v>126561.86708999999</v>
      </c>
      <c r="F51" s="636">
        <v>89496.93348600001</v>
      </c>
      <c r="G51" s="637">
        <v>106481.431716</v>
      </c>
      <c r="H51" s="647">
        <v>88683.13238</v>
      </c>
      <c r="I51" s="637">
        <v>106230.71622999999</v>
      </c>
      <c r="J51" s="654"/>
    </row>
    <row r="52" spans="1:9" s="653" customFormat="1" ht="16.5" customHeight="1">
      <c r="A52" s="638" t="s">
        <v>680</v>
      </c>
      <c r="B52" s="639">
        <v>1223.900221</v>
      </c>
      <c r="C52" s="640">
        <v>5691.825982</v>
      </c>
      <c r="D52" s="649">
        <v>10096.051089999999</v>
      </c>
      <c r="E52" s="640">
        <v>45731.183220000006</v>
      </c>
      <c r="F52" s="655">
        <v>696.399674</v>
      </c>
      <c r="G52" s="640">
        <v>3732.184708</v>
      </c>
      <c r="H52" s="656">
        <v>4921.26509</v>
      </c>
      <c r="I52" s="640">
        <v>24185.095110000002</v>
      </c>
    </row>
    <row r="53" spans="1:22" ht="16.5" customHeight="1">
      <c r="A53" s="635" t="s">
        <v>681</v>
      </c>
      <c r="B53" s="636">
        <v>41195.974999000005</v>
      </c>
      <c r="C53" s="637">
        <v>111810.154718</v>
      </c>
      <c r="D53" s="647">
        <v>17398.117049999997</v>
      </c>
      <c r="E53" s="637">
        <v>61018.6716</v>
      </c>
      <c r="F53" s="636">
        <v>37869.412969000005</v>
      </c>
      <c r="G53" s="637">
        <v>97873.371858</v>
      </c>
      <c r="H53" s="647">
        <v>15133.844</v>
      </c>
      <c r="I53" s="637">
        <v>51430.920309999994</v>
      </c>
      <c r="J53" s="641"/>
      <c r="K53" s="641"/>
      <c r="L53" s="641"/>
      <c r="M53" s="641"/>
      <c r="N53" s="641"/>
      <c r="O53" s="641"/>
      <c r="P53" s="641"/>
      <c r="Q53" s="641"/>
      <c r="R53" s="641"/>
      <c r="S53" s="641"/>
      <c r="T53" s="641"/>
      <c r="U53" s="641"/>
      <c r="V53" s="641"/>
    </row>
    <row r="54" spans="1:22" ht="16.5" customHeight="1">
      <c r="A54" s="638" t="s">
        <v>682</v>
      </c>
      <c r="B54" s="639">
        <v>20029.774709999998</v>
      </c>
      <c r="C54" s="640">
        <v>89446.19901</v>
      </c>
      <c r="D54" s="649">
        <v>12653.838789999998</v>
      </c>
      <c r="E54" s="640">
        <v>54696.27015</v>
      </c>
      <c r="F54" s="639">
        <v>16747.39068</v>
      </c>
      <c r="G54" s="640">
        <v>76033.93884999999</v>
      </c>
      <c r="H54" s="649">
        <v>10409.27023</v>
      </c>
      <c r="I54" s="640">
        <v>45610.70826000001</v>
      </c>
      <c r="J54" s="641"/>
      <c r="K54" s="641"/>
      <c r="L54" s="641"/>
      <c r="M54" s="641"/>
      <c r="N54" s="641"/>
      <c r="O54" s="641"/>
      <c r="P54" s="641"/>
      <c r="Q54" s="641"/>
      <c r="R54" s="641"/>
      <c r="S54" s="641"/>
      <c r="T54" s="641"/>
      <c r="U54" s="641"/>
      <c r="V54" s="641"/>
    </row>
    <row r="55" spans="1:9" s="653" customFormat="1" ht="16.5" customHeight="1">
      <c r="A55" s="635" t="s">
        <v>683</v>
      </c>
      <c r="B55" s="636">
        <v>32192.60331</v>
      </c>
      <c r="C55" s="637">
        <v>122791.39231</v>
      </c>
      <c r="D55" s="647">
        <v>18742.117720000002</v>
      </c>
      <c r="E55" s="637">
        <v>64971.98219</v>
      </c>
      <c r="F55" s="651">
        <v>19618.58331</v>
      </c>
      <c r="G55" s="637">
        <v>74871.50486</v>
      </c>
      <c r="H55" s="652">
        <v>13650.282360000001</v>
      </c>
      <c r="I55" s="637">
        <v>46198.89451</v>
      </c>
    </row>
    <row r="56" spans="1:9" s="653" customFormat="1" ht="16.5" customHeight="1">
      <c r="A56" s="638" t="s">
        <v>684</v>
      </c>
      <c r="B56" s="639">
        <v>8263.231597000002</v>
      </c>
      <c r="C56" s="640">
        <v>32187.220285</v>
      </c>
      <c r="D56" s="649">
        <v>8692.296569999999</v>
      </c>
      <c r="E56" s="640">
        <v>36987.02781</v>
      </c>
      <c r="F56" s="639">
        <v>2356.038079</v>
      </c>
      <c r="G56" s="640">
        <v>8788.115672</v>
      </c>
      <c r="H56" s="649">
        <v>5028.775199999999</v>
      </c>
      <c r="I56" s="640">
        <v>23528.263880000002</v>
      </c>
    </row>
    <row r="57" spans="1:14" ht="16.5" customHeight="1">
      <c r="A57" s="635" t="s">
        <v>685</v>
      </c>
      <c r="B57" s="636">
        <v>5930.07531</v>
      </c>
      <c r="C57" s="637">
        <v>23036.127669999998</v>
      </c>
      <c r="D57" s="647">
        <v>4522.72234</v>
      </c>
      <c r="E57" s="637">
        <v>16705.65554</v>
      </c>
      <c r="F57" s="636">
        <v>752.6798200000001</v>
      </c>
      <c r="G57" s="637">
        <v>3002.87946</v>
      </c>
      <c r="H57" s="647">
        <v>1733.63335</v>
      </c>
      <c r="I57" s="637">
        <v>6861.70235</v>
      </c>
      <c r="J57" s="641"/>
      <c r="K57" s="641"/>
      <c r="L57" s="641"/>
      <c r="M57" s="641"/>
      <c r="N57" s="641"/>
    </row>
    <row r="58" spans="1:14" ht="16.5" customHeight="1">
      <c r="A58" s="638" t="s">
        <v>686</v>
      </c>
      <c r="B58" s="639">
        <v>2132.36111</v>
      </c>
      <c r="C58" s="640">
        <v>10524.885456</v>
      </c>
      <c r="D58" s="649">
        <v>24794.35257</v>
      </c>
      <c r="E58" s="640">
        <v>88311.53048</v>
      </c>
      <c r="F58" s="639">
        <v>1062.74511</v>
      </c>
      <c r="G58" s="640">
        <v>4408.04178</v>
      </c>
      <c r="H58" s="649">
        <v>8511.517759999999</v>
      </c>
      <c r="I58" s="640">
        <v>37930.05860999999</v>
      </c>
      <c r="J58" s="641"/>
      <c r="K58" s="641"/>
      <c r="L58" s="641"/>
      <c r="M58" s="641"/>
      <c r="N58" s="641"/>
    </row>
    <row r="59" spans="1:14" s="653" customFormat="1" ht="16.5" customHeight="1">
      <c r="A59" s="635" t="s">
        <v>687</v>
      </c>
      <c r="B59" s="636">
        <v>618.69113</v>
      </c>
      <c r="C59" s="637">
        <v>2302.2558599999998</v>
      </c>
      <c r="D59" s="647">
        <v>446.8578</v>
      </c>
      <c r="E59" s="637">
        <v>1589.9863699999999</v>
      </c>
      <c r="F59" s="636">
        <v>364.60033</v>
      </c>
      <c r="G59" s="637">
        <v>1183.90666</v>
      </c>
      <c r="H59" s="647">
        <v>151.45779000000002</v>
      </c>
      <c r="I59" s="637">
        <v>620.03968</v>
      </c>
      <c r="J59" s="654"/>
      <c r="K59" s="654"/>
      <c r="L59" s="654"/>
      <c r="M59" s="654"/>
      <c r="N59" s="654"/>
    </row>
    <row r="60" spans="1:14" s="653" customFormat="1" ht="19.5" customHeight="1">
      <c r="A60" s="657" t="s">
        <v>688</v>
      </c>
      <c r="B60" s="658">
        <v>1508361.4259529999</v>
      </c>
      <c r="C60" s="659">
        <v>4269586.427635</v>
      </c>
      <c r="D60" s="658">
        <v>1301198.40603</v>
      </c>
      <c r="E60" s="659">
        <v>4116704.711</v>
      </c>
      <c r="F60" s="658">
        <v>1336214.371398</v>
      </c>
      <c r="G60" s="659">
        <v>3771541.624373</v>
      </c>
      <c r="H60" s="658">
        <v>1099269.6974</v>
      </c>
      <c r="I60" s="659">
        <v>3522400.28394</v>
      </c>
      <c r="J60" s="654"/>
      <c r="K60" s="654"/>
      <c r="L60" s="654"/>
      <c r="M60" s="654"/>
      <c r="N60" s="654"/>
    </row>
    <row r="61" spans="1:14" ht="19.5" customHeight="1">
      <c r="A61" s="660" t="s">
        <v>689</v>
      </c>
      <c r="B61" s="644">
        <v>1540796.854321</v>
      </c>
      <c r="C61" s="646">
        <v>4406955.68085</v>
      </c>
      <c r="D61" s="644">
        <v>1412875.42011</v>
      </c>
      <c r="E61" s="646">
        <v>4586029.11536</v>
      </c>
      <c r="F61" s="644">
        <v>1357765.876126</v>
      </c>
      <c r="G61" s="646">
        <v>3861151.5732130003</v>
      </c>
      <c r="H61" s="644">
        <v>1181033.7268</v>
      </c>
      <c r="I61" s="646">
        <v>3879663.02757</v>
      </c>
      <c r="J61" s="641"/>
      <c r="K61" s="641"/>
      <c r="L61" s="641"/>
      <c r="M61" s="641"/>
      <c r="N61" s="641"/>
    </row>
    <row r="62" spans="1:9" ht="27.75" customHeight="1">
      <c r="A62" s="870" t="s">
        <v>632</v>
      </c>
      <c r="B62" s="870"/>
      <c r="C62" s="870"/>
      <c r="D62" s="870"/>
      <c r="E62" s="870"/>
      <c r="F62" s="870"/>
      <c r="G62" s="870"/>
      <c r="H62" s="870"/>
      <c r="I62" s="870"/>
    </row>
    <row r="63" spans="1:9" s="648" customFormat="1" ht="23.25" customHeight="1">
      <c r="A63" s="871" t="s">
        <v>690</v>
      </c>
      <c r="B63" s="871"/>
      <c r="C63" s="871"/>
      <c r="D63" s="871"/>
      <c r="E63" s="871"/>
      <c r="F63" s="871"/>
      <c r="G63" s="871"/>
      <c r="H63" s="871"/>
      <c r="I63" s="871"/>
    </row>
    <row r="64" spans="1:9" s="648" customFormat="1" ht="21" customHeight="1" thickBot="1">
      <c r="A64" s="623"/>
      <c r="B64" s="623"/>
      <c r="C64" s="624"/>
      <c r="D64" s="624"/>
      <c r="E64" s="624"/>
      <c r="F64" s="625"/>
      <c r="G64" s="625"/>
      <c r="H64" s="625"/>
      <c r="I64" s="625"/>
    </row>
    <row r="65" spans="1:9" ht="27.75" customHeight="1" thickBot="1">
      <c r="A65" s="872" t="s">
        <v>142</v>
      </c>
      <c r="B65" s="875" t="s">
        <v>282</v>
      </c>
      <c r="C65" s="875"/>
      <c r="D65" s="875"/>
      <c r="E65" s="875"/>
      <c r="F65" s="875" t="s">
        <v>691</v>
      </c>
      <c r="G65" s="875"/>
      <c r="H65" s="875"/>
      <c r="I65" s="875"/>
    </row>
    <row r="66" spans="1:9" ht="24" customHeight="1">
      <c r="A66" s="873"/>
      <c r="B66" s="873" t="s">
        <v>635</v>
      </c>
      <c r="C66" s="873"/>
      <c r="D66" s="876" t="s">
        <v>636</v>
      </c>
      <c r="E66" s="876"/>
      <c r="F66" s="873" t="s">
        <v>635</v>
      </c>
      <c r="G66" s="873"/>
      <c r="H66" s="876" t="s">
        <v>636</v>
      </c>
      <c r="I66" s="876"/>
    </row>
    <row r="67" spans="1:9" ht="47.25" thickBot="1">
      <c r="A67" s="874"/>
      <c r="B67" s="626" t="s">
        <v>803</v>
      </c>
      <c r="C67" s="627" t="s">
        <v>804</v>
      </c>
      <c r="D67" s="626" t="s">
        <v>803</v>
      </c>
      <c r="E67" s="627" t="s">
        <v>804</v>
      </c>
      <c r="F67" s="626" t="s">
        <v>803</v>
      </c>
      <c r="G67" s="627" t="s">
        <v>804</v>
      </c>
      <c r="H67" s="626" t="s">
        <v>803</v>
      </c>
      <c r="I67" s="627" t="s">
        <v>804</v>
      </c>
    </row>
    <row r="68" spans="1:9" ht="15.75" customHeight="1">
      <c r="A68" s="661"/>
      <c r="B68" s="662"/>
      <c r="C68" s="663"/>
      <c r="D68" s="664"/>
      <c r="E68" s="663"/>
      <c r="F68" s="662"/>
      <c r="G68" s="663"/>
      <c r="H68" s="664"/>
      <c r="I68" s="663"/>
    </row>
    <row r="69" spans="1:9" ht="16.5" customHeight="1">
      <c r="A69" s="665" t="s">
        <v>692</v>
      </c>
      <c r="B69" s="666">
        <v>27231.142025</v>
      </c>
      <c r="C69" s="667">
        <v>108798.38771100002</v>
      </c>
      <c r="D69" s="668">
        <v>19899.537949999998</v>
      </c>
      <c r="E69" s="667">
        <v>85464.19728</v>
      </c>
      <c r="F69" s="666">
        <v>20712.508100000003</v>
      </c>
      <c r="G69" s="667">
        <v>80695.618837</v>
      </c>
      <c r="H69" s="668">
        <v>13014.382740000001</v>
      </c>
      <c r="I69" s="667">
        <v>56149.52485</v>
      </c>
    </row>
    <row r="70" spans="1:9" ht="16.5" customHeight="1">
      <c r="A70" s="669" t="s">
        <v>693</v>
      </c>
      <c r="B70" s="670">
        <v>1637.5611680000002</v>
      </c>
      <c r="C70" s="671">
        <v>7090.990322</v>
      </c>
      <c r="D70" s="672">
        <v>5331.74222</v>
      </c>
      <c r="E70" s="671">
        <v>25308.97924</v>
      </c>
      <c r="F70" s="670">
        <v>1142.596938</v>
      </c>
      <c r="G70" s="671">
        <v>5252.799098</v>
      </c>
      <c r="H70" s="672">
        <v>3334.5278200000002</v>
      </c>
      <c r="I70" s="671">
        <v>17195.814730000002</v>
      </c>
    </row>
    <row r="71" spans="1:9" ht="16.5" customHeight="1">
      <c r="A71" s="673" t="s">
        <v>694</v>
      </c>
      <c r="B71" s="674">
        <v>73.460532</v>
      </c>
      <c r="C71" s="675">
        <v>292.596424</v>
      </c>
      <c r="D71" s="676">
        <v>237.19585</v>
      </c>
      <c r="E71" s="675">
        <v>1041.28941</v>
      </c>
      <c r="F71" s="674">
        <v>7.844537000000001</v>
      </c>
      <c r="G71" s="675">
        <v>24.118754000000003</v>
      </c>
      <c r="H71" s="676">
        <v>34.37419</v>
      </c>
      <c r="I71" s="675">
        <v>124.88152000000001</v>
      </c>
    </row>
    <row r="72" spans="1:9" ht="16.5" customHeight="1">
      <c r="A72" s="669" t="s">
        <v>695</v>
      </c>
      <c r="B72" s="670">
        <v>1901.615047</v>
      </c>
      <c r="C72" s="671">
        <v>7753.608160999999</v>
      </c>
      <c r="D72" s="672">
        <v>10485.84262</v>
      </c>
      <c r="E72" s="671">
        <v>39878.207350000004</v>
      </c>
      <c r="F72" s="670">
        <v>1609.64949</v>
      </c>
      <c r="G72" s="671">
        <v>6601.519924</v>
      </c>
      <c r="H72" s="672">
        <v>8662.907390000002</v>
      </c>
      <c r="I72" s="671">
        <v>32463.35851</v>
      </c>
    </row>
    <row r="73" spans="1:9" ht="16.5" customHeight="1">
      <c r="A73" s="673" t="s">
        <v>696</v>
      </c>
      <c r="B73" s="674">
        <v>6605.911538000001</v>
      </c>
      <c r="C73" s="675">
        <v>25767.065798999996</v>
      </c>
      <c r="D73" s="676">
        <v>14231.10224</v>
      </c>
      <c r="E73" s="675">
        <v>57261.091530000005</v>
      </c>
      <c r="F73" s="674">
        <v>3893.192176</v>
      </c>
      <c r="G73" s="675">
        <v>14345.050989</v>
      </c>
      <c r="H73" s="676">
        <v>7127.456629999999</v>
      </c>
      <c r="I73" s="675">
        <v>28607.65939</v>
      </c>
    </row>
    <row r="74" spans="1:9" ht="16.5" customHeight="1">
      <c r="A74" s="669" t="s">
        <v>697</v>
      </c>
      <c r="B74" s="670">
        <v>11564.846252000001</v>
      </c>
      <c r="C74" s="671">
        <v>44950.464389</v>
      </c>
      <c r="D74" s="672">
        <v>24218.079829999995</v>
      </c>
      <c r="E74" s="671">
        <v>102629.71177999998</v>
      </c>
      <c r="F74" s="670">
        <v>5134.324343</v>
      </c>
      <c r="G74" s="671">
        <v>21503.686966</v>
      </c>
      <c r="H74" s="672">
        <v>11835.216100000001</v>
      </c>
      <c r="I74" s="671">
        <v>53977.34660999999</v>
      </c>
    </row>
    <row r="75" spans="1:10" ht="16.5" customHeight="1">
      <c r="A75" s="673" t="s">
        <v>698</v>
      </c>
      <c r="B75" s="674">
        <v>10334.801479999998</v>
      </c>
      <c r="C75" s="675">
        <v>45743.695966</v>
      </c>
      <c r="D75" s="676">
        <v>23587.203610000004</v>
      </c>
      <c r="E75" s="675">
        <v>96233.77789</v>
      </c>
      <c r="F75" s="674">
        <v>7914.4601090000015</v>
      </c>
      <c r="G75" s="675">
        <v>35842.531299</v>
      </c>
      <c r="H75" s="676">
        <v>17965.322210000002</v>
      </c>
      <c r="I75" s="675">
        <v>73161.7625</v>
      </c>
      <c r="J75" s="641"/>
    </row>
    <row r="76" spans="1:10" ht="16.5" customHeight="1">
      <c r="A76" s="669" t="s">
        <v>699</v>
      </c>
      <c r="B76" s="670">
        <v>92626.73113</v>
      </c>
      <c r="C76" s="671">
        <v>375445.54943799996</v>
      </c>
      <c r="D76" s="672">
        <v>109648.64389000004</v>
      </c>
      <c r="E76" s="671">
        <v>477271.87827</v>
      </c>
      <c r="F76" s="670">
        <v>73462.95989700001</v>
      </c>
      <c r="G76" s="671">
        <v>301350.363319</v>
      </c>
      <c r="H76" s="672">
        <v>77107.91747999997</v>
      </c>
      <c r="I76" s="671">
        <v>349804.58106</v>
      </c>
      <c r="J76" s="641"/>
    </row>
    <row r="77" spans="1:10" ht="16.5" customHeight="1">
      <c r="A77" s="673" t="s">
        <v>700</v>
      </c>
      <c r="B77" s="674">
        <v>19249.641528</v>
      </c>
      <c r="C77" s="675">
        <v>78249.85084900001</v>
      </c>
      <c r="D77" s="676">
        <v>29299.39815</v>
      </c>
      <c r="E77" s="675">
        <v>120503.15185</v>
      </c>
      <c r="F77" s="674">
        <v>12676.7798</v>
      </c>
      <c r="G77" s="675">
        <v>52775.251917</v>
      </c>
      <c r="H77" s="676">
        <v>19240.25983</v>
      </c>
      <c r="I77" s="675">
        <v>80831.93883</v>
      </c>
      <c r="J77" s="641"/>
    </row>
    <row r="78" spans="1:10" ht="16.5" customHeight="1">
      <c r="A78" s="669" t="s">
        <v>701</v>
      </c>
      <c r="B78" s="670">
        <v>15512.540602000001</v>
      </c>
      <c r="C78" s="671">
        <v>64292.044968</v>
      </c>
      <c r="D78" s="672">
        <v>34297.92318</v>
      </c>
      <c r="E78" s="671">
        <v>140730.38061</v>
      </c>
      <c r="F78" s="670">
        <v>10859.252697</v>
      </c>
      <c r="G78" s="671">
        <v>47281.495003</v>
      </c>
      <c r="H78" s="672">
        <v>23232.610430000004</v>
      </c>
      <c r="I78" s="671">
        <v>101481.66273000001</v>
      </c>
      <c r="J78" s="641"/>
    </row>
    <row r="79" spans="1:10" ht="16.5" customHeight="1">
      <c r="A79" s="673" t="s">
        <v>702</v>
      </c>
      <c r="B79" s="674">
        <v>56753.27159999999</v>
      </c>
      <c r="C79" s="675">
        <v>227675.311536</v>
      </c>
      <c r="D79" s="676">
        <v>44619.30124</v>
      </c>
      <c r="E79" s="675">
        <v>209620.40948</v>
      </c>
      <c r="F79" s="674">
        <v>49652.61414</v>
      </c>
      <c r="G79" s="675">
        <v>199043.08520399997</v>
      </c>
      <c r="H79" s="676">
        <v>33992.31191</v>
      </c>
      <c r="I79" s="675">
        <v>164230.32610999997</v>
      </c>
      <c r="J79" s="641"/>
    </row>
    <row r="80" spans="1:10" ht="16.5" customHeight="1">
      <c r="A80" s="669" t="s">
        <v>703</v>
      </c>
      <c r="B80" s="670">
        <v>80573.42630600001</v>
      </c>
      <c r="C80" s="671">
        <v>376396.56960000005</v>
      </c>
      <c r="D80" s="672">
        <v>79481.92369</v>
      </c>
      <c r="E80" s="671">
        <v>336469.04722</v>
      </c>
      <c r="F80" s="670">
        <v>43219.403172</v>
      </c>
      <c r="G80" s="671">
        <v>216326.358839</v>
      </c>
      <c r="H80" s="672">
        <v>41764.418399999995</v>
      </c>
      <c r="I80" s="671">
        <v>179664.62021</v>
      </c>
      <c r="J80" s="641"/>
    </row>
    <row r="81" spans="1:10" ht="16.5" customHeight="1">
      <c r="A81" s="677" t="s">
        <v>704</v>
      </c>
      <c r="B81" s="674">
        <v>18120.410778999998</v>
      </c>
      <c r="C81" s="675">
        <v>69630.496117</v>
      </c>
      <c r="D81" s="676">
        <v>30291.517599999996</v>
      </c>
      <c r="E81" s="675">
        <v>110908.20006999999</v>
      </c>
      <c r="F81" s="674">
        <v>8999.857874000001</v>
      </c>
      <c r="G81" s="675">
        <v>37574.635112</v>
      </c>
      <c r="H81" s="676">
        <v>12841.167179999997</v>
      </c>
      <c r="I81" s="675">
        <v>48010.33859</v>
      </c>
      <c r="J81" s="641"/>
    </row>
    <row r="82" spans="1:10" ht="16.5" customHeight="1">
      <c r="A82" s="678" t="s">
        <v>705</v>
      </c>
      <c r="B82" s="670">
        <v>19899.72965</v>
      </c>
      <c r="C82" s="671">
        <v>98431.95778</v>
      </c>
      <c r="D82" s="672">
        <v>13256.15362</v>
      </c>
      <c r="E82" s="671">
        <v>67242.79884</v>
      </c>
      <c r="F82" s="670">
        <v>10260.00915</v>
      </c>
      <c r="G82" s="671">
        <v>52424.570629999995</v>
      </c>
      <c r="H82" s="672">
        <v>6959.79742</v>
      </c>
      <c r="I82" s="671">
        <v>35961.7417</v>
      </c>
      <c r="J82" s="641"/>
    </row>
    <row r="83" spans="1:10" ht="16.5" customHeight="1">
      <c r="A83" s="677" t="s">
        <v>706</v>
      </c>
      <c r="B83" s="674">
        <v>496.6667560000001</v>
      </c>
      <c r="C83" s="675">
        <v>2528.232932</v>
      </c>
      <c r="D83" s="676">
        <v>4036.92846</v>
      </c>
      <c r="E83" s="675">
        <v>17538.54682</v>
      </c>
      <c r="F83" s="674">
        <v>399.27603</v>
      </c>
      <c r="G83" s="675">
        <v>1932.76251</v>
      </c>
      <c r="H83" s="676">
        <v>3053.67933</v>
      </c>
      <c r="I83" s="675">
        <v>12376.090329999999</v>
      </c>
      <c r="J83" s="641"/>
    </row>
    <row r="84" spans="1:10" ht="16.5" customHeight="1">
      <c r="A84" s="678" t="s">
        <v>707</v>
      </c>
      <c r="B84" s="670">
        <v>27797.522065</v>
      </c>
      <c r="C84" s="671">
        <v>114216.85897199999</v>
      </c>
      <c r="D84" s="672">
        <v>41537.55356</v>
      </c>
      <c r="E84" s="671">
        <v>188329.52929</v>
      </c>
      <c r="F84" s="670">
        <v>21395.648542</v>
      </c>
      <c r="G84" s="671">
        <v>91201.70859099999</v>
      </c>
      <c r="H84" s="672">
        <v>28938.30145</v>
      </c>
      <c r="I84" s="671">
        <v>134229.75082</v>
      </c>
      <c r="J84" s="641"/>
    </row>
    <row r="85" spans="1:10" ht="19.5" customHeight="1">
      <c r="A85" s="657" t="s">
        <v>708</v>
      </c>
      <c r="B85" s="679">
        <v>258635.995843</v>
      </c>
      <c r="C85" s="680">
        <v>1099072.200036</v>
      </c>
      <c r="D85" s="679">
        <v>323089.88739000005</v>
      </c>
      <c r="E85" s="680">
        <v>1383537.44061</v>
      </c>
      <c r="F85" s="679">
        <v>177342.14582900002</v>
      </c>
      <c r="G85" s="680">
        <v>767866.838764</v>
      </c>
      <c r="H85" s="679">
        <v>206415.92239999998</v>
      </c>
      <c r="I85" s="680">
        <v>908058.6039499999</v>
      </c>
      <c r="J85" s="641"/>
    </row>
    <row r="86" spans="1:9" ht="22.5" customHeight="1" thickBot="1">
      <c r="A86" s="681" t="s">
        <v>709</v>
      </c>
      <c r="B86" s="682">
        <v>1799432.850164</v>
      </c>
      <c r="C86" s="683">
        <v>5506027.880886</v>
      </c>
      <c r="D86" s="682">
        <v>1735965.3075</v>
      </c>
      <c r="E86" s="683">
        <v>5969566.55597</v>
      </c>
      <c r="F86" s="682">
        <v>1535108.021955</v>
      </c>
      <c r="G86" s="683">
        <v>4629018.411977001</v>
      </c>
      <c r="H86" s="682">
        <v>1387449.6492</v>
      </c>
      <c r="I86" s="683">
        <v>4787721.631519999</v>
      </c>
    </row>
    <row r="87" spans="1:9" s="653" customFormat="1" ht="16.5" customHeight="1">
      <c r="A87" s="684" t="s">
        <v>710</v>
      </c>
      <c r="B87" s="685"/>
      <c r="C87" s="685"/>
      <c r="D87" s="685"/>
      <c r="E87" s="685"/>
      <c r="F87" s="685"/>
      <c r="G87" s="685"/>
      <c r="H87" s="685"/>
      <c r="I87" s="685"/>
    </row>
    <row r="88" spans="1:9" s="653" customFormat="1" ht="16.5" customHeight="1">
      <c r="A88" s="622"/>
      <c r="B88" s="622"/>
      <c r="C88" s="622"/>
      <c r="D88" s="622"/>
      <c r="E88" s="622"/>
      <c r="F88" s="622"/>
      <c r="G88" s="622"/>
      <c r="H88" s="622"/>
      <c r="I88" s="622"/>
    </row>
    <row r="89" ht="16.5" customHeight="1"/>
  </sheetData>
  <sheetProtection/>
  <mergeCells count="18"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  <mergeCell ref="A1:I1"/>
    <mergeCell ref="A2:I2"/>
    <mergeCell ref="A4:A6"/>
    <mergeCell ref="B4:E4"/>
    <mergeCell ref="F4:I4"/>
    <mergeCell ref="B5:C5"/>
    <mergeCell ref="D5:E5"/>
    <mergeCell ref="F5:G5"/>
    <mergeCell ref="H5:I5"/>
  </mergeCells>
  <printOptions/>
  <pageMargins left="0.47" right="0.2362204724409449" top="0.69" bottom="0.24" header="0.2755905511811024" footer="0.31496062992125984"/>
  <pageSetup horizontalDpi="300" verticalDpi="300" orientation="portrait" paperSize="9" scale="68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K85"/>
  <sheetViews>
    <sheetView view="pageBreakPreview" zoomScale="60" zoomScaleNormal="50" workbookViewId="0" topLeftCell="A1">
      <pane xSplit="1" ySplit="7" topLeftCell="B8" activePane="bottomRight" state="frozen"/>
      <selection pane="topLeft" activeCell="F27" sqref="F27"/>
      <selection pane="topRight" activeCell="F27" sqref="F27"/>
      <selection pane="bottomLeft" activeCell="F27" sqref="F27"/>
      <selection pane="bottomRight" activeCell="A1" sqref="A1"/>
    </sheetView>
  </sheetViews>
  <sheetFormatPr defaultColWidth="11.00390625" defaultRowHeight="13.5"/>
  <cols>
    <col min="1" max="1" width="34.50390625" style="688" customWidth="1"/>
    <col min="2" max="2" width="10.375" style="688" customWidth="1"/>
    <col min="3" max="3" width="11.25390625" style="688" customWidth="1"/>
    <col min="4" max="4" width="10.375" style="688" customWidth="1"/>
    <col min="5" max="5" width="11.25390625" style="688" customWidth="1"/>
    <col min="6" max="6" width="10.375" style="688" customWidth="1"/>
    <col min="7" max="7" width="11.25390625" style="688" customWidth="1"/>
    <col min="8" max="8" width="10.375" style="688" customWidth="1"/>
    <col min="9" max="9" width="11.25390625" style="688" customWidth="1"/>
    <col min="10" max="16384" width="10.25390625" style="688" customWidth="1"/>
  </cols>
  <sheetData>
    <row r="1" spans="1:9" ht="30.75" customHeight="1">
      <c r="A1" s="686" t="s">
        <v>711</v>
      </c>
      <c r="B1" s="687"/>
      <c r="C1" s="687"/>
      <c r="D1" s="687"/>
      <c r="E1" s="687"/>
      <c r="F1" s="687"/>
      <c r="G1" s="687"/>
      <c r="H1" s="687"/>
      <c r="I1" s="687"/>
    </row>
    <row r="2" spans="1:9" ht="25.5" customHeight="1">
      <c r="A2" s="689" t="s">
        <v>712</v>
      </c>
      <c r="B2" s="690"/>
      <c r="C2" s="690"/>
      <c r="D2" s="690"/>
      <c r="E2" s="690"/>
      <c r="F2" s="690"/>
      <c r="G2" s="690"/>
      <c r="H2" s="690"/>
      <c r="I2" s="690"/>
    </row>
    <row r="3" spans="1:7" ht="15.75" thickBot="1">
      <c r="A3" s="691"/>
      <c r="B3" s="692"/>
      <c r="C3" s="692"/>
      <c r="D3" s="692"/>
      <c r="E3" s="692"/>
      <c r="F3" s="692"/>
      <c r="G3" s="692"/>
    </row>
    <row r="4" spans="1:9" ht="24.75" customHeight="1" thickBot="1">
      <c r="A4" s="877" t="s">
        <v>142</v>
      </c>
      <c r="B4" s="877" t="s">
        <v>282</v>
      </c>
      <c r="C4" s="877"/>
      <c r="D4" s="877"/>
      <c r="E4" s="877"/>
      <c r="F4" s="877" t="s">
        <v>634</v>
      </c>
      <c r="G4" s="877"/>
      <c r="H4" s="877"/>
      <c r="I4" s="877"/>
    </row>
    <row r="5" spans="1:9" ht="24.75" customHeight="1" thickBot="1">
      <c r="A5" s="877"/>
      <c r="B5" s="878" t="s">
        <v>635</v>
      </c>
      <c r="C5" s="878"/>
      <c r="D5" s="879" t="s">
        <v>636</v>
      </c>
      <c r="E5" s="879"/>
      <c r="F5" s="878" t="s">
        <v>635</v>
      </c>
      <c r="G5" s="878"/>
      <c r="H5" s="879" t="s">
        <v>636</v>
      </c>
      <c r="I5" s="879"/>
    </row>
    <row r="6" spans="1:9" ht="47.25" thickBot="1">
      <c r="A6" s="877"/>
      <c r="B6" s="693" t="s">
        <v>803</v>
      </c>
      <c r="C6" s="694" t="s">
        <v>804</v>
      </c>
      <c r="D6" s="693" t="s">
        <v>803</v>
      </c>
      <c r="E6" s="694" t="s">
        <v>804</v>
      </c>
      <c r="F6" s="693" t="s">
        <v>803</v>
      </c>
      <c r="G6" s="694" t="s">
        <v>804</v>
      </c>
      <c r="H6" s="693" t="s">
        <v>803</v>
      </c>
      <c r="I6" s="694" t="s">
        <v>804</v>
      </c>
    </row>
    <row r="7" spans="1:9" ht="15">
      <c r="A7" s="695"/>
      <c r="B7" s="696"/>
      <c r="C7" s="697"/>
      <c r="D7" s="698"/>
      <c r="E7" s="699"/>
      <c r="F7" s="700"/>
      <c r="G7" s="701"/>
      <c r="H7" s="702"/>
      <c r="I7" s="701"/>
    </row>
    <row r="8" spans="1:9" ht="15">
      <c r="A8" s="703" t="s">
        <v>637</v>
      </c>
      <c r="B8" s="704">
        <v>736.823721</v>
      </c>
      <c r="C8" s="705">
        <f>B8+'[2]3Trim'!C8</f>
        <v>3251.237628</v>
      </c>
      <c r="D8" s="706">
        <v>1646.44272</v>
      </c>
      <c r="E8" s="705">
        <f>D8+'[2]3Trim'!E8</f>
        <v>9742.074949999998</v>
      </c>
      <c r="F8" s="704">
        <v>736.822271</v>
      </c>
      <c r="G8" s="705">
        <f>F8+'[2]3Trim'!G8</f>
        <v>3249.708428</v>
      </c>
      <c r="H8" s="704">
        <v>1645.1190900000001</v>
      </c>
      <c r="I8" s="705">
        <f>H8+'[2]3Trim'!I8</f>
        <v>9722.51411</v>
      </c>
    </row>
    <row r="9" spans="1:9" ht="15">
      <c r="A9" s="707" t="s">
        <v>713</v>
      </c>
      <c r="B9" s="708">
        <v>7947.601209999999</v>
      </c>
      <c r="C9" s="709">
        <f>B9+'[2]3Trim'!C9</f>
        <v>30821.002076999997</v>
      </c>
      <c r="D9" s="710">
        <v>23824.50594</v>
      </c>
      <c r="E9" s="709">
        <f>D9+'[2]3Trim'!E9</f>
        <v>89951.76934000001</v>
      </c>
      <c r="F9" s="708">
        <v>7624.306180000001</v>
      </c>
      <c r="G9" s="709">
        <f>F9+'[2]3Trim'!G9</f>
        <v>29473.142737000002</v>
      </c>
      <c r="H9" s="708">
        <v>21636.814570000002</v>
      </c>
      <c r="I9" s="709">
        <f>H9+'[2]3Trim'!I9</f>
        <v>82453.86649</v>
      </c>
    </row>
    <row r="10" spans="1:10" s="711" customFormat="1" ht="15">
      <c r="A10" s="703" t="s">
        <v>714</v>
      </c>
      <c r="B10" s="704">
        <v>1590.9709200000002</v>
      </c>
      <c r="C10" s="705">
        <f>B10+'[2]3Trim'!C10</f>
        <v>7392.189837</v>
      </c>
      <c r="D10" s="706">
        <v>11027.21384</v>
      </c>
      <c r="E10" s="705">
        <f>D10+'[2]3Trim'!E10</f>
        <v>44119.40839</v>
      </c>
      <c r="F10" s="704">
        <v>1438.74276</v>
      </c>
      <c r="G10" s="705">
        <f>F10+'[2]3Trim'!G10</f>
        <v>6924.977857000001</v>
      </c>
      <c r="H10" s="704">
        <v>9760.46739</v>
      </c>
      <c r="I10" s="705">
        <f>H10+'[2]3Trim'!I10</f>
        <v>40873.68345</v>
      </c>
      <c r="J10" s="688"/>
    </row>
    <row r="11" spans="1:10" s="711" customFormat="1" ht="15">
      <c r="A11" s="707" t="s">
        <v>640</v>
      </c>
      <c r="B11" s="708">
        <v>861.80008</v>
      </c>
      <c r="C11" s="709">
        <f>B11+'[2]3Trim'!C11</f>
        <v>3940.066204</v>
      </c>
      <c r="D11" s="710">
        <v>1914.8187599999997</v>
      </c>
      <c r="E11" s="709">
        <f>D11+'[2]3Trim'!E11</f>
        <v>8681.60036</v>
      </c>
      <c r="F11" s="708">
        <v>861.7720800000001</v>
      </c>
      <c r="G11" s="709">
        <f>F11+'[2]3Trim'!G11</f>
        <v>3939.990304</v>
      </c>
      <c r="H11" s="708">
        <v>1913.2056699999998</v>
      </c>
      <c r="I11" s="709">
        <f>H11+'[2]3Trim'!I11</f>
        <v>8676.06217</v>
      </c>
      <c r="J11" s="688"/>
    </row>
    <row r="12" spans="1:9" ht="15">
      <c r="A12" s="703" t="s">
        <v>715</v>
      </c>
      <c r="B12" s="704">
        <v>264.40364000000005</v>
      </c>
      <c r="C12" s="705">
        <f>B12+'[2]3Trim'!C12</f>
        <v>750.07672</v>
      </c>
      <c r="D12" s="706">
        <v>1486.0203900000001</v>
      </c>
      <c r="E12" s="705">
        <f>D12+'[2]3Trim'!E12</f>
        <v>4557.55789</v>
      </c>
      <c r="F12" s="704">
        <v>157.96434</v>
      </c>
      <c r="G12" s="705">
        <f>F12+'[2]3Trim'!G12</f>
        <v>260.50776</v>
      </c>
      <c r="H12" s="704">
        <v>892.98426</v>
      </c>
      <c r="I12" s="705">
        <f>H12+'[2]3Trim'!I12</f>
        <v>1545.87579</v>
      </c>
    </row>
    <row r="13" spans="1:9" ht="15">
      <c r="A13" s="707" t="s">
        <v>716</v>
      </c>
      <c r="B13" s="708">
        <v>2636.58912</v>
      </c>
      <c r="C13" s="709">
        <f>B13+'[2]3Trim'!C13</f>
        <v>8982.079810000001</v>
      </c>
      <c r="D13" s="710">
        <v>5752.49958</v>
      </c>
      <c r="E13" s="709">
        <f>D13+'[2]3Trim'!E13</f>
        <v>19161.55993</v>
      </c>
      <c r="F13" s="708">
        <v>2627.11412</v>
      </c>
      <c r="G13" s="709">
        <f>F13+'[2]3Trim'!G13</f>
        <v>8943.90411</v>
      </c>
      <c r="H13" s="708">
        <v>5726.78838</v>
      </c>
      <c r="I13" s="709">
        <f>H13+'[2]3Trim'!I13</f>
        <v>19052.7952</v>
      </c>
    </row>
    <row r="14" spans="1:10" s="711" customFormat="1" ht="15">
      <c r="A14" s="703" t="s">
        <v>717</v>
      </c>
      <c r="B14" s="704">
        <v>30078.32095999999</v>
      </c>
      <c r="C14" s="705">
        <f>B14+'[2]3Trim'!C14</f>
        <v>124669.78207499997</v>
      </c>
      <c r="D14" s="706">
        <v>157316.54513000004</v>
      </c>
      <c r="E14" s="705">
        <f>D14+'[2]3Trim'!E14</f>
        <v>597384.0437399999</v>
      </c>
      <c r="F14" s="704">
        <v>7568.91044</v>
      </c>
      <c r="G14" s="705">
        <f>F14+'[2]3Trim'!G14</f>
        <v>30604.640488</v>
      </c>
      <c r="H14" s="704">
        <v>28583.65983</v>
      </c>
      <c r="I14" s="705">
        <f>H14+'[2]3Trim'!I14</f>
        <v>108951.02134</v>
      </c>
      <c r="J14" s="688"/>
    </row>
    <row r="15" spans="1:10" s="711" customFormat="1" ht="15">
      <c r="A15" s="707" t="s">
        <v>645</v>
      </c>
      <c r="B15" s="708">
        <v>10385.806604000001</v>
      </c>
      <c r="C15" s="709">
        <f>B15+'[2]3Trim'!C15</f>
        <v>43008.21819500001</v>
      </c>
      <c r="D15" s="710">
        <v>36408.41301</v>
      </c>
      <c r="E15" s="709">
        <f>D15+'[2]3Trim'!E15</f>
        <v>147422.01627999998</v>
      </c>
      <c r="F15" s="708">
        <v>5458.714044</v>
      </c>
      <c r="G15" s="709">
        <f>F15+'[2]3Trim'!G15</f>
        <v>22336.848265</v>
      </c>
      <c r="H15" s="708">
        <v>17160.38868</v>
      </c>
      <c r="I15" s="709">
        <f>H15+'[2]3Trim'!I15</f>
        <v>66448.97793</v>
      </c>
      <c r="J15" s="688"/>
    </row>
    <row r="16" spans="1:9" ht="15">
      <c r="A16" s="703" t="s">
        <v>646</v>
      </c>
      <c r="B16" s="704">
        <v>5154.7521959999995</v>
      </c>
      <c r="C16" s="705">
        <f>B16+'[2]3Trim'!C16</f>
        <v>16354.164416000001</v>
      </c>
      <c r="D16" s="706">
        <v>38110.85811</v>
      </c>
      <c r="E16" s="705">
        <f>D16+'[2]3Trim'!E16</f>
        <v>112476.07433</v>
      </c>
      <c r="F16" s="704">
        <v>658.341236</v>
      </c>
      <c r="G16" s="705">
        <f>F16+'[2]3Trim'!G16</f>
        <v>2347.160546</v>
      </c>
      <c r="H16" s="704">
        <v>4587.21125</v>
      </c>
      <c r="I16" s="705">
        <f>H16+'[2]3Trim'!I16</f>
        <v>14792.81702</v>
      </c>
    </row>
    <row r="17" spans="1:9" ht="15">
      <c r="A17" s="707" t="s">
        <v>718</v>
      </c>
      <c r="B17" s="708">
        <v>14386.0125</v>
      </c>
      <c r="C17" s="709">
        <f>B17+'[2]3Trim'!C17</f>
        <v>64869.136524</v>
      </c>
      <c r="D17" s="710">
        <v>82038.37289000001</v>
      </c>
      <c r="E17" s="709">
        <f>D17+'[2]3Trim'!E17</f>
        <v>334821.46101</v>
      </c>
      <c r="F17" s="708">
        <v>1300.7145</v>
      </c>
      <c r="G17" s="709">
        <f>F17+'[2]3Trim'!G17</f>
        <v>5483.737737</v>
      </c>
      <c r="H17" s="708">
        <v>6100.160620000001</v>
      </c>
      <c r="I17" s="709">
        <f>H17+'[2]3Trim'!I17</f>
        <v>25101.609429999997</v>
      </c>
    </row>
    <row r="18" spans="1:10" s="711" customFormat="1" ht="15">
      <c r="A18" s="703" t="s">
        <v>719</v>
      </c>
      <c r="B18" s="704">
        <v>22258.487451</v>
      </c>
      <c r="C18" s="705">
        <f>B18+'[2]3Trim'!C18</f>
        <v>79017.681037</v>
      </c>
      <c r="D18" s="706">
        <v>42720.29731000001</v>
      </c>
      <c r="E18" s="705">
        <f>D18+'[2]3Trim'!E18</f>
        <v>154922.34574000002</v>
      </c>
      <c r="F18" s="704">
        <v>17642.709151000003</v>
      </c>
      <c r="G18" s="705">
        <f>F18+'[2]3Trim'!G18</f>
        <v>64233.40153700001</v>
      </c>
      <c r="H18" s="704">
        <v>34490.152989999995</v>
      </c>
      <c r="I18" s="705">
        <f>H18+'[2]3Trim'!I18</f>
        <v>127014.72933</v>
      </c>
      <c r="J18" s="688"/>
    </row>
    <row r="19" spans="1:10" s="711" customFormat="1" ht="15">
      <c r="A19" s="707" t="s">
        <v>720</v>
      </c>
      <c r="B19" s="708">
        <v>4431.325780000001</v>
      </c>
      <c r="C19" s="709">
        <f>B19+'[2]3Trim'!C19</f>
        <v>27688.544008999997</v>
      </c>
      <c r="D19" s="710">
        <v>5562.21799</v>
      </c>
      <c r="E19" s="709">
        <f>D19+'[2]3Trim'!E19</f>
        <v>21019.924249999996</v>
      </c>
      <c r="F19" s="708">
        <v>4431.32078</v>
      </c>
      <c r="G19" s="709">
        <f>F19+'[2]3Trim'!G19</f>
        <v>17255.866198999996</v>
      </c>
      <c r="H19" s="708">
        <v>5562.03536</v>
      </c>
      <c r="I19" s="709">
        <f>H19+'[2]3Trim'!I19</f>
        <v>21018.22756</v>
      </c>
      <c r="J19" s="688"/>
    </row>
    <row r="20" spans="1:9" ht="15">
      <c r="A20" s="703" t="s">
        <v>649</v>
      </c>
      <c r="B20" s="704">
        <v>6021.2880000000005</v>
      </c>
      <c r="C20" s="705">
        <f>B20+'[2]3Trim'!C20</f>
        <v>19945.97262</v>
      </c>
      <c r="D20" s="706">
        <v>7491.573690000001</v>
      </c>
      <c r="E20" s="705">
        <f>D20+'[2]3Trim'!E20</f>
        <v>24223.29712</v>
      </c>
      <c r="F20" s="704">
        <v>6021.2880000000005</v>
      </c>
      <c r="G20" s="705">
        <f>F20+'[2]3Trim'!G20</f>
        <v>19945.97262</v>
      </c>
      <c r="H20" s="704">
        <v>7491.57369</v>
      </c>
      <c r="I20" s="705">
        <f>H20+'[2]3Trim'!I20</f>
        <v>24223.29712</v>
      </c>
    </row>
    <row r="21" spans="1:9" ht="15">
      <c r="A21" s="707" t="s">
        <v>721</v>
      </c>
      <c r="B21" s="708">
        <v>4303.360248999999</v>
      </c>
      <c r="C21" s="709">
        <f>B21+'[2]3Trim'!C21</f>
        <v>18219.955226</v>
      </c>
      <c r="D21" s="710">
        <v>15144.497589999999</v>
      </c>
      <c r="E21" s="709">
        <f>D21+'[2]3Trim'!E21</f>
        <v>60615.185119999995</v>
      </c>
      <c r="F21" s="708">
        <v>4297.693749</v>
      </c>
      <c r="G21" s="709">
        <f>F21+'[2]3Trim'!G21</f>
        <v>18200.997826</v>
      </c>
      <c r="H21" s="708">
        <v>15065.957009999998</v>
      </c>
      <c r="I21" s="709">
        <f>H21+'[2]3Trim'!I21</f>
        <v>60363.62678</v>
      </c>
    </row>
    <row r="22" spans="1:10" s="711" customFormat="1" ht="15">
      <c r="A22" s="703" t="s">
        <v>652</v>
      </c>
      <c r="B22" s="704">
        <v>5935.789099999999</v>
      </c>
      <c r="C22" s="705">
        <f>B22+'[2]3Trim'!C22</f>
        <v>18239.346358</v>
      </c>
      <c r="D22" s="706">
        <v>11473.42014</v>
      </c>
      <c r="E22" s="705">
        <f>D22+'[2]3Trim'!E22</f>
        <v>35599.67475</v>
      </c>
      <c r="F22" s="704">
        <v>1332.2008</v>
      </c>
      <c r="G22" s="705">
        <f>F22+'[2]3Trim'!G22</f>
        <v>3559.239658</v>
      </c>
      <c r="H22" s="704">
        <v>3540.0072899999996</v>
      </c>
      <c r="I22" s="705">
        <f>H22+'[2]3Trim'!I22</f>
        <v>10152.27016</v>
      </c>
      <c r="J22" s="688"/>
    </row>
    <row r="23" spans="1:10" s="711" customFormat="1" ht="15">
      <c r="A23" s="707" t="s">
        <v>653</v>
      </c>
      <c r="B23" s="708">
        <v>1202.202541</v>
      </c>
      <c r="C23" s="709">
        <f>B23+'[2]3Trim'!C23</f>
        <v>5086.4321</v>
      </c>
      <c r="D23" s="710">
        <v>7754.83591</v>
      </c>
      <c r="E23" s="709">
        <f>D23+'[2]3Trim'!E23</f>
        <v>33074.34501</v>
      </c>
      <c r="F23" s="708">
        <v>728.593443</v>
      </c>
      <c r="G23" s="709">
        <f>F23+'[2]3Trim'!G23</f>
        <v>3030.393679</v>
      </c>
      <c r="H23" s="708">
        <v>2443.7974</v>
      </c>
      <c r="I23" s="709">
        <f>H23+'[2]3Trim'!I23</f>
        <v>10058.168469999999</v>
      </c>
      <c r="J23" s="688"/>
    </row>
    <row r="24" spans="1:9" ht="15">
      <c r="A24" s="712" t="s">
        <v>654</v>
      </c>
      <c r="B24" s="713">
        <f aca="true" t="shared" si="0" ref="B24:I24">SUM(B8,B9,B14,B18,B23)</f>
        <v>62223.43588299999</v>
      </c>
      <c r="C24" s="714">
        <f t="shared" si="0"/>
        <v>242846.13491699996</v>
      </c>
      <c r="D24" s="715">
        <f t="shared" si="0"/>
        <v>233262.62701000003</v>
      </c>
      <c r="E24" s="714">
        <f t="shared" si="0"/>
        <v>885074.57878</v>
      </c>
      <c r="F24" s="713">
        <f t="shared" si="0"/>
        <v>34301.341485000004</v>
      </c>
      <c r="G24" s="714">
        <f t="shared" si="0"/>
        <v>130591.28686900002</v>
      </c>
      <c r="H24" s="716">
        <f t="shared" si="0"/>
        <v>88799.54388</v>
      </c>
      <c r="I24" s="714">
        <f t="shared" si="0"/>
        <v>338200.29974</v>
      </c>
    </row>
    <row r="25" spans="1:9" ht="15">
      <c r="A25" s="703"/>
      <c r="B25" s="704"/>
      <c r="C25" s="705"/>
      <c r="D25" s="706"/>
      <c r="E25" s="705"/>
      <c r="F25" s="704"/>
      <c r="G25" s="705"/>
      <c r="H25" s="717"/>
      <c r="I25" s="705"/>
    </row>
    <row r="26" spans="1:10" s="711" customFormat="1" ht="15">
      <c r="A26" s="703" t="s">
        <v>655</v>
      </c>
      <c r="B26" s="704">
        <v>2164.6744400000002</v>
      </c>
      <c r="C26" s="705">
        <f>B26+'[2]3Trim'!C26</f>
        <v>7306.933350000001</v>
      </c>
      <c r="D26" s="706">
        <v>11855.77581</v>
      </c>
      <c r="E26" s="705">
        <f>D26+'[2]3Trim'!E26</f>
        <v>37065.64017</v>
      </c>
      <c r="F26" s="704">
        <v>1511.18557</v>
      </c>
      <c r="G26" s="705">
        <f>F26+'[2]3Trim'!G26</f>
        <v>5147.696040000001</v>
      </c>
      <c r="H26" s="704">
        <v>6631.71424</v>
      </c>
      <c r="I26" s="705">
        <f>H26+'[2]3Trim'!I26</f>
        <v>23968.28579</v>
      </c>
      <c r="J26" s="718"/>
    </row>
    <row r="27" spans="1:10" s="720" customFormat="1" ht="15.75" customHeight="1">
      <c r="A27" s="707" t="s">
        <v>722</v>
      </c>
      <c r="B27" s="708">
        <v>939.0637799999998</v>
      </c>
      <c r="C27" s="709">
        <f>B27+'[2]3Trim'!C27</f>
        <v>2188.3538</v>
      </c>
      <c r="D27" s="710">
        <v>8431.47065</v>
      </c>
      <c r="E27" s="709">
        <f>D27+'[2]3Trim'!E27</f>
        <v>21684.61353</v>
      </c>
      <c r="F27" s="708">
        <v>436.59631</v>
      </c>
      <c r="G27" s="709">
        <f>F27+'[2]3Trim'!G27</f>
        <v>1169.99883</v>
      </c>
      <c r="H27" s="708">
        <v>3628.406390000001</v>
      </c>
      <c r="I27" s="709">
        <f>H27+'[2]3Trim'!I27</f>
        <v>11338.170300000002</v>
      </c>
      <c r="J27" s="719"/>
    </row>
    <row r="28" spans="1:9" ht="15">
      <c r="A28" s="703" t="s">
        <v>723</v>
      </c>
      <c r="B28" s="704">
        <v>64343.646796</v>
      </c>
      <c r="C28" s="705">
        <f>B28+'[2]3Trim'!C28</f>
        <v>244136.25637000002</v>
      </c>
      <c r="D28" s="706">
        <v>45116.34631</v>
      </c>
      <c r="E28" s="705">
        <f>D28+'[2]3Trim'!E28</f>
        <v>141741.69580000002</v>
      </c>
      <c r="F28" s="704">
        <v>29990.744476000003</v>
      </c>
      <c r="G28" s="705">
        <f>F28+'[2]3Trim'!G28</f>
        <v>132535.53373</v>
      </c>
      <c r="H28" s="704">
        <v>17242.31805</v>
      </c>
      <c r="I28" s="705">
        <f>H28+'[2]3Trim'!I28</f>
        <v>56628.277839999995</v>
      </c>
    </row>
    <row r="29" spans="1:9" ht="15">
      <c r="A29" s="707" t="s">
        <v>658</v>
      </c>
      <c r="B29" s="708">
        <v>17935.44208</v>
      </c>
      <c r="C29" s="709">
        <f>B29+'[2]3Trim'!C29</f>
        <v>73758.55335999999</v>
      </c>
      <c r="D29" s="710">
        <v>6590.26949</v>
      </c>
      <c r="E29" s="709">
        <f>D29+'[2]3Trim'!E29</f>
        <v>16710.00347</v>
      </c>
      <c r="F29" s="708">
        <v>17935.44208</v>
      </c>
      <c r="G29" s="709">
        <f>F29+'[2]3Trim'!G29</f>
        <v>46284.174609999995</v>
      </c>
      <c r="H29" s="708">
        <v>6590.26949</v>
      </c>
      <c r="I29" s="709">
        <f>H29+'[2]3Trim'!I29</f>
        <v>15959.8805</v>
      </c>
    </row>
    <row r="30" spans="1:10" s="711" customFormat="1" ht="15">
      <c r="A30" s="703" t="s">
        <v>724</v>
      </c>
      <c r="B30" s="704">
        <v>10494.36602</v>
      </c>
      <c r="C30" s="705">
        <f>B30+'[2]3Trim'!C30</f>
        <v>34978.63615</v>
      </c>
      <c r="D30" s="706">
        <v>6643.760920000001</v>
      </c>
      <c r="E30" s="705">
        <f>D30+'[2]3Trim'!E30</f>
        <v>18338.14806</v>
      </c>
      <c r="F30" s="704">
        <v>3846.3244999999997</v>
      </c>
      <c r="G30" s="705">
        <f>F30+'[2]3Trim'!G30</f>
        <v>11887.9637</v>
      </c>
      <c r="H30" s="704">
        <v>3645.1774800000003</v>
      </c>
      <c r="I30" s="705">
        <f>H30+'[2]3Trim'!I30</f>
        <v>8931.072900000001</v>
      </c>
      <c r="J30" s="688"/>
    </row>
    <row r="31" spans="1:10" s="711" customFormat="1" ht="15">
      <c r="A31" s="707" t="s">
        <v>666</v>
      </c>
      <c r="B31" s="708">
        <v>12057.4926</v>
      </c>
      <c r="C31" s="709">
        <f>B31+'[2]3Trim'!C31</f>
        <v>26408.920720000002</v>
      </c>
      <c r="D31" s="710">
        <v>6975.5528699999995</v>
      </c>
      <c r="E31" s="709">
        <f>D31+'[2]3Trim'!E31</f>
        <v>17657.2366</v>
      </c>
      <c r="F31" s="708">
        <v>0.4</v>
      </c>
      <c r="G31" s="709">
        <f>F31+'[2]3Trim'!G31</f>
        <v>38.23622</v>
      </c>
      <c r="H31" s="708">
        <v>1</v>
      </c>
      <c r="I31" s="709">
        <f>H31+'[2]3Trim'!I31</f>
        <v>23.127840000000003</v>
      </c>
      <c r="J31" s="688"/>
    </row>
    <row r="32" spans="1:9" ht="15">
      <c r="A32" s="703" t="s">
        <v>725</v>
      </c>
      <c r="B32" s="704">
        <v>881.21685</v>
      </c>
      <c r="C32" s="705">
        <f>B32+'[2]3Trim'!C32</f>
        <v>2348.5126099999998</v>
      </c>
      <c r="D32" s="706">
        <v>3812.8168600000004</v>
      </c>
      <c r="E32" s="705">
        <f>D32+'[2]3Trim'!E32</f>
        <v>9887.61634</v>
      </c>
      <c r="F32" s="704">
        <v>22.436329999999998</v>
      </c>
      <c r="G32" s="705">
        <f>F32+'[2]3Trim'!G32</f>
        <v>23.54732</v>
      </c>
      <c r="H32" s="704">
        <v>31.15862</v>
      </c>
      <c r="I32" s="705">
        <f>H32+'[2]3Trim'!I32</f>
        <v>36.93931</v>
      </c>
    </row>
    <row r="33" spans="1:9" ht="15">
      <c r="A33" s="707" t="s">
        <v>726</v>
      </c>
      <c r="B33" s="708">
        <v>105524.06771</v>
      </c>
      <c r="C33" s="709">
        <f>B33+'[2]3Trim'!C33</f>
        <v>396600.5625189999</v>
      </c>
      <c r="D33" s="710">
        <v>184481.74988000005</v>
      </c>
      <c r="E33" s="709">
        <f>D33+'[2]3Trim'!E33</f>
        <v>736078.7400999999</v>
      </c>
      <c r="F33" s="708">
        <v>54583.319112</v>
      </c>
      <c r="G33" s="709">
        <f>F33+'[2]3Trim'!G33</f>
        <v>178493.732615</v>
      </c>
      <c r="H33" s="708">
        <v>40771.821039999995</v>
      </c>
      <c r="I33" s="709">
        <f>H33+'[2]3Trim'!I33</f>
        <v>137308.15855</v>
      </c>
    </row>
    <row r="34" spans="1:10" s="711" customFormat="1" ht="15">
      <c r="A34" s="703" t="s">
        <v>671</v>
      </c>
      <c r="B34" s="704">
        <v>14921.419140000002</v>
      </c>
      <c r="C34" s="705">
        <f>B34+'[2]3Trim'!C34</f>
        <v>58146.5695</v>
      </c>
      <c r="D34" s="706">
        <v>75402.28919000001</v>
      </c>
      <c r="E34" s="705">
        <f>D34+'[2]3Trim'!E34</f>
        <v>278939.00571000006</v>
      </c>
      <c r="F34" s="704">
        <v>342.14027999999996</v>
      </c>
      <c r="G34" s="705">
        <f>F34+'[2]3Trim'!G34</f>
        <v>728.58268</v>
      </c>
      <c r="H34" s="704">
        <v>1436.22987</v>
      </c>
      <c r="I34" s="705">
        <f>H34+'[2]3Trim'!I34</f>
        <v>3567.7265099999995</v>
      </c>
      <c r="J34" s="688"/>
    </row>
    <row r="35" spans="1:10" s="711" customFormat="1" ht="15">
      <c r="A35" s="707" t="s">
        <v>727</v>
      </c>
      <c r="B35" s="708">
        <v>8105.668822000001</v>
      </c>
      <c r="C35" s="709">
        <f>B35+'[2]3Trim'!C35</f>
        <v>31364.311411999992</v>
      </c>
      <c r="D35" s="710">
        <v>42224.148320000015</v>
      </c>
      <c r="E35" s="709">
        <f>D35+'[2]3Trim'!E35</f>
        <v>207467.92581</v>
      </c>
      <c r="F35" s="708">
        <v>1076.972982</v>
      </c>
      <c r="G35" s="709">
        <f>F35+'[2]3Trim'!G35</f>
        <v>3501.482562</v>
      </c>
      <c r="H35" s="708">
        <v>6971.675</v>
      </c>
      <c r="I35" s="709">
        <f>H35+'[2]3Trim'!I35</f>
        <v>20517.5587</v>
      </c>
      <c r="J35" s="688"/>
    </row>
    <row r="36" spans="1:9" ht="15">
      <c r="A36" s="703" t="s">
        <v>728</v>
      </c>
      <c r="B36" s="704">
        <v>11705.007979999998</v>
      </c>
      <c r="C36" s="705">
        <f>B36+'[2]3Trim'!C36</f>
        <v>54716.24326</v>
      </c>
      <c r="D36" s="706">
        <v>4786.27232</v>
      </c>
      <c r="E36" s="705">
        <f>D36+'[2]3Trim'!E36</f>
        <v>20941.6328</v>
      </c>
      <c r="F36" s="704">
        <v>7126.92338</v>
      </c>
      <c r="G36" s="705">
        <f>F36+'[2]3Trim'!G36</f>
        <v>34906.25999</v>
      </c>
      <c r="H36" s="704">
        <v>2312.03375</v>
      </c>
      <c r="I36" s="705">
        <f>H36+'[2]3Trim'!I36</f>
        <v>10936.291220000001</v>
      </c>
    </row>
    <row r="37" spans="1:9" s="711" customFormat="1" ht="15">
      <c r="A37" s="707" t="s">
        <v>729</v>
      </c>
      <c r="B37" s="708">
        <v>8467.28119</v>
      </c>
      <c r="C37" s="709">
        <f>B37+'[2]3Trim'!C37</f>
        <v>32688.531206</v>
      </c>
      <c r="D37" s="710">
        <v>5376.6660600000005</v>
      </c>
      <c r="E37" s="709">
        <f>D37+'[2]3Trim'!E37</f>
        <v>19462.35836</v>
      </c>
      <c r="F37" s="708">
        <v>947.58</v>
      </c>
      <c r="G37" s="709">
        <f>F37+'[2]3Trim'!G37</f>
        <v>5902.503849999999</v>
      </c>
      <c r="H37" s="708">
        <v>634.89661</v>
      </c>
      <c r="I37" s="709">
        <f>H37+'[2]3Trim'!I37</f>
        <v>3271.4237300000004</v>
      </c>
    </row>
    <row r="38" spans="1:9" s="711" customFormat="1" ht="15">
      <c r="A38" s="703" t="s">
        <v>672</v>
      </c>
      <c r="B38" s="704">
        <v>19623.835708</v>
      </c>
      <c r="C38" s="705">
        <f>B38+'[2]3Trim'!C38</f>
        <v>58609.880117999994</v>
      </c>
      <c r="D38" s="706">
        <v>15284.324900000001</v>
      </c>
      <c r="E38" s="705">
        <f>D38+'[2]3Trim'!E38</f>
        <v>40808.665479999996</v>
      </c>
      <c r="F38" s="704">
        <v>10099.7183</v>
      </c>
      <c r="G38" s="705">
        <f>F38+'[2]3Trim'!G38</f>
        <v>15768.609110000001</v>
      </c>
      <c r="H38" s="704">
        <v>8413.12844</v>
      </c>
      <c r="I38" s="705">
        <f>H38+'[2]3Trim'!I38</f>
        <v>12637.12403</v>
      </c>
    </row>
    <row r="39" spans="1:9" s="711" customFormat="1" ht="15">
      <c r="A39" s="707" t="s">
        <v>673</v>
      </c>
      <c r="B39" s="708">
        <v>2146.2024</v>
      </c>
      <c r="C39" s="709">
        <f>B39+'[2]3Trim'!C39</f>
        <v>20067.34973</v>
      </c>
      <c r="D39" s="710">
        <v>2299.40916</v>
      </c>
      <c r="E39" s="709">
        <f>D39+'[2]3Trim'!E39</f>
        <v>17760.0232</v>
      </c>
      <c r="F39" s="708">
        <v>1793.2934</v>
      </c>
      <c r="G39" s="709">
        <f>F39+'[2]3Trim'!G39</f>
        <v>16516.35979</v>
      </c>
      <c r="H39" s="708">
        <v>1904.79486</v>
      </c>
      <c r="I39" s="709">
        <f>H39+'[2]3Trim'!I39</f>
        <v>14073.46161</v>
      </c>
    </row>
    <row r="40" spans="1:9" s="711" customFormat="1" ht="15">
      <c r="A40" s="703" t="s">
        <v>730</v>
      </c>
      <c r="B40" s="704">
        <v>1492.0349999999999</v>
      </c>
      <c r="C40" s="705">
        <f>B40+'[2]3Trim'!C40</f>
        <v>14473.26087</v>
      </c>
      <c r="D40" s="706">
        <v>2209.96886</v>
      </c>
      <c r="E40" s="705">
        <f>D40+'[2]3Trim'!E40</f>
        <v>18421.69695</v>
      </c>
      <c r="F40" s="704">
        <v>1044.095</v>
      </c>
      <c r="G40" s="705">
        <f>F40+'[2]3Trim'!G40</f>
        <v>2856.89687</v>
      </c>
      <c r="H40" s="704">
        <v>1805.74321</v>
      </c>
      <c r="I40" s="705">
        <f>H40+'[2]3Trim'!I40</f>
        <v>4354.682870000001</v>
      </c>
    </row>
    <row r="41" spans="1:9" s="711" customFormat="1" ht="15">
      <c r="A41" s="707" t="s">
        <v>675</v>
      </c>
      <c r="B41" s="708">
        <v>3071.4583000000002</v>
      </c>
      <c r="C41" s="709">
        <f>B41+'[2]3Trim'!C41</f>
        <v>7374.55906</v>
      </c>
      <c r="D41" s="710">
        <v>5077.72984</v>
      </c>
      <c r="E41" s="709">
        <f>D41+'[2]3Trim'!E41</f>
        <v>12923.744149999999</v>
      </c>
      <c r="F41" s="708">
        <v>2211.1413000000002</v>
      </c>
      <c r="G41" s="709">
        <f>F41+'[2]3Trim'!G41</f>
        <v>3974.5291100000004</v>
      </c>
      <c r="H41" s="708">
        <v>3393.04355</v>
      </c>
      <c r="I41" s="709">
        <f>H41+'[2]3Trim'!I41</f>
        <v>6284.006069999999</v>
      </c>
    </row>
    <row r="42" spans="1:9" s="711" customFormat="1" ht="15">
      <c r="A42" s="703" t="s">
        <v>731</v>
      </c>
      <c r="B42" s="704">
        <v>1705.6060000000002</v>
      </c>
      <c r="C42" s="705">
        <f>B42+'[2]3Trim'!C42</f>
        <v>5683.85205</v>
      </c>
      <c r="D42" s="706">
        <v>3388.0613599999997</v>
      </c>
      <c r="E42" s="705">
        <f>D42+'[2]3Trim'!E42</f>
        <v>10928.30025</v>
      </c>
      <c r="F42" s="704">
        <v>42.705999999999996</v>
      </c>
      <c r="G42" s="705">
        <f>F42+'[2]3Trim'!G42</f>
        <v>210.72004999999996</v>
      </c>
      <c r="H42" s="704">
        <v>117.93443</v>
      </c>
      <c r="I42" s="705">
        <f>H42+'[2]3Trim'!I42</f>
        <v>520.29518</v>
      </c>
    </row>
    <row r="43" spans="1:9" s="711" customFormat="1" ht="15">
      <c r="A43" s="707" t="s">
        <v>732</v>
      </c>
      <c r="B43" s="708">
        <v>6601.39051</v>
      </c>
      <c r="C43" s="709">
        <f>B43+'[2]3Trim'!C43</f>
        <v>21350.815033</v>
      </c>
      <c r="D43" s="710">
        <v>6078.9097600000005</v>
      </c>
      <c r="E43" s="709">
        <f>D43+'[2]3Trim'!E43</f>
        <v>22778.18855</v>
      </c>
      <c r="F43" s="708">
        <v>6585.114409999999</v>
      </c>
      <c r="G43" s="709">
        <f>F43+'[2]3Trim'!G43</f>
        <v>20780.193933</v>
      </c>
      <c r="H43" s="708">
        <v>6058.69032</v>
      </c>
      <c r="I43" s="709">
        <f>H43+'[2]3Trim'!I43</f>
        <v>22050.28983</v>
      </c>
    </row>
    <row r="44" spans="1:9" s="711" customFormat="1" ht="15">
      <c r="A44" s="703" t="s">
        <v>733</v>
      </c>
      <c r="B44" s="704">
        <v>19853.1697</v>
      </c>
      <c r="C44" s="705">
        <f>B44+'[2]3Trim'!C44</f>
        <v>66794.44655</v>
      </c>
      <c r="D44" s="706">
        <v>4134.71969</v>
      </c>
      <c r="E44" s="705">
        <f>D44+'[2]3Trim'!E44</f>
        <v>26489.788780000003</v>
      </c>
      <c r="F44" s="704">
        <v>19853.165200000003</v>
      </c>
      <c r="G44" s="705">
        <f>F44+'[2]3Trim'!G44</f>
        <v>66471.88105000001</v>
      </c>
      <c r="H44" s="704">
        <v>4134.31527</v>
      </c>
      <c r="I44" s="705">
        <f>H44+'[2]3Trim'!I44</f>
        <v>26111.06567</v>
      </c>
    </row>
    <row r="45" spans="1:9" s="711" customFormat="1" ht="15">
      <c r="A45" s="707" t="s">
        <v>680</v>
      </c>
      <c r="B45" s="708">
        <v>5788.061325999999</v>
      </c>
      <c r="C45" s="709">
        <f>B45+'[2]3Trim'!C45</f>
        <v>28078.090879</v>
      </c>
      <c r="D45" s="710">
        <v>17169.95516</v>
      </c>
      <c r="E45" s="709">
        <f>D45+'[2]3Trim'!E45</f>
        <v>75051.63945</v>
      </c>
      <c r="F45" s="708">
        <v>663.6566559999999</v>
      </c>
      <c r="G45" s="709">
        <f>F45+'[2]3Trim'!G45</f>
        <v>2716.4778939999997</v>
      </c>
      <c r="H45" s="708">
        <v>3740.732</v>
      </c>
      <c r="I45" s="709">
        <f>H45+'[2]3Trim'!I45</f>
        <v>13150.76641</v>
      </c>
    </row>
    <row r="46" spans="1:9" s="711" customFormat="1" ht="15">
      <c r="A46" s="703" t="s">
        <v>734</v>
      </c>
      <c r="B46" s="704">
        <v>331931.857062</v>
      </c>
      <c r="C46" s="705">
        <f>B46+'[2]3Trim'!C46</f>
        <v>1470781.280365</v>
      </c>
      <c r="D46" s="706">
        <v>70740.70934</v>
      </c>
      <c r="E46" s="705">
        <f>D46+'[2]3Trim'!E46</f>
        <v>292136.81555</v>
      </c>
      <c r="F46" s="704">
        <v>46059.150561999995</v>
      </c>
      <c r="G46" s="705">
        <f>F46+'[2]3Trim'!G46</f>
        <v>489592.713435</v>
      </c>
      <c r="H46" s="704">
        <v>12007.84427</v>
      </c>
      <c r="I46" s="705">
        <f>H46+'[2]3Trim'!I46</f>
        <v>98201.7525</v>
      </c>
    </row>
    <row r="47" spans="1:9" s="711" customFormat="1" ht="15">
      <c r="A47" s="707" t="s">
        <v>735</v>
      </c>
      <c r="B47" s="708">
        <v>43526.406025000004</v>
      </c>
      <c r="C47" s="709">
        <f>B47+'[2]3Trim'!C47</f>
        <v>497647.82622499997</v>
      </c>
      <c r="D47" s="710">
        <v>9657.900179999999</v>
      </c>
      <c r="E47" s="709">
        <f>D47+'[2]3Trim'!E47</f>
        <v>90995.13033</v>
      </c>
      <c r="F47" s="708">
        <v>24663.355025</v>
      </c>
      <c r="G47" s="709">
        <f>F47+'[2]3Trim'!G47</f>
        <v>421074.337225</v>
      </c>
      <c r="H47" s="708">
        <v>5469.613359999999</v>
      </c>
      <c r="I47" s="709">
        <f>H47+'[2]3Trim'!I47</f>
        <v>77322.98736</v>
      </c>
    </row>
    <row r="48" spans="1:9" s="711" customFormat="1" ht="15">
      <c r="A48" s="703" t="s">
        <v>156</v>
      </c>
      <c r="B48" s="704">
        <v>256619.15850000002</v>
      </c>
      <c r="C48" s="705">
        <f>B48+'[2]3Trim'!C48</f>
        <v>868195.4886700001</v>
      </c>
      <c r="D48" s="706">
        <v>47989.8171</v>
      </c>
      <c r="E48" s="705">
        <f>D48+'[2]3Trim'!E48</f>
        <v>154306.55268000002</v>
      </c>
      <c r="F48" s="704">
        <v>9720.432</v>
      </c>
      <c r="G48" s="705">
        <f>F48+'[2]3Trim'!G48</f>
        <v>36640.55492</v>
      </c>
      <c r="H48" s="704">
        <v>1820.8961600000002</v>
      </c>
      <c r="I48" s="705">
        <f>H48+'[2]3Trim'!I48</f>
        <v>6496.82395</v>
      </c>
    </row>
    <row r="49" spans="1:9" s="711" customFormat="1" ht="15">
      <c r="A49" s="707" t="s">
        <v>152</v>
      </c>
      <c r="B49" s="708">
        <v>23059.434999999998</v>
      </c>
      <c r="C49" s="709">
        <f>B49+'[2]3Trim'!C49</f>
        <v>88065.66503599999</v>
      </c>
      <c r="D49" s="710">
        <v>10011.72605</v>
      </c>
      <c r="E49" s="709">
        <f>D49+'[2]3Trim'!E49</f>
        <v>40175.2208</v>
      </c>
      <c r="F49" s="708">
        <v>4871.428</v>
      </c>
      <c r="G49" s="709">
        <f>F49+'[2]3Trim'!G49</f>
        <v>21466.537036</v>
      </c>
      <c r="H49" s="708">
        <v>2711.7927099999997</v>
      </c>
      <c r="I49" s="709">
        <f>H49+'[2]3Trim'!I49</f>
        <v>11038.61065</v>
      </c>
    </row>
    <row r="50" spans="1:9" s="711" customFormat="1" ht="15">
      <c r="A50" s="703" t="s">
        <v>683</v>
      </c>
      <c r="B50" s="704">
        <v>3914.025485</v>
      </c>
      <c r="C50" s="705">
        <f>B50+'[2]3Trim'!C50</f>
        <v>16634.906788</v>
      </c>
      <c r="D50" s="706">
        <v>3225.1560500000005</v>
      </c>
      <c r="E50" s="705">
        <f>D50+'[2]3Trim'!E50</f>
        <v>12041.501</v>
      </c>
      <c r="F50" s="704">
        <v>3738.6524849999996</v>
      </c>
      <c r="G50" s="705">
        <f>F50+'[2]3Trim'!G50</f>
        <v>15746.515370000001</v>
      </c>
      <c r="H50" s="704">
        <v>2966.78253</v>
      </c>
      <c r="I50" s="705">
        <f>H50+'[2]3Trim'!I50</f>
        <v>10942.34223</v>
      </c>
    </row>
    <row r="51" spans="1:9" s="711" customFormat="1" ht="15">
      <c r="A51" s="707" t="s">
        <v>736</v>
      </c>
      <c r="B51" s="708">
        <v>21433.142162</v>
      </c>
      <c r="C51" s="709">
        <f>B51+'[2]3Trim'!C51</f>
        <v>116400.271102</v>
      </c>
      <c r="D51" s="710">
        <v>43430.99733</v>
      </c>
      <c r="E51" s="709">
        <f>D51+'[2]3Trim'!E51</f>
        <v>230028.19427000004</v>
      </c>
      <c r="F51" s="708">
        <v>3140.459395</v>
      </c>
      <c r="G51" s="709">
        <f>F51+'[2]3Trim'!G51</f>
        <v>35048.060009999994</v>
      </c>
      <c r="H51" s="708">
        <v>15977.221109999999</v>
      </c>
      <c r="I51" s="709">
        <f>H51+'[2]3Trim'!I51</f>
        <v>81494.92548</v>
      </c>
    </row>
    <row r="52" spans="1:9" s="711" customFormat="1" ht="15">
      <c r="A52" s="703" t="s">
        <v>737</v>
      </c>
      <c r="B52" s="704">
        <v>6983.366</v>
      </c>
      <c r="C52" s="705">
        <f>B52+'[2]3Trim'!C52</f>
        <v>26814.729290000003</v>
      </c>
      <c r="D52" s="706">
        <v>9433.55557</v>
      </c>
      <c r="E52" s="705">
        <f>D52+'[2]3Trim'!E52</f>
        <v>36242.99588</v>
      </c>
      <c r="F52" s="704">
        <v>208.50400000000002</v>
      </c>
      <c r="G52" s="705">
        <f>F52+'[2]3Trim'!G52</f>
        <v>363.25800000000004</v>
      </c>
      <c r="H52" s="704">
        <v>223.04833</v>
      </c>
      <c r="I52" s="705">
        <f>H52+'[2]3Trim'!I52</f>
        <v>488.52093</v>
      </c>
    </row>
    <row r="53" spans="1:9" ht="15">
      <c r="A53" s="703" t="s">
        <v>738</v>
      </c>
      <c r="B53" s="708">
        <v>6957.993329999999</v>
      </c>
      <c r="C53" s="709">
        <f>B53+'[2]3Trim'!C53</f>
        <v>33716.794987999994</v>
      </c>
      <c r="D53" s="710">
        <v>9323.300329999998</v>
      </c>
      <c r="E53" s="709">
        <f>D53+'[2]3Trim'!E53</f>
        <v>44260.46391</v>
      </c>
      <c r="F53" s="708">
        <v>442.06519000000003</v>
      </c>
      <c r="G53" s="709">
        <f>F53+'[2]3Trim'!G53</f>
        <v>2262.112398</v>
      </c>
      <c r="H53" s="708">
        <v>372.41429000000005</v>
      </c>
      <c r="I53" s="709">
        <f>H53+'[2]3Trim'!I53</f>
        <v>1986.12822</v>
      </c>
    </row>
    <row r="54" spans="1:9" ht="15">
      <c r="A54" s="707" t="s">
        <v>685</v>
      </c>
      <c r="B54" s="704">
        <v>2245.824</v>
      </c>
      <c r="C54" s="705">
        <f>B54+'[2]3Trim'!C54</f>
        <v>17668.9133</v>
      </c>
      <c r="D54" s="706">
        <v>7615.673419999999</v>
      </c>
      <c r="E54" s="705">
        <f>D54+'[2]3Trim'!E54</f>
        <v>73318.99405000001</v>
      </c>
      <c r="F54" s="704">
        <v>1320.744</v>
      </c>
      <c r="G54" s="705">
        <f>F54+'[2]3Trim'!G54</f>
        <v>7661.8143</v>
      </c>
      <c r="H54" s="704">
        <v>2611.02478</v>
      </c>
      <c r="I54" s="705">
        <f>H54+'[2]3Trim'!I54</f>
        <v>19085.01146</v>
      </c>
    </row>
    <row r="55" spans="1:9" ht="15">
      <c r="A55" s="703" t="s">
        <v>739</v>
      </c>
      <c r="B55" s="708">
        <v>678.0278999999999</v>
      </c>
      <c r="C55" s="709">
        <f>B55+'[2]3Trim'!C55</f>
        <v>2978.204801</v>
      </c>
      <c r="D55" s="710">
        <v>3367.26467</v>
      </c>
      <c r="E55" s="709">
        <f>D55+'[2]3Trim'!E55</f>
        <v>13983.58725</v>
      </c>
      <c r="F55" s="708">
        <v>518.79579</v>
      </c>
      <c r="G55" s="709">
        <f>F55+'[2]3Trim'!G55</f>
        <v>2420.624923</v>
      </c>
      <c r="H55" s="708">
        <v>1663.69474</v>
      </c>
      <c r="I55" s="709">
        <f>H55+'[2]3Trim'!I55</f>
        <v>7691.90316</v>
      </c>
    </row>
    <row r="56" spans="1:9" ht="15">
      <c r="A56" s="707" t="s">
        <v>687</v>
      </c>
      <c r="B56" s="704">
        <v>3431.2095100000006</v>
      </c>
      <c r="C56" s="705">
        <f>B56+'[2]3Trim'!C56</f>
        <v>26858.408732</v>
      </c>
      <c r="D56" s="706">
        <v>2408.38416</v>
      </c>
      <c r="E56" s="705">
        <f>D56+'[2]3Trim'!E56</f>
        <v>12301.39973</v>
      </c>
      <c r="F56" s="704">
        <v>35.52253</v>
      </c>
      <c r="G56" s="705">
        <f>F56+'[2]3Trim'!G56</f>
        <v>277.835052</v>
      </c>
      <c r="H56" s="704">
        <v>22.065959999999997</v>
      </c>
      <c r="I56" s="705">
        <f>H56+'[2]3Trim'!I56</f>
        <v>103.20392000000001</v>
      </c>
    </row>
    <row r="57" spans="1:9" ht="15">
      <c r="A57" s="721" t="s">
        <v>688</v>
      </c>
      <c r="B57" s="713">
        <f aca="true" t="shared" si="1" ref="B57:I57">SUM(B26,B28,B33,B45:B46,B50:B51,B55:B56)</f>
        <v>539208.7123909999</v>
      </c>
      <c r="C57" s="714">
        <f t="shared" si="1"/>
        <v>2309774.914906</v>
      </c>
      <c r="D57" s="715">
        <f t="shared" si="1"/>
        <v>381796.33871000004</v>
      </c>
      <c r="E57" s="714">
        <f t="shared" si="1"/>
        <v>1550429.21332</v>
      </c>
      <c r="F57" s="713">
        <f t="shared" si="1"/>
        <v>140241.486576</v>
      </c>
      <c r="G57" s="714">
        <f t="shared" si="1"/>
        <v>861979.1890690001</v>
      </c>
      <c r="H57" s="716">
        <f t="shared" si="1"/>
        <v>101024.19394000001</v>
      </c>
      <c r="I57" s="714">
        <f t="shared" si="1"/>
        <v>429489.61588000006</v>
      </c>
    </row>
    <row r="58" spans="1:9" ht="15">
      <c r="A58" s="722" t="s">
        <v>740</v>
      </c>
      <c r="B58" s="713">
        <f>SUM(B24+B57)</f>
        <v>601432.1482739999</v>
      </c>
      <c r="C58" s="714">
        <f aca="true" t="shared" si="2" ref="C58:I58">SUM(C24,C57)</f>
        <v>2552621.0498229996</v>
      </c>
      <c r="D58" s="715">
        <f t="shared" si="2"/>
        <v>615058.9657200001</v>
      </c>
      <c r="E58" s="714">
        <f t="shared" si="2"/>
        <v>2435503.7921</v>
      </c>
      <c r="F58" s="713">
        <f t="shared" si="2"/>
        <v>174542.828061</v>
      </c>
      <c r="G58" s="714">
        <f t="shared" si="2"/>
        <v>992570.4759380001</v>
      </c>
      <c r="H58" s="716">
        <f t="shared" si="2"/>
        <v>189823.73782</v>
      </c>
      <c r="I58" s="714">
        <f t="shared" si="2"/>
        <v>767689.9156200001</v>
      </c>
    </row>
    <row r="59" spans="1:9" ht="25.5" customHeight="1">
      <c r="A59" s="686" t="s">
        <v>711</v>
      </c>
      <c r="B59" s="687"/>
      <c r="C59" s="687"/>
      <c r="D59" s="687"/>
      <c r="E59" s="687"/>
      <c r="F59" s="687"/>
      <c r="G59" s="687"/>
      <c r="H59" s="687"/>
      <c r="I59" s="687"/>
    </row>
    <row r="60" spans="1:9" ht="20.25">
      <c r="A60" s="689" t="s">
        <v>712</v>
      </c>
      <c r="B60" s="690"/>
      <c r="C60" s="690"/>
      <c r="D60" s="690"/>
      <c r="E60" s="690"/>
      <c r="F60" s="690"/>
      <c r="G60" s="690"/>
      <c r="H60" s="690"/>
      <c r="I60" s="690"/>
    </row>
    <row r="61" spans="1:7" ht="15.75" thickBot="1">
      <c r="A61" s="691"/>
      <c r="B61" s="692"/>
      <c r="C61" s="692"/>
      <c r="D61" s="692"/>
      <c r="E61" s="692"/>
      <c r="F61" s="692"/>
      <c r="G61" s="692"/>
    </row>
    <row r="62" spans="1:9" ht="24" customHeight="1" thickBot="1">
      <c r="A62" s="877" t="s">
        <v>142</v>
      </c>
      <c r="B62" s="877" t="s">
        <v>282</v>
      </c>
      <c r="C62" s="877"/>
      <c r="D62" s="877"/>
      <c r="E62" s="877"/>
      <c r="F62" s="877" t="s">
        <v>634</v>
      </c>
      <c r="G62" s="877"/>
      <c r="H62" s="877"/>
      <c r="I62" s="877"/>
    </row>
    <row r="63" spans="1:9" s="719" customFormat="1" ht="23.25" customHeight="1" thickBot="1">
      <c r="A63" s="877"/>
      <c r="B63" s="878" t="s">
        <v>635</v>
      </c>
      <c r="C63" s="878"/>
      <c r="D63" s="879" t="s">
        <v>636</v>
      </c>
      <c r="E63" s="879"/>
      <c r="F63" s="878" t="s">
        <v>635</v>
      </c>
      <c r="G63" s="878"/>
      <c r="H63" s="879" t="s">
        <v>636</v>
      </c>
      <c r="I63" s="879"/>
    </row>
    <row r="64" spans="1:9" ht="47.25" customHeight="1" thickBot="1">
      <c r="A64" s="877"/>
      <c r="B64" s="693" t="s">
        <v>803</v>
      </c>
      <c r="C64" s="694" t="s">
        <v>804</v>
      </c>
      <c r="D64" s="693" t="s">
        <v>803</v>
      </c>
      <c r="E64" s="694" t="s">
        <v>804</v>
      </c>
      <c r="F64" s="693" t="s">
        <v>803</v>
      </c>
      <c r="G64" s="694" t="s">
        <v>804</v>
      </c>
      <c r="H64" s="693" t="s">
        <v>803</v>
      </c>
      <c r="I64" s="694" t="s">
        <v>804</v>
      </c>
    </row>
    <row r="65" spans="1:9" ht="20.25">
      <c r="A65" s="723"/>
      <c r="B65" s="724"/>
      <c r="C65" s="725"/>
      <c r="D65" s="726"/>
      <c r="E65" s="725"/>
      <c r="F65" s="724"/>
      <c r="G65" s="725"/>
      <c r="H65" s="727"/>
      <c r="I65" s="725"/>
    </row>
    <row r="66" spans="1:9" ht="16.5" customHeight="1">
      <c r="A66" s="728" t="s">
        <v>692</v>
      </c>
      <c r="B66" s="704">
        <v>154651.262184</v>
      </c>
      <c r="C66" s="705">
        <v>508992.13090199995</v>
      </c>
      <c r="D66" s="706">
        <v>96497.01707</v>
      </c>
      <c r="E66" s="705">
        <v>335671.17327</v>
      </c>
      <c r="F66" s="704">
        <v>24281.706184</v>
      </c>
      <c r="G66" s="705">
        <v>43245.90472199999</v>
      </c>
      <c r="H66" s="717">
        <v>15701.42579</v>
      </c>
      <c r="I66" s="705">
        <v>31265.75138</v>
      </c>
    </row>
    <row r="67" spans="1:9" ht="16.5" customHeight="1">
      <c r="A67" s="729" t="s">
        <v>741</v>
      </c>
      <c r="B67" s="730">
        <v>96201.472568</v>
      </c>
      <c r="C67" s="731">
        <v>369605.68536400003</v>
      </c>
      <c r="D67" s="732">
        <v>53658.057479999996</v>
      </c>
      <c r="E67" s="731">
        <v>214942.03137</v>
      </c>
      <c r="F67" s="730">
        <v>603.016568</v>
      </c>
      <c r="G67" s="731">
        <v>2056.451364</v>
      </c>
      <c r="H67" s="733">
        <v>702.1153899999999</v>
      </c>
      <c r="I67" s="731">
        <v>2963.25538</v>
      </c>
    </row>
    <row r="68" spans="1:9" ht="15.75" customHeight="1">
      <c r="A68" s="728" t="s">
        <v>742</v>
      </c>
      <c r="B68" s="734">
        <v>10624.607976</v>
      </c>
      <c r="C68" s="735">
        <v>25136.6305</v>
      </c>
      <c r="D68" s="736">
        <v>6628.723459999999</v>
      </c>
      <c r="E68" s="735">
        <v>16020.772369999999</v>
      </c>
      <c r="F68" s="734">
        <v>29.093976</v>
      </c>
      <c r="G68" s="735">
        <v>83.5655</v>
      </c>
      <c r="H68" s="737">
        <v>82.3888</v>
      </c>
      <c r="I68" s="735">
        <v>187.5586</v>
      </c>
    </row>
    <row r="69" spans="1:9" ht="15.75" customHeight="1">
      <c r="A69" s="729" t="s">
        <v>695</v>
      </c>
      <c r="B69" s="730">
        <v>12856.991714999998</v>
      </c>
      <c r="C69" s="731">
        <v>34088.659057</v>
      </c>
      <c r="D69" s="732">
        <v>30628.357370000005</v>
      </c>
      <c r="E69" s="731">
        <v>118684.88684000002</v>
      </c>
      <c r="F69" s="730">
        <v>8595.644305</v>
      </c>
      <c r="G69" s="731">
        <v>17989.601736999997</v>
      </c>
      <c r="H69" s="733">
        <v>9322.586689999998</v>
      </c>
      <c r="I69" s="731">
        <v>35466.58973</v>
      </c>
    </row>
    <row r="70" spans="1:9" s="718" customFormat="1" ht="15.75" customHeight="1">
      <c r="A70" s="728" t="s">
        <v>743</v>
      </c>
      <c r="B70" s="734">
        <v>22320.952108999998</v>
      </c>
      <c r="C70" s="735">
        <v>95994.455071</v>
      </c>
      <c r="D70" s="736">
        <v>12826.505809999999</v>
      </c>
      <c r="E70" s="735">
        <v>52969.19572</v>
      </c>
      <c r="F70" s="734">
        <v>21823.840359</v>
      </c>
      <c r="G70" s="735">
        <v>86686.653676</v>
      </c>
      <c r="H70" s="737">
        <v>12176.493339999999</v>
      </c>
      <c r="I70" s="735">
        <v>47981.52659</v>
      </c>
    </row>
    <row r="71" spans="1:9" s="718" customFormat="1" ht="15.75" customHeight="1">
      <c r="A71" s="729" t="s">
        <v>744</v>
      </c>
      <c r="B71" s="730">
        <v>21974.263901000002</v>
      </c>
      <c r="C71" s="731">
        <v>90663.70781</v>
      </c>
      <c r="D71" s="732">
        <v>41900.55466</v>
      </c>
      <c r="E71" s="731">
        <v>167665.74691999998</v>
      </c>
      <c r="F71" s="730">
        <v>6208.732646</v>
      </c>
      <c r="G71" s="731">
        <v>21462.845573</v>
      </c>
      <c r="H71" s="733">
        <v>15393.768969999997</v>
      </c>
      <c r="I71" s="731">
        <v>53567.13531</v>
      </c>
    </row>
    <row r="72" spans="1:9" ht="15">
      <c r="A72" s="738" t="s">
        <v>745</v>
      </c>
      <c r="B72" s="734">
        <v>19700.08291</v>
      </c>
      <c r="C72" s="735">
        <v>80582.261657</v>
      </c>
      <c r="D72" s="736">
        <v>21856.973729999998</v>
      </c>
      <c r="E72" s="735">
        <v>77207.17396000001</v>
      </c>
      <c r="F72" s="734">
        <v>18678.065489999997</v>
      </c>
      <c r="G72" s="735">
        <v>76570.65398999999</v>
      </c>
      <c r="H72" s="737">
        <v>19878.10836</v>
      </c>
      <c r="I72" s="735">
        <v>70133.88805</v>
      </c>
    </row>
    <row r="73" spans="1:9" ht="15">
      <c r="A73" s="729" t="s">
        <v>699</v>
      </c>
      <c r="B73" s="730">
        <v>34931.209772999995</v>
      </c>
      <c r="C73" s="731">
        <v>146274.78363700002</v>
      </c>
      <c r="D73" s="732">
        <v>50559.141610000006</v>
      </c>
      <c r="E73" s="731">
        <v>208145.80332</v>
      </c>
      <c r="F73" s="730">
        <v>12818.173723</v>
      </c>
      <c r="G73" s="731">
        <v>47574.331159</v>
      </c>
      <c r="H73" s="733">
        <v>19783.13314</v>
      </c>
      <c r="I73" s="731">
        <v>77922.74419</v>
      </c>
    </row>
    <row r="74" spans="1:9" ht="15">
      <c r="A74" s="728" t="s">
        <v>746</v>
      </c>
      <c r="B74" s="734">
        <v>12587.361411000002</v>
      </c>
      <c r="C74" s="735">
        <v>53737.539244</v>
      </c>
      <c r="D74" s="736">
        <v>18487.08453</v>
      </c>
      <c r="E74" s="735">
        <v>83020.86991000001</v>
      </c>
      <c r="F74" s="734">
        <v>4080.7858610000003</v>
      </c>
      <c r="G74" s="735">
        <v>13928.561674</v>
      </c>
      <c r="H74" s="737">
        <v>7039.864299999999</v>
      </c>
      <c r="I74" s="735">
        <v>29238.1328</v>
      </c>
    </row>
    <row r="75" spans="1:9" ht="15">
      <c r="A75" s="739" t="s">
        <v>747</v>
      </c>
      <c r="B75" s="730">
        <v>6103.179688999999</v>
      </c>
      <c r="C75" s="731">
        <v>26254.000331999996</v>
      </c>
      <c r="D75" s="732">
        <v>26843.103329999998</v>
      </c>
      <c r="E75" s="731">
        <v>110357.64715</v>
      </c>
      <c r="F75" s="730">
        <v>4845.663388999999</v>
      </c>
      <c r="G75" s="731">
        <v>20740.315042000002</v>
      </c>
      <c r="H75" s="733">
        <v>23745.132430000005</v>
      </c>
      <c r="I75" s="731">
        <v>95921.53217999998</v>
      </c>
    </row>
    <row r="76" spans="1:9" ht="15">
      <c r="A76" s="728" t="s">
        <v>703</v>
      </c>
      <c r="B76" s="734">
        <v>45590.465844</v>
      </c>
      <c r="C76" s="735">
        <v>191698.41260799998</v>
      </c>
      <c r="D76" s="736">
        <v>38839.637140000006</v>
      </c>
      <c r="E76" s="735">
        <v>159300.32694000003</v>
      </c>
      <c r="F76" s="734">
        <v>38909.84635400001</v>
      </c>
      <c r="G76" s="735">
        <v>165310.78803800003</v>
      </c>
      <c r="H76" s="737">
        <v>26145.72929</v>
      </c>
      <c r="I76" s="735">
        <v>113823.16907</v>
      </c>
    </row>
    <row r="77" spans="1:9" ht="15">
      <c r="A77" s="729" t="s">
        <v>748</v>
      </c>
      <c r="B77" s="730">
        <v>25185.792930000003</v>
      </c>
      <c r="C77" s="731">
        <v>110622.51475199999</v>
      </c>
      <c r="D77" s="732">
        <v>11423.31035</v>
      </c>
      <c r="E77" s="731">
        <v>50230.258350000004</v>
      </c>
      <c r="F77" s="730">
        <v>24207.63118</v>
      </c>
      <c r="G77" s="731">
        <v>107244.707792</v>
      </c>
      <c r="H77" s="733">
        <v>10505.4519</v>
      </c>
      <c r="I77" s="731">
        <v>47011.755789999996</v>
      </c>
    </row>
    <row r="78" spans="1:9" ht="15">
      <c r="A78" s="728" t="s">
        <v>749</v>
      </c>
      <c r="B78" s="734">
        <v>2065.75629</v>
      </c>
      <c r="C78" s="735">
        <v>6760.977929999999</v>
      </c>
      <c r="D78" s="736">
        <v>4161.189179999999</v>
      </c>
      <c r="E78" s="735">
        <v>12458.87053</v>
      </c>
      <c r="F78" s="734">
        <v>2053.15119</v>
      </c>
      <c r="G78" s="735">
        <v>6629.90343</v>
      </c>
      <c r="H78" s="737">
        <v>4099.12609</v>
      </c>
      <c r="I78" s="735">
        <v>12147.13078</v>
      </c>
    </row>
    <row r="79" spans="1:9" ht="15">
      <c r="A79" s="740" t="s">
        <v>706</v>
      </c>
      <c r="B79" s="730">
        <v>6967.528697999999</v>
      </c>
      <c r="C79" s="731">
        <v>25561.608859999997</v>
      </c>
      <c r="D79" s="732">
        <v>16565.58876</v>
      </c>
      <c r="E79" s="731">
        <v>66381.82292</v>
      </c>
      <c r="F79" s="730">
        <v>1938.3204680000001</v>
      </c>
      <c r="G79" s="731">
        <v>6735.6587</v>
      </c>
      <c r="H79" s="733">
        <v>5593.70938</v>
      </c>
      <c r="I79" s="731">
        <v>28767.53233</v>
      </c>
    </row>
    <row r="80" spans="1:9" ht="15">
      <c r="A80" s="741" t="s">
        <v>750</v>
      </c>
      <c r="B80" s="734">
        <v>28602.692309000002</v>
      </c>
      <c r="C80" s="735">
        <v>91157.95384100001</v>
      </c>
      <c r="D80" s="736">
        <v>14953.337090000003</v>
      </c>
      <c r="E80" s="735">
        <v>53014.17721</v>
      </c>
      <c r="F80" s="734">
        <v>9406.539217</v>
      </c>
      <c r="G80" s="735">
        <v>35248.893227</v>
      </c>
      <c r="H80" s="737">
        <v>8265.420180000001</v>
      </c>
      <c r="I80" s="735">
        <v>31273.44315</v>
      </c>
    </row>
    <row r="81" spans="1:9" ht="15">
      <c r="A81" s="740" t="s">
        <v>751</v>
      </c>
      <c r="B81" s="730">
        <v>293.61006</v>
      </c>
      <c r="C81" s="731">
        <v>1505.128787</v>
      </c>
      <c r="D81" s="732">
        <v>7557.83879</v>
      </c>
      <c r="E81" s="731">
        <v>38199.18292</v>
      </c>
      <c r="F81" s="730">
        <v>283.47252000000003</v>
      </c>
      <c r="G81" s="731">
        <v>1448.33085</v>
      </c>
      <c r="H81" s="733">
        <v>7162.59261</v>
      </c>
      <c r="I81" s="731">
        <v>36709.01854999999</v>
      </c>
    </row>
    <row r="82" spans="1:9" ht="15">
      <c r="A82" s="721" t="s">
        <v>708</v>
      </c>
      <c r="B82" s="742">
        <v>347024.710494</v>
      </c>
      <c r="C82" s="743">
        <v>1267211.493702</v>
      </c>
      <c r="D82" s="744">
        <v>342462.46660000004</v>
      </c>
      <c r="E82" s="743">
        <v>1321215.3142500005</v>
      </c>
      <c r="F82" s="742">
        <v>145851.68418700004</v>
      </c>
      <c r="G82" s="743">
        <v>516278.3180140001</v>
      </c>
      <c r="H82" s="745">
        <v>157574.3908</v>
      </c>
      <c r="I82" s="743">
        <v>594064.7982</v>
      </c>
    </row>
    <row r="83" spans="1:9" ht="31.5" thickBot="1">
      <c r="A83" s="746" t="s">
        <v>752</v>
      </c>
      <c r="B83" s="747">
        <v>948456.8587679999</v>
      </c>
      <c r="C83" s="748">
        <v>3819832.5435249996</v>
      </c>
      <c r="D83" s="749">
        <v>957521.4323200001</v>
      </c>
      <c r="E83" s="748">
        <v>3756719.106350001</v>
      </c>
      <c r="F83" s="747">
        <v>320394.512248</v>
      </c>
      <c r="G83" s="748">
        <v>1508848.7939520003</v>
      </c>
      <c r="H83" s="750">
        <v>347398.12862</v>
      </c>
      <c r="I83" s="748">
        <v>1361754.7138200002</v>
      </c>
    </row>
    <row r="84" spans="1:9" ht="16.5" customHeight="1">
      <c r="A84" s="751" t="s">
        <v>710</v>
      </c>
      <c r="B84" s="751"/>
      <c r="C84" s="751"/>
      <c r="D84" s="751"/>
      <c r="E84" s="751"/>
      <c r="F84" s="751"/>
      <c r="G84" s="751"/>
      <c r="H84" s="751"/>
      <c r="I84" s="751"/>
    </row>
    <row r="85" spans="1:11" s="753" customFormat="1" ht="12.75">
      <c r="A85" s="688"/>
      <c r="B85" s="688"/>
      <c r="C85" s="688"/>
      <c r="D85" s="688"/>
      <c r="E85" s="688"/>
      <c r="F85" s="688"/>
      <c r="G85" s="688"/>
      <c r="H85" s="688"/>
      <c r="I85" s="688"/>
      <c r="J85" s="752"/>
      <c r="K85" s="752"/>
    </row>
    <row r="86" ht="15.75" customHeight="1"/>
    <row r="87" ht="15.75" customHeight="1"/>
    <row r="88" ht="38.25" customHeight="1"/>
  </sheetData>
  <sheetProtection/>
  <mergeCells count="14">
    <mergeCell ref="A62:A64"/>
    <mergeCell ref="B62:E62"/>
    <mergeCell ref="F62:I62"/>
    <mergeCell ref="B63:C63"/>
    <mergeCell ref="D63:E63"/>
    <mergeCell ref="F63:G63"/>
    <mergeCell ref="H63:I63"/>
    <mergeCell ref="A4:A6"/>
    <mergeCell ref="B4:E4"/>
    <mergeCell ref="F4:I4"/>
    <mergeCell ref="B5:C5"/>
    <mergeCell ref="D5:E5"/>
    <mergeCell ref="F5:G5"/>
    <mergeCell ref="H5:I5"/>
  </mergeCells>
  <printOptions/>
  <pageMargins left="0.36" right="0.2362204724409449" top="0.7" bottom="0.31" header="0.2755905511811024" footer="0.31496062992125984"/>
  <pageSetup horizontalDpi="300" verticalDpi="300" orientation="portrait" paperSize="9" scale="73" r:id="rId1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0"/>
  <sheetViews>
    <sheetView zoomScale="50" zoomScaleNormal="50" workbookViewId="0" topLeftCell="A1">
      <pane xSplit="1" ySplit="6" topLeftCell="B7" activePane="bottomRight" state="frozen"/>
      <selection pane="topLeft" activeCell="B7" sqref="B7:I9"/>
      <selection pane="topRight" activeCell="B7" sqref="B7:I9"/>
      <selection pane="bottomLeft" activeCell="B7" sqref="B7:I9"/>
      <selection pane="bottomRight" activeCell="A1" sqref="A1"/>
    </sheetView>
  </sheetViews>
  <sheetFormatPr defaultColWidth="11.00390625" defaultRowHeight="13.5"/>
  <cols>
    <col min="1" max="1" width="28.375" style="756" customWidth="1"/>
    <col min="2" max="9" width="11.75390625" style="756" customWidth="1"/>
    <col min="10" max="10" width="28.50390625" style="756" customWidth="1"/>
    <col min="11" max="18" width="11.75390625" style="756" customWidth="1"/>
    <col min="19" max="38" width="10.25390625" style="755" customWidth="1"/>
    <col min="39" max="16384" width="10.25390625" style="756" customWidth="1"/>
  </cols>
  <sheetData>
    <row r="1" spans="1:18" ht="24">
      <c r="A1" s="754" t="s">
        <v>753</v>
      </c>
      <c r="B1" s="754"/>
      <c r="C1" s="754"/>
      <c r="D1" s="754"/>
      <c r="E1" s="754"/>
      <c r="F1" s="754"/>
      <c r="G1" s="754"/>
      <c r="H1" s="754"/>
      <c r="I1" s="754"/>
      <c r="J1" s="754" t="s">
        <v>753</v>
      </c>
      <c r="K1" s="754"/>
      <c r="L1" s="754"/>
      <c r="M1" s="754"/>
      <c r="N1" s="754"/>
      <c r="O1" s="754"/>
      <c r="P1" s="754"/>
      <c r="Q1" s="754"/>
      <c r="R1" s="754"/>
    </row>
    <row r="2" spans="1:18" ht="20.25">
      <c r="A2" s="757" t="s">
        <v>754</v>
      </c>
      <c r="B2" s="757"/>
      <c r="C2" s="757"/>
      <c r="D2" s="757"/>
      <c r="E2" s="757"/>
      <c r="F2" s="757"/>
      <c r="G2" s="757"/>
      <c r="H2" s="757"/>
      <c r="I2" s="757"/>
      <c r="J2" s="757" t="s">
        <v>754</v>
      </c>
      <c r="K2" s="757"/>
      <c r="L2" s="757"/>
      <c r="M2" s="757"/>
      <c r="N2" s="757"/>
      <c r="O2" s="757"/>
      <c r="P2" s="757"/>
      <c r="Q2" s="757"/>
      <c r="R2" s="757"/>
    </row>
    <row r="3" ht="13.5" thickBot="1"/>
    <row r="4" spans="1:18" ht="18" thickBot="1">
      <c r="A4" s="881" t="s">
        <v>755</v>
      </c>
      <c r="B4" s="883" t="s">
        <v>207</v>
      </c>
      <c r="C4" s="883"/>
      <c r="D4" s="883"/>
      <c r="E4" s="883"/>
      <c r="F4" s="882" t="s">
        <v>756</v>
      </c>
      <c r="G4" s="882"/>
      <c r="H4" s="882"/>
      <c r="I4" s="882"/>
      <c r="J4" s="881" t="s">
        <v>755</v>
      </c>
      <c r="K4" s="883" t="s">
        <v>204</v>
      </c>
      <c r="L4" s="883"/>
      <c r="M4" s="883"/>
      <c r="N4" s="883"/>
      <c r="O4" s="883" t="s">
        <v>757</v>
      </c>
      <c r="P4" s="883"/>
      <c r="Q4" s="883"/>
      <c r="R4" s="883"/>
    </row>
    <row r="5" spans="1:18" ht="18" thickBot="1">
      <c r="A5" s="881"/>
      <c r="B5" s="880" t="s">
        <v>758</v>
      </c>
      <c r="C5" s="880"/>
      <c r="D5" s="880" t="s">
        <v>759</v>
      </c>
      <c r="E5" s="880"/>
      <c r="F5" s="880" t="s">
        <v>760</v>
      </c>
      <c r="G5" s="880"/>
      <c r="H5" s="880" t="s">
        <v>759</v>
      </c>
      <c r="I5" s="880"/>
      <c r="J5" s="881"/>
      <c r="K5" s="880" t="s">
        <v>760</v>
      </c>
      <c r="L5" s="880"/>
      <c r="M5" s="880" t="s">
        <v>759</v>
      </c>
      <c r="N5" s="880"/>
      <c r="O5" s="880" t="s">
        <v>760</v>
      </c>
      <c r="P5" s="880"/>
      <c r="Q5" s="880" t="s">
        <v>759</v>
      </c>
      <c r="R5" s="880"/>
    </row>
    <row r="6" spans="1:18" ht="77.25" customHeight="1" thickBot="1">
      <c r="A6" s="881"/>
      <c r="B6" s="758" t="s">
        <v>761</v>
      </c>
      <c r="C6" s="759" t="s">
        <v>762</v>
      </c>
      <c r="D6" s="758" t="s">
        <v>761</v>
      </c>
      <c r="E6" s="759" t="s">
        <v>762</v>
      </c>
      <c r="F6" s="758" t="s">
        <v>761</v>
      </c>
      <c r="G6" s="759" t="s">
        <v>762</v>
      </c>
      <c r="H6" s="758" t="s">
        <v>761</v>
      </c>
      <c r="I6" s="759" t="s">
        <v>762</v>
      </c>
      <c r="J6" s="881"/>
      <c r="K6" s="758" t="s">
        <v>761</v>
      </c>
      <c r="L6" s="759" t="s">
        <v>762</v>
      </c>
      <c r="M6" s="758" t="s">
        <v>761</v>
      </c>
      <c r="N6" s="759" t="s">
        <v>762</v>
      </c>
      <c r="O6" s="758" t="s">
        <v>761</v>
      </c>
      <c r="P6" s="759" t="s">
        <v>762</v>
      </c>
      <c r="Q6" s="758" t="s">
        <v>761</v>
      </c>
      <c r="R6" s="759" t="s">
        <v>762</v>
      </c>
    </row>
    <row r="7" spans="1:38" s="766" customFormat="1" ht="24" customHeight="1">
      <c r="A7" s="760" t="s">
        <v>763</v>
      </c>
      <c r="B7" s="761">
        <v>206246.89059999998</v>
      </c>
      <c r="C7" s="762">
        <v>206246.89059999998</v>
      </c>
      <c r="D7" s="761">
        <v>159619.49066</v>
      </c>
      <c r="E7" s="763">
        <v>159619.49066</v>
      </c>
      <c r="F7" s="761">
        <v>63824.563220000004</v>
      </c>
      <c r="G7" s="764">
        <v>63824.563220000004</v>
      </c>
      <c r="H7" s="761">
        <v>45310.98595</v>
      </c>
      <c r="I7" s="763">
        <v>45310.98595</v>
      </c>
      <c r="J7" s="760" t="s">
        <v>763</v>
      </c>
      <c r="K7" s="761">
        <v>131108.59521</v>
      </c>
      <c r="L7" s="762">
        <v>131108.59521</v>
      </c>
      <c r="M7" s="761">
        <v>101525.9058</v>
      </c>
      <c r="N7" s="763">
        <v>101525.9058</v>
      </c>
      <c r="O7" s="761">
        <v>9090.547970000001</v>
      </c>
      <c r="P7" s="764">
        <v>9090.547970000001</v>
      </c>
      <c r="Q7" s="761">
        <v>10690.13195</v>
      </c>
      <c r="R7" s="763">
        <v>10690.13195</v>
      </c>
      <c r="S7" s="765"/>
      <c r="T7" s="765"/>
      <c r="U7" s="765"/>
      <c r="V7" s="765"/>
      <c r="W7" s="765"/>
      <c r="X7" s="765"/>
      <c r="Y7" s="765"/>
      <c r="Z7" s="765"/>
      <c r="AA7" s="765"/>
      <c r="AB7" s="765"/>
      <c r="AC7" s="765"/>
      <c r="AD7" s="765"/>
      <c r="AE7" s="765"/>
      <c r="AF7" s="765"/>
      <c r="AG7" s="765"/>
      <c r="AH7" s="765"/>
      <c r="AI7" s="765"/>
      <c r="AJ7" s="765"/>
      <c r="AK7" s="765"/>
      <c r="AL7" s="765"/>
    </row>
    <row r="8" spans="1:38" s="772" customFormat="1" ht="24" customHeight="1">
      <c r="A8" s="767" t="s">
        <v>764</v>
      </c>
      <c r="B8" s="768">
        <v>64527.69323</v>
      </c>
      <c r="C8" s="769">
        <v>64527.69323</v>
      </c>
      <c r="D8" s="768">
        <v>52081.990900000004</v>
      </c>
      <c r="E8" s="770">
        <v>52081.990900000004</v>
      </c>
      <c r="F8" s="768">
        <v>23020.0654</v>
      </c>
      <c r="G8" s="771">
        <v>23020.0654</v>
      </c>
      <c r="H8" s="768">
        <v>15422.8815</v>
      </c>
      <c r="I8" s="770">
        <v>15422.8815</v>
      </c>
      <c r="J8" s="767" t="s">
        <v>764</v>
      </c>
      <c r="K8" s="768">
        <v>39165.36563</v>
      </c>
      <c r="L8" s="769">
        <v>39165.36563</v>
      </c>
      <c r="M8" s="768">
        <v>33753.47064</v>
      </c>
      <c r="N8" s="770">
        <v>33753.47064</v>
      </c>
      <c r="O8" s="768">
        <v>2251.1112000000003</v>
      </c>
      <c r="P8" s="771">
        <v>2251.1112000000003</v>
      </c>
      <c r="Q8" s="768">
        <v>2784.6428699999997</v>
      </c>
      <c r="R8" s="770">
        <v>2784.6428699999997</v>
      </c>
      <c r="S8" s="765"/>
      <c r="T8" s="765"/>
      <c r="U8" s="765"/>
      <c r="V8" s="765"/>
      <c r="W8" s="765"/>
      <c r="X8" s="765"/>
      <c r="Y8" s="765"/>
      <c r="Z8" s="765"/>
      <c r="AA8" s="765"/>
      <c r="AB8" s="765"/>
      <c r="AC8" s="765"/>
      <c r="AD8" s="765"/>
      <c r="AE8" s="765"/>
      <c r="AF8" s="765"/>
      <c r="AG8" s="765"/>
      <c r="AH8" s="765"/>
      <c r="AI8" s="765"/>
      <c r="AJ8" s="765"/>
      <c r="AK8" s="765"/>
      <c r="AL8" s="765"/>
    </row>
    <row r="9" spans="1:38" s="766" customFormat="1" ht="24" customHeight="1">
      <c r="A9" s="773" t="s">
        <v>765</v>
      </c>
      <c r="B9" s="774">
        <v>348451.849025</v>
      </c>
      <c r="C9" s="775">
        <v>348451.849025</v>
      </c>
      <c r="D9" s="774">
        <v>233062.88960999998</v>
      </c>
      <c r="E9" s="776">
        <v>233062.88960999998</v>
      </c>
      <c r="F9" s="774">
        <v>106486.47567</v>
      </c>
      <c r="G9" s="777">
        <v>106486.47567</v>
      </c>
      <c r="H9" s="774">
        <v>59339.02839000001</v>
      </c>
      <c r="I9" s="776">
        <v>59339.02839000001</v>
      </c>
      <c r="J9" s="773" t="s">
        <v>765</v>
      </c>
      <c r="K9" s="774">
        <v>224751.73132</v>
      </c>
      <c r="L9" s="775">
        <v>224751.73132</v>
      </c>
      <c r="M9" s="774">
        <v>151141.75421</v>
      </c>
      <c r="N9" s="776">
        <v>151141.75421</v>
      </c>
      <c r="O9" s="774">
        <v>15431.896415</v>
      </c>
      <c r="P9" s="777">
        <v>15431.896415</v>
      </c>
      <c r="Q9" s="774">
        <v>20197.555720000004</v>
      </c>
      <c r="R9" s="776">
        <v>20197.555720000004</v>
      </c>
      <c r="S9" s="765"/>
      <c r="T9" s="765"/>
      <c r="U9" s="765"/>
      <c r="V9" s="765"/>
      <c r="W9" s="765"/>
      <c r="X9" s="765"/>
      <c r="Y9" s="765"/>
      <c r="Z9" s="765"/>
      <c r="AA9" s="765"/>
      <c r="AB9" s="765"/>
      <c r="AC9" s="765"/>
      <c r="AD9" s="765"/>
      <c r="AE9" s="765"/>
      <c r="AF9" s="765"/>
      <c r="AG9" s="765"/>
      <c r="AH9" s="765"/>
      <c r="AI9" s="765"/>
      <c r="AJ9" s="765"/>
      <c r="AK9" s="765"/>
      <c r="AL9" s="765"/>
    </row>
    <row r="10" spans="1:38" s="772" customFormat="1" ht="24" customHeight="1">
      <c r="A10" s="767" t="s">
        <v>766</v>
      </c>
      <c r="B10" s="768">
        <v>32880.853646</v>
      </c>
      <c r="C10" s="769">
        <v>32880.853646</v>
      </c>
      <c r="D10" s="768">
        <v>26702.85764</v>
      </c>
      <c r="E10" s="770">
        <v>26702.85764</v>
      </c>
      <c r="F10" s="768">
        <v>11523.125540000001</v>
      </c>
      <c r="G10" s="771">
        <v>11523.125540000001</v>
      </c>
      <c r="H10" s="768">
        <v>7650.35793</v>
      </c>
      <c r="I10" s="770">
        <v>7650.35793</v>
      </c>
      <c r="J10" s="767" t="s">
        <v>766</v>
      </c>
      <c r="K10" s="768">
        <v>16469.34316</v>
      </c>
      <c r="L10" s="769">
        <v>16469.34316</v>
      </c>
      <c r="M10" s="768">
        <v>13898.33376</v>
      </c>
      <c r="N10" s="770">
        <v>13898.33376</v>
      </c>
      <c r="O10" s="768">
        <v>4568.810346</v>
      </c>
      <c r="P10" s="771">
        <v>4568.810346</v>
      </c>
      <c r="Q10" s="768">
        <v>4920.381259999999</v>
      </c>
      <c r="R10" s="770">
        <v>4920.381259999999</v>
      </c>
      <c r="S10" s="765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5"/>
      <c r="AE10" s="765"/>
      <c r="AF10" s="765"/>
      <c r="AG10" s="765"/>
      <c r="AH10" s="765"/>
      <c r="AI10" s="765"/>
      <c r="AJ10" s="765"/>
      <c r="AK10" s="765"/>
      <c r="AL10" s="765"/>
    </row>
    <row r="11" spans="1:38" s="766" customFormat="1" ht="24" customHeight="1">
      <c r="A11" s="773" t="s">
        <v>767</v>
      </c>
      <c r="B11" s="774">
        <v>83338.58215</v>
      </c>
      <c r="C11" s="775">
        <v>83338.58215</v>
      </c>
      <c r="D11" s="774">
        <v>70502.18281999999</v>
      </c>
      <c r="E11" s="776">
        <v>70502.18281999999</v>
      </c>
      <c r="F11" s="774">
        <v>15138.768800000002</v>
      </c>
      <c r="G11" s="777">
        <v>15138.768800000002</v>
      </c>
      <c r="H11" s="774">
        <v>10352.74243</v>
      </c>
      <c r="I11" s="776">
        <v>10352.74243</v>
      </c>
      <c r="J11" s="773" t="s">
        <v>767</v>
      </c>
      <c r="K11" s="774">
        <v>59308.787469999996</v>
      </c>
      <c r="L11" s="775">
        <v>59308.787469999996</v>
      </c>
      <c r="M11" s="774">
        <v>50628.96036</v>
      </c>
      <c r="N11" s="776">
        <v>50628.96036</v>
      </c>
      <c r="O11" s="774">
        <v>8608.802</v>
      </c>
      <c r="P11" s="777">
        <v>8608.802</v>
      </c>
      <c r="Q11" s="774">
        <v>9327.63501</v>
      </c>
      <c r="R11" s="776">
        <v>9327.63501</v>
      </c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765"/>
      <c r="AK11" s="765"/>
      <c r="AL11" s="765"/>
    </row>
    <row r="12" spans="1:38" s="766" customFormat="1" ht="24" customHeight="1">
      <c r="A12" s="767" t="s">
        <v>768</v>
      </c>
      <c r="B12" s="768">
        <v>5517.21499</v>
      </c>
      <c r="C12" s="769">
        <v>5517.21499</v>
      </c>
      <c r="D12" s="768">
        <v>4581.53048</v>
      </c>
      <c r="E12" s="770">
        <v>4581.53048</v>
      </c>
      <c r="F12" s="768">
        <v>1309.25126</v>
      </c>
      <c r="G12" s="771">
        <v>1309.25126</v>
      </c>
      <c r="H12" s="768">
        <v>1000.97346</v>
      </c>
      <c r="I12" s="770">
        <v>1000.97346</v>
      </c>
      <c r="J12" s="767" t="s">
        <v>768</v>
      </c>
      <c r="K12" s="768">
        <v>3870.6997300000003</v>
      </c>
      <c r="L12" s="769">
        <v>3870.6997300000003</v>
      </c>
      <c r="M12" s="768">
        <v>3187.48742</v>
      </c>
      <c r="N12" s="770">
        <v>3187.48742</v>
      </c>
      <c r="O12" s="768">
        <v>237.447</v>
      </c>
      <c r="P12" s="771">
        <v>237.447</v>
      </c>
      <c r="Q12" s="768">
        <v>322.4507</v>
      </c>
      <c r="R12" s="770">
        <v>322.4507</v>
      </c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765"/>
      <c r="AK12" s="765"/>
      <c r="AL12" s="765"/>
    </row>
    <row r="13" spans="1:38" s="772" customFormat="1" ht="24" customHeight="1">
      <c r="A13" s="773" t="s">
        <v>769</v>
      </c>
      <c r="B13" s="774">
        <v>17412.72974</v>
      </c>
      <c r="C13" s="775">
        <v>17412.72974</v>
      </c>
      <c r="D13" s="774">
        <v>14405.1849</v>
      </c>
      <c r="E13" s="776">
        <v>14405.1849</v>
      </c>
      <c r="F13" s="774">
        <v>3067.79256</v>
      </c>
      <c r="G13" s="777">
        <v>3067.79256</v>
      </c>
      <c r="H13" s="774">
        <v>2006.2192200000002</v>
      </c>
      <c r="I13" s="776">
        <v>2006.2192200000002</v>
      </c>
      <c r="J13" s="773" t="s">
        <v>769</v>
      </c>
      <c r="K13" s="774">
        <v>12845.21318</v>
      </c>
      <c r="L13" s="775">
        <v>12845.21318</v>
      </c>
      <c r="M13" s="774">
        <v>10361.86478</v>
      </c>
      <c r="N13" s="776">
        <v>10361.86478</v>
      </c>
      <c r="O13" s="774">
        <v>1350.504</v>
      </c>
      <c r="P13" s="777">
        <v>1350.504</v>
      </c>
      <c r="Q13" s="774">
        <v>1769.3488399999999</v>
      </c>
      <c r="R13" s="776">
        <v>1769.3488399999999</v>
      </c>
      <c r="S13" s="765"/>
      <c r="T13" s="765"/>
      <c r="U13" s="765"/>
      <c r="V13" s="765"/>
      <c r="W13" s="765"/>
      <c r="X13" s="765"/>
      <c r="Y13" s="765"/>
      <c r="Z13" s="765"/>
      <c r="AA13" s="765"/>
      <c r="AB13" s="765"/>
      <c r="AC13" s="765"/>
      <c r="AD13" s="765"/>
      <c r="AE13" s="765"/>
      <c r="AF13" s="765"/>
      <c r="AG13" s="765"/>
      <c r="AH13" s="765"/>
      <c r="AI13" s="765"/>
      <c r="AJ13" s="765"/>
      <c r="AK13" s="765"/>
      <c r="AL13" s="765"/>
    </row>
    <row r="14" spans="1:38" s="766" customFormat="1" ht="24" customHeight="1">
      <c r="A14" s="767" t="s">
        <v>770</v>
      </c>
      <c r="B14" s="768">
        <v>12.568200000000001</v>
      </c>
      <c r="C14" s="769">
        <v>12.568200000000001</v>
      </c>
      <c r="D14" s="768">
        <v>9.143740000000001</v>
      </c>
      <c r="E14" s="770">
        <v>9.143740000000001</v>
      </c>
      <c r="F14" s="768">
        <v>0</v>
      </c>
      <c r="G14" s="771">
        <v>0</v>
      </c>
      <c r="H14" s="768">
        <v>0</v>
      </c>
      <c r="I14" s="770">
        <v>0</v>
      </c>
      <c r="J14" s="767" t="s">
        <v>770</v>
      </c>
      <c r="K14" s="768">
        <v>12.568200000000001</v>
      </c>
      <c r="L14" s="769">
        <v>12.568200000000001</v>
      </c>
      <c r="M14" s="768">
        <v>9.143740000000001</v>
      </c>
      <c r="N14" s="770">
        <v>9.143740000000001</v>
      </c>
      <c r="O14" s="768">
        <v>0</v>
      </c>
      <c r="P14" s="771">
        <v>0</v>
      </c>
      <c r="Q14" s="768">
        <v>0</v>
      </c>
      <c r="R14" s="770">
        <v>0</v>
      </c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  <c r="AL14" s="765"/>
    </row>
    <row r="15" spans="1:38" s="772" customFormat="1" ht="24" customHeight="1">
      <c r="A15" s="773" t="s">
        <v>771</v>
      </c>
      <c r="B15" s="774">
        <v>3634.4055400000007</v>
      </c>
      <c r="C15" s="775">
        <v>3634.4055400000007</v>
      </c>
      <c r="D15" s="774">
        <v>2731.53528</v>
      </c>
      <c r="E15" s="776">
        <v>2731.53528</v>
      </c>
      <c r="F15" s="774">
        <v>1319.2722999999999</v>
      </c>
      <c r="G15" s="777">
        <v>1319.2722999999999</v>
      </c>
      <c r="H15" s="774">
        <v>659.9422999999999</v>
      </c>
      <c r="I15" s="776">
        <v>659.9422999999999</v>
      </c>
      <c r="J15" s="773" t="s">
        <v>771</v>
      </c>
      <c r="K15" s="774">
        <v>1217.02232</v>
      </c>
      <c r="L15" s="775">
        <v>1217.02232</v>
      </c>
      <c r="M15" s="774">
        <v>759.21704</v>
      </c>
      <c r="N15" s="776">
        <v>759.21704</v>
      </c>
      <c r="O15" s="774">
        <v>921.73492</v>
      </c>
      <c r="P15" s="777">
        <v>921.73492</v>
      </c>
      <c r="Q15" s="774">
        <v>1184.88614</v>
      </c>
      <c r="R15" s="776">
        <v>1184.88614</v>
      </c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  <c r="AL15" s="765"/>
    </row>
    <row r="16" spans="1:38" s="766" customFormat="1" ht="24" customHeight="1">
      <c r="A16" s="767" t="s">
        <v>772</v>
      </c>
      <c r="B16" s="768">
        <v>34954.56119</v>
      </c>
      <c r="C16" s="769">
        <v>34954.56119</v>
      </c>
      <c r="D16" s="768">
        <v>28243.49464</v>
      </c>
      <c r="E16" s="770">
        <v>28243.49464</v>
      </c>
      <c r="F16" s="768">
        <v>10448.949400000001</v>
      </c>
      <c r="G16" s="771">
        <v>10448.949400000001</v>
      </c>
      <c r="H16" s="768">
        <v>7294.25208</v>
      </c>
      <c r="I16" s="770">
        <v>7294.25208</v>
      </c>
      <c r="J16" s="767" t="s">
        <v>772</v>
      </c>
      <c r="K16" s="768">
        <v>23806.67379</v>
      </c>
      <c r="L16" s="769">
        <v>23806.67379</v>
      </c>
      <c r="M16" s="768">
        <v>20215.520489999995</v>
      </c>
      <c r="N16" s="770">
        <v>20215.520489999995</v>
      </c>
      <c r="O16" s="768">
        <v>612.772</v>
      </c>
      <c r="P16" s="771">
        <v>612.772</v>
      </c>
      <c r="Q16" s="768">
        <v>656.16647</v>
      </c>
      <c r="R16" s="770">
        <v>656.16647</v>
      </c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765"/>
      <c r="AL16" s="765"/>
    </row>
    <row r="17" spans="1:38" s="766" customFormat="1" ht="24" customHeight="1">
      <c r="A17" s="773" t="s">
        <v>773</v>
      </c>
      <c r="B17" s="774">
        <v>964.985</v>
      </c>
      <c r="C17" s="775">
        <v>964.985</v>
      </c>
      <c r="D17" s="774">
        <v>1235.38674</v>
      </c>
      <c r="E17" s="776">
        <v>1235.38674</v>
      </c>
      <c r="F17" s="774">
        <v>355.494</v>
      </c>
      <c r="G17" s="777">
        <v>355.494</v>
      </c>
      <c r="H17" s="774">
        <v>353.06820000000005</v>
      </c>
      <c r="I17" s="776">
        <v>353.06820000000005</v>
      </c>
      <c r="J17" s="773" t="s">
        <v>773</v>
      </c>
      <c r="K17" s="774">
        <v>462.461</v>
      </c>
      <c r="L17" s="775">
        <v>462.461</v>
      </c>
      <c r="M17" s="774">
        <v>643.75699</v>
      </c>
      <c r="N17" s="776">
        <v>643.75699</v>
      </c>
      <c r="O17" s="774">
        <v>127.515</v>
      </c>
      <c r="P17" s="777">
        <v>127.515</v>
      </c>
      <c r="Q17" s="774">
        <v>217.08555</v>
      </c>
      <c r="R17" s="776">
        <v>217.08555</v>
      </c>
      <c r="S17" s="765"/>
      <c r="T17" s="765"/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5"/>
      <c r="AJ17" s="765"/>
      <c r="AK17" s="765"/>
      <c r="AL17" s="765"/>
    </row>
    <row r="18" spans="1:38" s="772" customFormat="1" ht="24" customHeight="1">
      <c r="A18" s="767" t="s">
        <v>774</v>
      </c>
      <c r="B18" s="768">
        <v>34976.978019999995</v>
      </c>
      <c r="C18" s="769">
        <v>34976.978019999995</v>
      </c>
      <c r="D18" s="768">
        <v>24617.25943</v>
      </c>
      <c r="E18" s="770">
        <v>24617.25943</v>
      </c>
      <c r="F18" s="768">
        <v>10030.134839999999</v>
      </c>
      <c r="G18" s="771">
        <v>10030.134839999999</v>
      </c>
      <c r="H18" s="768">
        <v>6152.7649200000005</v>
      </c>
      <c r="I18" s="770">
        <v>6152.7649200000005</v>
      </c>
      <c r="J18" s="767" t="s">
        <v>774</v>
      </c>
      <c r="K18" s="768">
        <v>23379.447780000002</v>
      </c>
      <c r="L18" s="769">
        <v>23379.447780000002</v>
      </c>
      <c r="M18" s="768">
        <v>16622.64934</v>
      </c>
      <c r="N18" s="770">
        <v>16622.64934</v>
      </c>
      <c r="O18" s="768">
        <v>1498.9494</v>
      </c>
      <c r="P18" s="771">
        <v>1498.9494</v>
      </c>
      <c r="Q18" s="768">
        <v>1740.7808799999998</v>
      </c>
      <c r="R18" s="770">
        <v>1740.7808799999998</v>
      </c>
      <c r="S18" s="765"/>
      <c r="T18" s="765"/>
      <c r="U18" s="765"/>
      <c r="V18" s="765"/>
      <c r="W18" s="765"/>
      <c r="X18" s="765"/>
      <c r="Y18" s="765"/>
      <c r="Z18" s="765"/>
      <c r="AA18" s="765"/>
      <c r="AB18" s="765"/>
      <c r="AC18" s="765"/>
      <c r="AD18" s="765"/>
      <c r="AE18" s="765"/>
      <c r="AF18" s="765"/>
      <c r="AG18" s="765"/>
      <c r="AH18" s="765"/>
      <c r="AI18" s="765"/>
      <c r="AJ18" s="765"/>
      <c r="AK18" s="765"/>
      <c r="AL18" s="765"/>
    </row>
    <row r="19" spans="1:38" s="766" customFormat="1" ht="24" customHeight="1">
      <c r="A19" s="773" t="s">
        <v>775</v>
      </c>
      <c r="B19" s="774">
        <v>17799.76692</v>
      </c>
      <c r="C19" s="775">
        <v>17799.76692</v>
      </c>
      <c r="D19" s="774">
        <v>13201.66846</v>
      </c>
      <c r="E19" s="776">
        <v>13201.66846</v>
      </c>
      <c r="F19" s="774">
        <v>2276.7018</v>
      </c>
      <c r="G19" s="777">
        <v>2276.7018</v>
      </c>
      <c r="H19" s="774">
        <v>1371.87689</v>
      </c>
      <c r="I19" s="776">
        <v>1371.87689</v>
      </c>
      <c r="J19" s="773" t="s">
        <v>775</v>
      </c>
      <c r="K19" s="774">
        <v>15138.36912</v>
      </c>
      <c r="L19" s="775">
        <v>15138.36912</v>
      </c>
      <c r="M19" s="774">
        <v>11468.84116</v>
      </c>
      <c r="N19" s="776">
        <v>11468.84116</v>
      </c>
      <c r="O19" s="774">
        <v>289.334</v>
      </c>
      <c r="P19" s="777">
        <v>289.334</v>
      </c>
      <c r="Q19" s="774">
        <v>291.59761000000003</v>
      </c>
      <c r="R19" s="776">
        <v>291.59761000000003</v>
      </c>
      <c r="S19" s="765"/>
      <c r="T19" s="765"/>
      <c r="U19" s="765"/>
      <c r="V19" s="765"/>
      <c r="W19" s="765"/>
      <c r="X19" s="765"/>
      <c r="Y19" s="765"/>
      <c r="Z19" s="765"/>
      <c r="AA19" s="765"/>
      <c r="AB19" s="765"/>
      <c r="AC19" s="765"/>
      <c r="AD19" s="765"/>
      <c r="AE19" s="765"/>
      <c r="AF19" s="765"/>
      <c r="AG19" s="765"/>
      <c r="AH19" s="765"/>
      <c r="AI19" s="765"/>
      <c r="AJ19" s="765"/>
      <c r="AK19" s="765"/>
      <c r="AL19" s="765"/>
    </row>
    <row r="20" spans="1:38" s="772" customFormat="1" ht="24" customHeight="1">
      <c r="A20" s="767" t="s">
        <v>776</v>
      </c>
      <c r="B20" s="768">
        <v>16050.841200000003</v>
      </c>
      <c r="C20" s="769">
        <v>16050.841200000003</v>
      </c>
      <c r="D20" s="768">
        <v>14111.491759999999</v>
      </c>
      <c r="E20" s="770">
        <v>14111.491759999999</v>
      </c>
      <c r="F20" s="768">
        <v>5076.3943</v>
      </c>
      <c r="G20" s="771">
        <v>5076.3943</v>
      </c>
      <c r="H20" s="768">
        <v>3501.95801</v>
      </c>
      <c r="I20" s="770">
        <v>3501.95801</v>
      </c>
      <c r="J20" s="767" t="s">
        <v>776</v>
      </c>
      <c r="K20" s="768">
        <v>10410.9203</v>
      </c>
      <c r="L20" s="769">
        <v>10410.9203</v>
      </c>
      <c r="M20" s="768">
        <v>9907.75806</v>
      </c>
      <c r="N20" s="770">
        <v>9907.75806</v>
      </c>
      <c r="O20" s="768">
        <v>551.4226</v>
      </c>
      <c r="P20" s="771">
        <v>551.4226</v>
      </c>
      <c r="Q20" s="768">
        <v>684.91035</v>
      </c>
      <c r="R20" s="770">
        <v>684.91035</v>
      </c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765"/>
      <c r="AJ20" s="765"/>
      <c r="AK20" s="765"/>
      <c r="AL20" s="765"/>
    </row>
    <row r="21" spans="1:38" s="772" customFormat="1" ht="24" customHeight="1">
      <c r="A21" s="773" t="s">
        <v>777</v>
      </c>
      <c r="B21" s="774">
        <v>488.81800000000004</v>
      </c>
      <c r="C21" s="775">
        <v>488.81800000000004</v>
      </c>
      <c r="D21" s="774">
        <v>446.69039999999995</v>
      </c>
      <c r="E21" s="776">
        <v>446.69039999999995</v>
      </c>
      <c r="F21" s="774">
        <v>390.03200000000004</v>
      </c>
      <c r="G21" s="777">
        <v>390.03200000000004</v>
      </c>
      <c r="H21" s="774">
        <v>332.21648</v>
      </c>
      <c r="I21" s="776">
        <v>332.21648</v>
      </c>
      <c r="J21" s="773" t="s">
        <v>777</v>
      </c>
      <c r="K21" s="774">
        <v>93.068</v>
      </c>
      <c r="L21" s="775">
        <v>93.068</v>
      </c>
      <c r="M21" s="774">
        <v>105.90813</v>
      </c>
      <c r="N21" s="776">
        <v>105.90813</v>
      </c>
      <c r="O21" s="774">
        <v>3.21</v>
      </c>
      <c r="P21" s="777">
        <v>3.21</v>
      </c>
      <c r="Q21" s="774">
        <v>5.70235</v>
      </c>
      <c r="R21" s="776">
        <v>5.70235</v>
      </c>
      <c r="S21" s="765"/>
      <c r="T21" s="765"/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5"/>
      <c r="AK21" s="765"/>
      <c r="AL21" s="765"/>
    </row>
    <row r="22" spans="1:38" s="778" customFormat="1" ht="24" customHeight="1">
      <c r="A22" s="767" t="s">
        <v>778</v>
      </c>
      <c r="B22" s="768">
        <v>4355.6183</v>
      </c>
      <c r="C22" s="769">
        <v>4355.6183</v>
      </c>
      <c r="D22" s="768">
        <v>3400.4251999999997</v>
      </c>
      <c r="E22" s="770">
        <v>3400.4251999999997</v>
      </c>
      <c r="F22" s="768">
        <v>631.5043</v>
      </c>
      <c r="G22" s="771">
        <v>631.5043</v>
      </c>
      <c r="H22" s="768">
        <v>547.8388500000001</v>
      </c>
      <c r="I22" s="770">
        <v>547.8388500000001</v>
      </c>
      <c r="J22" s="767" t="s">
        <v>778</v>
      </c>
      <c r="K22" s="768">
        <v>3720.366</v>
      </c>
      <c r="L22" s="769">
        <v>3720.366</v>
      </c>
      <c r="M22" s="768">
        <v>2849.03005</v>
      </c>
      <c r="N22" s="770">
        <v>2849.03005</v>
      </c>
      <c r="O22" s="768">
        <v>2.737</v>
      </c>
      <c r="P22" s="771">
        <v>2.737</v>
      </c>
      <c r="Q22" s="768">
        <v>2.74952</v>
      </c>
      <c r="R22" s="770">
        <v>2.74952</v>
      </c>
      <c r="S22" s="755"/>
      <c r="T22" s="755"/>
      <c r="U22" s="755"/>
      <c r="V22" s="755"/>
      <c r="W22" s="755"/>
      <c r="X22" s="755"/>
      <c r="Y22" s="755"/>
      <c r="Z22" s="755"/>
      <c r="AA22" s="755"/>
      <c r="AB22" s="755"/>
      <c r="AC22" s="755"/>
      <c r="AD22" s="755"/>
      <c r="AE22" s="755"/>
      <c r="AF22" s="755"/>
      <c r="AG22" s="755"/>
      <c r="AH22" s="755"/>
      <c r="AI22" s="755"/>
      <c r="AJ22" s="755"/>
      <c r="AK22" s="755"/>
      <c r="AL22" s="755"/>
    </row>
    <row r="23" spans="1:38" s="779" customFormat="1" ht="24" customHeight="1">
      <c r="A23" s="773" t="s">
        <v>779</v>
      </c>
      <c r="B23" s="774">
        <v>6594.40351</v>
      </c>
      <c r="C23" s="775">
        <v>6594.40351</v>
      </c>
      <c r="D23" s="774">
        <v>4329.16884</v>
      </c>
      <c r="E23" s="776">
        <v>4329.16884</v>
      </c>
      <c r="F23" s="774">
        <v>1101.305</v>
      </c>
      <c r="G23" s="777">
        <v>1101.305</v>
      </c>
      <c r="H23" s="774">
        <v>217.3446</v>
      </c>
      <c r="I23" s="776">
        <v>217.3446</v>
      </c>
      <c r="J23" s="773" t="s">
        <v>779</v>
      </c>
      <c r="K23" s="774">
        <v>5462.29751</v>
      </c>
      <c r="L23" s="775">
        <v>5462.29751</v>
      </c>
      <c r="M23" s="774">
        <v>4083.88886</v>
      </c>
      <c r="N23" s="776">
        <v>4083.88886</v>
      </c>
      <c r="O23" s="774">
        <v>9.581</v>
      </c>
      <c r="P23" s="777">
        <v>9.581</v>
      </c>
      <c r="Q23" s="774">
        <v>11.915059999999999</v>
      </c>
      <c r="R23" s="776">
        <v>11.915059999999999</v>
      </c>
      <c r="S23" s="765"/>
      <c r="T23" s="765"/>
      <c r="U23" s="765"/>
      <c r="V23" s="765"/>
      <c r="W23" s="765"/>
      <c r="X23" s="765"/>
      <c r="Y23" s="765"/>
      <c r="Z23" s="765"/>
      <c r="AA23" s="765"/>
      <c r="AB23" s="765"/>
      <c r="AC23" s="765"/>
      <c r="AD23" s="765"/>
      <c r="AE23" s="765"/>
      <c r="AF23" s="765"/>
      <c r="AG23" s="765"/>
      <c r="AH23" s="765"/>
      <c r="AI23" s="765"/>
      <c r="AJ23" s="765"/>
      <c r="AK23" s="765"/>
      <c r="AL23" s="765"/>
    </row>
    <row r="24" spans="1:38" s="778" customFormat="1" ht="24" customHeight="1">
      <c r="A24" s="767" t="s">
        <v>780</v>
      </c>
      <c r="B24" s="768">
        <v>7203.22836</v>
      </c>
      <c r="C24" s="769">
        <v>7203.22836</v>
      </c>
      <c r="D24" s="768">
        <v>4723.76998</v>
      </c>
      <c r="E24" s="770">
        <v>4723.76998</v>
      </c>
      <c r="F24" s="768">
        <v>1258.28936</v>
      </c>
      <c r="G24" s="771">
        <v>1258.28936</v>
      </c>
      <c r="H24" s="768">
        <v>831.02313</v>
      </c>
      <c r="I24" s="770">
        <v>831.02313</v>
      </c>
      <c r="J24" s="767" t="s">
        <v>780</v>
      </c>
      <c r="K24" s="768">
        <v>5887.205</v>
      </c>
      <c r="L24" s="769">
        <v>5887.205</v>
      </c>
      <c r="M24" s="768">
        <v>3856.2019900000005</v>
      </c>
      <c r="N24" s="770">
        <v>3856.2019900000005</v>
      </c>
      <c r="O24" s="768">
        <v>42.415</v>
      </c>
      <c r="P24" s="771">
        <v>42.415</v>
      </c>
      <c r="Q24" s="768">
        <v>23.627110000000002</v>
      </c>
      <c r="R24" s="770">
        <v>23.627110000000002</v>
      </c>
      <c r="S24" s="755"/>
      <c r="T24" s="755"/>
      <c r="U24" s="755"/>
      <c r="V24" s="755"/>
      <c r="W24" s="755"/>
      <c r="X24" s="755"/>
      <c r="Y24" s="755"/>
      <c r="Z24" s="755"/>
      <c r="AA24" s="755"/>
      <c r="AB24" s="755"/>
      <c r="AC24" s="755"/>
      <c r="AD24" s="755"/>
      <c r="AE24" s="755"/>
      <c r="AF24" s="755"/>
      <c r="AG24" s="755"/>
      <c r="AH24" s="755"/>
      <c r="AI24" s="755"/>
      <c r="AJ24" s="755"/>
      <c r="AK24" s="755"/>
      <c r="AL24" s="755"/>
    </row>
    <row r="25" spans="1:38" s="781" customFormat="1" ht="24" customHeight="1">
      <c r="A25" s="773" t="s">
        <v>781</v>
      </c>
      <c r="B25" s="774">
        <v>64638.507249999995</v>
      </c>
      <c r="C25" s="775">
        <v>64638.507249999995</v>
      </c>
      <c r="D25" s="774">
        <v>43072.77639</v>
      </c>
      <c r="E25" s="776">
        <v>43072.77639</v>
      </c>
      <c r="F25" s="774">
        <v>13347.89067</v>
      </c>
      <c r="G25" s="777">
        <v>13347.89067</v>
      </c>
      <c r="H25" s="774">
        <v>7241.008230000001</v>
      </c>
      <c r="I25" s="776">
        <v>7241.008230000001</v>
      </c>
      <c r="J25" s="773" t="s">
        <v>781</v>
      </c>
      <c r="K25" s="774">
        <v>48899.03329</v>
      </c>
      <c r="L25" s="775">
        <v>48899.03329</v>
      </c>
      <c r="M25" s="774">
        <v>33961.4452</v>
      </c>
      <c r="N25" s="776">
        <v>33961.4452</v>
      </c>
      <c r="O25" s="774">
        <v>2236.27729</v>
      </c>
      <c r="P25" s="777">
        <v>2236.27729</v>
      </c>
      <c r="Q25" s="774">
        <v>1778.95017</v>
      </c>
      <c r="R25" s="776">
        <v>1778.95017</v>
      </c>
      <c r="S25" s="780"/>
      <c r="T25" s="780"/>
      <c r="U25" s="780"/>
      <c r="V25" s="780"/>
      <c r="W25" s="780"/>
      <c r="X25" s="780"/>
      <c r="Y25" s="780"/>
      <c r="Z25" s="780"/>
      <c r="AA25" s="780"/>
      <c r="AB25" s="780"/>
      <c r="AC25" s="780"/>
      <c r="AD25" s="780"/>
      <c r="AE25" s="780"/>
      <c r="AF25" s="780"/>
      <c r="AG25" s="780"/>
      <c r="AH25" s="780"/>
      <c r="AI25" s="780"/>
      <c r="AJ25" s="780"/>
      <c r="AK25" s="780"/>
      <c r="AL25" s="780"/>
    </row>
    <row r="26" spans="1:38" s="778" customFormat="1" ht="24" customHeight="1">
      <c r="A26" s="767" t="s">
        <v>782</v>
      </c>
      <c r="B26" s="768">
        <v>21952.90456</v>
      </c>
      <c r="C26" s="769">
        <v>21952.90456</v>
      </c>
      <c r="D26" s="768">
        <v>14804.695979999999</v>
      </c>
      <c r="E26" s="770">
        <v>14804.695979999999</v>
      </c>
      <c r="F26" s="768">
        <v>4694.48876</v>
      </c>
      <c r="G26" s="771">
        <v>4694.48876</v>
      </c>
      <c r="H26" s="768">
        <v>2789.6528799999996</v>
      </c>
      <c r="I26" s="770">
        <v>2789.6528799999996</v>
      </c>
      <c r="J26" s="767" t="s">
        <v>782</v>
      </c>
      <c r="K26" s="768">
        <v>16672.2922</v>
      </c>
      <c r="L26" s="769">
        <v>16672.2922</v>
      </c>
      <c r="M26" s="768">
        <v>11451.177769999998</v>
      </c>
      <c r="N26" s="770">
        <v>11451.177769999998</v>
      </c>
      <c r="O26" s="768">
        <v>560.4626000000001</v>
      </c>
      <c r="P26" s="771">
        <v>560.4626000000001</v>
      </c>
      <c r="Q26" s="768">
        <v>549.98451</v>
      </c>
      <c r="R26" s="770">
        <v>549.98451</v>
      </c>
      <c r="S26" s="755"/>
      <c r="T26" s="755"/>
      <c r="U26" s="755"/>
      <c r="V26" s="755"/>
      <c r="W26" s="755"/>
      <c r="X26" s="755"/>
      <c r="Y26" s="755"/>
      <c r="Z26" s="755"/>
      <c r="AA26" s="755"/>
      <c r="AB26" s="755"/>
      <c r="AC26" s="755"/>
      <c r="AD26" s="755"/>
      <c r="AE26" s="755"/>
      <c r="AF26" s="755"/>
      <c r="AG26" s="755"/>
      <c r="AH26" s="755"/>
      <c r="AI26" s="755"/>
      <c r="AJ26" s="755"/>
      <c r="AK26" s="755"/>
      <c r="AL26" s="755"/>
    </row>
    <row r="27" spans="1:38" s="779" customFormat="1" ht="24" customHeight="1">
      <c r="A27" s="773" t="s">
        <v>783</v>
      </c>
      <c r="B27" s="774">
        <v>5267.6452</v>
      </c>
      <c r="C27" s="775">
        <v>5267.6452</v>
      </c>
      <c r="D27" s="774">
        <v>3627.1803600000003</v>
      </c>
      <c r="E27" s="776">
        <v>3627.1803600000003</v>
      </c>
      <c r="F27" s="774">
        <v>1117.9307</v>
      </c>
      <c r="G27" s="777">
        <v>1117.9307</v>
      </c>
      <c r="H27" s="774">
        <v>681.2811999999999</v>
      </c>
      <c r="I27" s="776">
        <v>681.2811999999999</v>
      </c>
      <c r="J27" s="773" t="s">
        <v>783</v>
      </c>
      <c r="K27" s="774">
        <v>3883.8630000000003</v>
      </c>
      <c r="L27" s="775">
        <v>3883.8630000000003</v>
      </c>
      <c r="M27" s="774">
        <v>2671.06335</v>
      </c>
      <c r="N27" s="776">
        <v>2671.06335</v>
      </c>
      <c r="O27" s="774">
        <v>265.8515</v>
      </c>
      <c r="P27" s="777">
        <v>265.8515</v>
      </c>
      <c r="Q27" s="774">
        <v>274.83581</v>
      </c>
      <c r="R27" s="776">
        <v>274.83581</v>
      </c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765"/>
      <c r="AJ27" s="765"/>
      <c r="AK27" s="765"/>
      <c r="AL27" s="765"/>
    </row>
    <row r="28" spans="1:38" s="778" customFormat="1" ht="24" customHeight="1">
      <c r="A28" s="767" t="s">
        <v>784</v>
      </c>
      <c r="B28" s="768">
        <v>4897.1821</v>
      </c>
      <c r="C28" s="769">
        <v>4897.1821</v>
      </c>
      <c r="D28" s="768">
        <v>3661.22548</v>
      </c>
      <c r="E28" s="770">
        <v>3661.22548</v>
      </c>
      <c r="F28" s="768">
        <v>678.6225999999999</v>
      </c>
      <c r="G28" s="771">
        <v>678.6225999999999</v>
      </c>
      <c r="H28" s="768">
        <v>489.04999</v>
      </c>
      <c r="I28" s="770">
        <v>489.04999</v>
      </c>
      <c r="J28" s="767" t="s">
        <v>784</v>
      </c>
      <c r="K28" s="768">
        <v>3586.4109</v>
      </c>
      <c r="L28" s="769">
        <v>3586.4109</v>
      </c>
      <c r="M28" s="768">
        <v>2355.45844</v>
      </c>
      <c r="N28" s="770">
        <v>2355.45844</v>
      </c>
      <c r="O28" s="768">
        <v>535.8836</v>
      </c>
      <c r="P28" s="771">
        <v>535.8836</v>
      </c>
      <c r="Q28" s="768">
        <v>724.6478000000001</v>
      </c>
      <c r="R28" s="770">
        <v>724.6478000000001</v>
      </c>
      <c r="S28" s="755"/>
      <c r="T28" s="755"/>
      <c r="U28" s="755"/>
      <c r="V28" s="755"/>
      <c r="W28" s="755"/>
      <c r="X28" s="755"/>
      <c r="Y28" s="755"/>
      <c r="Z28" s="755"/>
      <c r="AA28" s="755"/>
      <c r="AB28" s="755"/>
      <c r="AC28" s="755"/>
      <c r="AD28" s="755"/>
      <c r="AE28" s="755"/>
      <c r="AF28" s="755"/>
      <c r="AG28" s="755"/>
      <c r="AH28" s="755"/>
      <c r="AI28" s="755"/>
      <c r="AJ28" s="755"/>
      <c r="AK28" s="755"/>
      <c r="AL28" s="755"/>
    </row>
    <row r="29" spans="1:38" s="779" customFormat="1" ht="24" customHeight="1">
      <c r="A29" s="773" t="s">
        <v>785</v>
      </c>
      <c r="B29" s="774">
        <v>1406.73454</v>
      </c>
      <c r="C29" s="775">
        <v>1406.73454</v>
      </c>
      <c r="D29" s="774">
        <v>1129.8049700000001</v>
      </c>
      <c r="E29" s="776">
        <v>1129.8049700000001</v>
      </c>
      <c r="F29" s="774">
        <v>679.10193</v>
      </c>
      <c r="G29" s="777">
        <v>679.10193</v>
      </c>
      <c r="H29" s="774">
        <v>507.65123</v>
      </c>
      <c r="I29" s="776">
        <v>507.65123</v>
      </c>
      <c r="J29" s="773" t="s">
        <v>785</v>
      </c>
      <c r="K29" s="774">
        <v>710.13261</v>
      </c>
      <c r="L29" s="775">
        <v>710.13261</v>
      </c>
      <c r="M29" s="774">
        <v>603.29774</v>
      </c>
      <c r="N29" s="776">
        <v>603.29774</v>
      </c>
      <c r="O29" s="774">
        <v>17.5</v>
      </c>
      <c r="P29" s="777">
        <v>17.5</v>
      </c>
      <c r="Q29" s="774">
        <v>18.855999999999998</v>
      </c>
      <c r="R29" s="776">
        <v>18.855999999999998</v>
      </c>
      <c r="S29" s="765"/>
      <c r="T29" s="765"/>
      <c r="U29" s="765"/>
      <c r="V29" s="765"/>
      <c r="W29" s="765"/>
      <c r="X29" s="765"/>
      <c r="Y29" s="765"/>
      <c r="Z29" s="765"/>
      <c r="AA29" s="765"/>
      <c r="AB29" s="765"/>
      <c r="AC29" s="765"/>
      <c r="AD29" s="765"/>
      <c r="AE29" s="765"/>
      <c r="AF29" s="765"/>
      <c r="AG29" s="765"/>
      <c r="AH29" s="765"/>
      <c r="AI29" s="765"/>
      <c r="AJ29" s="765"/>
      <c r="AK29" s="765"/>
      <c r="AL29" s="765"/>
    </row>
    <row r="30" spans="1:38" s="778" customFormat="1" ht="24" customHeight="1">
      <c r="A30" s="767" t="s">
        <v>786</v>
      </c>
      <c r="B30" s="768">
        <v>207.377</v>
      </c>
      <c r="C30" s="769">
        <v>207.377</v>
      </c>
      <c r="D30" s="768">
        <v>173.66582</v>
      </c>
      <c r="E30" s="770">
        <v>173.66582</v>
      </c>
      <c r="F30" s="768">
        <v>79.389</v>
      </c>
      <c r="G30" s="771">
        <v>79.389</v>
      </c>
      <c r="H30" s="768">
        <v>53.67967</v>
      </c>
      <c r="I30" s="770">
        <v>53.67967</v>
      </c>
      <c r="J30" s="767" t="s">
        <v>786</v>
      </c>
      <c r="K30" s="768">
        <v>127.988</v>
      </c>
      <c r="L30" s="769">
        <v>127.988</v>
      </c>
      <c r="M30" s="768">
        <v>119.98615</v>
      </c>
      <c r="N30" s="770">
        <v>119.98615</v>
      </c>
      <c r="O30" s="768">
        <v>0</v>
      </c>
      <c r="P30" s="771">
        <v>0</v>
      </c>
      <c r="Q30" s="768">
        <v>0</v>
      </c>
      <c r="R30" s="770">
        <v>0</v>
      </c>
      <c r="S30" s="755"/>
      <c r="T30" s="755"/>
      <c r="U30" s="755"/>
      <c r="V30" s="755"/>
      <c r="W30" s="755"/>
      <c r="X30" s="755"/>
      <c r="Y30" s="755"/>
      <c r="Z30" s="755"/>
      <c r="AA30" s="755"/>
      <c r="AB30" s="755"/>
      <c r="AC30" s="755"/>
      <c r="AD30" s="755"/>
      <c r="AE30" s="755"/>
      <c r="AF30" s="755"/>
      <c r="AG30" s="755"/>
      <c r="AH30" s="755"/>
      <c r="AI30" s="755"/>
      <c r="AJ30" s="755"/>
      <c r="AK30" s="755"/>
      <c r="AL30" s="755"/>
    </row>
    <row r="31" spans="1:38" s="779" customFormat="1" ht="24" customHeight="1">
      <c r="A31" s="782" t="s">
        <v>787</v>
      </c>
      <c r="B31" s="774">
        <v>4178.384599999999</v>
      </c>
      <c r="C31" s="775">
        <v>4178.384599999999</v>
      </c>
      <c r="D31" s="774">
        <v>3109.26553</v>
      </c>
      <c r="E31" s="776">
        <v>3109.26553</v>
      </c>
      <c r="F31" s="774">
        <v>1439.383</v>
      </c>
      <c r="G31" s="777">
        <v>1439.383</v>
      </c>
      <c r="H31" s="774">
        <v>1008.5102700000001</v>
      </c>
      <c r="I31" s="776">
        <v>1008.5102700000001</v>
      </c>
      <c r="J31" s="782" t="s">
        <v>787</v>
      </c>
      <c r="K31" s="774">
        <v>2412.2916000000005</v>
      </c>
      <c r="L31" s="775">
        <v>2412.2916000000005</v>
      </c>
      <c r="M31" s="774">
        <v>1789.6902899999995</v>
      </c>
      <c r="N31" s="776">
        <v>1789.6902899999995</v>
      </c>
      <c r="O31" s="774">
        <v>288.31</v>
      </c>
      <c r="P31" s="777">
        <v>288.31</v>
      </c>
      <c r="Q31" s="774">
        <v>282.26497000000006</v>
      </c>
      <c r="R31" s="776">
        <v>282.26497000000006</v>
      </c>
      <c r="S31" s="765"/>
      <c r="T31" s="765"/>
      <c r="U31" s="765"/>
      <c r="V31" s="765"/>
      <c r="W31" s="765"/>
      <c r="X31" s="765"/>
      <c r="Y31" s="765"/>
      <c r="Z31" s="765"/>
      <c r="AA31" s="765"/>
      <c r="AB31" s="765"/>
      <c r="AC31" s="765"/>
      <c r="AD31" s="765"/>
      <c r="AE31" s="765"/>
      <c r="AF31" s="765"/>
      <c r="AG31" s="765"/>
      <c r="AH31" s="765"/>
      <c r="AI31" s="765"/>
      <c r="AJ31" s="765"/>
      <c r="AK31" s="765"/>
      <c r="AL31" s="765"/>
    </row>
    <row r="32" spans="1:18" s="755" customFormat="1" ht="24" customHeight="1">
      <c r="A32" s="767" t="s">
        <v>788</v>
      </c>
      <c r="B32" s="768">
        <v>1194.4738000000002</v>
      </c>
      <c r="C32" s="769">
        <v>1194.4738000000002</v>
      </c>
      <c r="D32" s="768">
        <v>812.90322</v>
      </c>
      <c r="E32" s="770">
        <v>812.90322</v>
      </c>
      <c r="F32" s="768">
        <v>848.142</v>
      </c>
      <c r="G32" s="771">
        <v>848.142</v>
      </c>
      <c r="H32" s="768">
        <v>555.31883</v>
      </c>
      <c r="I32" s="770">
        <v>555.31883</v>
      </c>
      <c r="J32" s="767" t="s">
        <v>788</v>
      </c>
      <c r="K32" s="768">
        <v>228.488</v>
      </c>
      <c r="L32" s="769">
        <v>228.488</v>
      </c>
      <c r="M32" s="768">
        <v>153.02807</v>
      </c>
      <c r="N32" s="770">
        <v>153.02807</v>
      </c>
      <c r="O32" s="768">
        <v>114.86779999999999</v>
      </c>
      <c r="P32" s="771">
        <v>114.86779999999999</v>
      </c>
      <c r="Q32" s="768">
        <v>102.38311999999999</v>
      </c>
      <c r="R32" s="770">
        <v>102.38311999999999</v>
      </c>
    </row>
    <row r="33" spans="1:38" s="778" customFormat="1" ht="24" customHeight="1">
      <c r="A33" s="773" t="s">
        <v>789</v>
      </c>
      <c r="B33" s="774">
        <v>355.082</v>
      </c>
      <c r="C33" s="775">
        <v>355.082</v>
      </c>
      <c r="D33" s="774">
        <v>407.98745</v>
      </c>
      <c r="E33" s="776">
        <v>407.98745</v>
      </c>
      <c r="F33" s="774">
        <v>173.927</v>
      </c>
      <c r="G33" s="777">
        <v>173.927</v>
      </c>
      <c r="H33" s="774">
        <v>228.15025</v>
      </c>
      <c r="I33" s="776">
        <v>228.15025</v>
      </c>
      <c r="J33" s="773" t="s">
        <v>789</v>
      </c>
      <c r="K33" s="774">
        <v>181.155</v>
      </c>
      <c r="L33" s="775">
        <v>181.155</v>
      </c>
      <c r="M33" s="774">
        <v>179.8372</v>
      </c>
      <c r="N33" s="776">
        <v>179.8372</v>
      </c>
      <c r="O33" s="774">
        <v>0</v>
      </c>
      <c r="P33" s="777">
        <v>0</v>
      </c>
      <c r="Q33" s="774">
        <v>0</v>
      </c>
      <c r="R33" s="776">
        <v>0</v>
      </c>
      <c r="S33" s="755"/>
      <c r="T33" s="755"/>
      <c r="U33" s="755"/>
      <c r="V33" s="755"/>
      <c r="W33" s="755"/>
      <c r="X33" s="755"/>
      <c r="Y33" s="755"/>
      <c r="Z33" s="755"/>
      <c r="AA33" s="755"/>
      <c r="AB33" s="755"/>
      <c r="AC33" s="755"/>
      <c r="AD33" s="755"/>
      <c r="AE33" s="755"/>
      <c r="AF33" s="755"/>
      <c r="AG33" s="755"/>
      <c r="AH33" s="755"/>
      <c r="AI33" s="755"/>
      <c r="AJ33" s="755"/>
      <c r="AK33" s="755"/>
      <c r="AL33" s="755"/>
    </row>
    <row r="34" spans="1:38" s="789" customFormat="1" ht="24" customHeight="1">
      <c r="A34" s="783" t="s">
        <v>790</v>
      </c>
      <c r="B34" s="784">
        <v>989510.278671</v>
      </c>
      <c r="C34" s="785">
        <v>989510.278671</v>
      </c>
      <c r="D34" s="784">
        <v>728805.6666799999</v>
      </c>
      <c r="E34" s="786">
        <v>728805.6666799999</v>
      </c>
      <c r="F34" s="784">
        <v>280316.9954100001</v>
      </c>
      <c r="G34" s="787">
        <v>280316.9954100001</v>
      </c>
      <c r="H34" s="784">
        <v>175899.77689000007</v>
      </c>
      <c r="I34" s="786">
        <v>175899.77689000007</v>
      </c>
      <c r="J34" s="783" t="s">
        <v>790</v>
      </c>
      <c r="K34" s="784">
        <v>653811.7893200001</v>
      </c>
      <c r="L34" s="785">
        <v>653811.7893200001</v>
      </c>
      <c r="M34" s="784">
        <v>488304.67703000025</v>
      </c>
      <c r="N34" s="786">
        <v>488304.67703000025</v>
      </c>
      <c r="O34" s="784">
        <v>49617.942640999994</v>
      </c>
      <c r="P34" s="787">
        <v>49617.942640999994</v>
      </c>
      <c r="Q34" s="784">
        <v>58563.489769999986</v>
      </c>
      <c r="R34" s="786">
        <v>58563.489769999986</v>
      </c>
      <c r="S34" s="788"/>
      <c r="T34" s="788"/>
      <c r="U34" s="788"/>
      <c r="V34" s="788"/>
      <c r="W34" s="788"/>
      <c r="X34" s="788"/>
      <c r="Y34" s="788"/>
      <c r="Z34" s="788"/>
      <c r="AA34" s="788"/>
      <c r="AB34" s="788"/>
      <c r="AC34" s="788"/>
      <c r="AD34" s="788"/>
      <c r="AE34" s="788"/>
      <c r="AF34" s="788"/>
      <c r="AG34" s="788"/>
      <c r="AH34" s="788"/>
      <c r="AI34" s="788"/>
      <c r="AJ34" s="788"/>
      <c r="AK34" s="788"/>
      <c r="AL34" s="788"/>
    </row>
    <row r="35" spans="1:38" s="789" customFormat="1" ht="24" customHeight="1">
      <c r="A35" s="773" t="s">
        <v>791</v>
      </c>
      <c r="B35" s="774">
        <v>17362.575100000002</v>
      </c>
      <c r="C35" s="790">
        <v>17362.575100000002</v>
      </c>
      <c r="D35" s="774">
        <v>16429.694929999998</v>
      </c>
      <c r="E35" s="790">
        <v>16429.694929999998</v>
      </c>
      <c r="F35" s="774">
        <v>2476.335</v>
      </c>
      <c r="G35" s="791">
        <v>2476.335</v>
      </c>
      <c r="H35" s="774">
        <v>1817.21423</v>
      </c>
      <c r="I35" s="776">
        <v>1817.21423</v>
      </c>
      <c r="J35" s="773" t="s">
        <v>791</v>
      </c>
      <c r="K35" s="774">
        <v>14530.614</v>
      </c>
      <c r="L35" s="790">
        <v>14530.614</v>
      </c>
      <c r="M35" s="774">
        <v>14204.95364</v>
      </c>
      <c r="N35" s="790">
        <v>14204.95364</v>
      </c>
      <c r="O35" s="774">
        <v>315.55600000000004</v>
      </c>
      <c r="P35" s="791">
        <v>315.55600000000004</v>
      </c>
      <c r="Q35" s="774">
        <v>365.62206000000003</v>
      </c>
      <c r="R35" s="776">
        <v>365.62206000000003</v>
      </c>
      <c r="S35" s="788"/>
      <c r="T35" s="788"/>
      <c r="U35" s="788"/>
      <c r="V35" s="788"/>
      <c r="W35" s="788"/>
      <c r="X35" s="788"/>
      <c r="Y35" s="788"/>
      <c r="Z35" s="788"/>
      <c r="AA35" s="788"/>
      <c r="AB35" s="788"/>
      <c r="AC35" s="788"/>
      <c r="AD35" s="788"/>
      <c r="AE35" s="788"/>
      <c r="AF35" s="788"/>
      <c r="AG35" s="788"/>
      <c r="AH35" s="788"/>
      <c r="AI35" s="788"/>
      <c r="AJ35" s="788"/>
      <c r="AK35" s="788"/>
      <c r="AL35" s="788"/>
    </row>
    <row r="36" spans="1:18" s="755" customFormat="1" ht="24" customHeight="1">
      <c r="A36" s="767" t="s">
        <v>792</v>
      </c>
      <c r="B36" s="768">
        <v>24209.063000000002</v>
      </c>
      <c r="C36" s="769">
        <v>24209.063000000002</v>
      </c>
      <c r="D36" s="768">
        <v>23758.981010000003</v>
      </c>
      <c r="E36" s="770">
        <v>23758.981010000003</v>
      </c>
      <c r="F36" s="768">
        <v>7379.375</v>
      </c>
      <c r="G36" s="771">
        <v>7379.375</v>
      </c>
      <c r="H36" s="768">
        <v>5659.367830000001</v>
      </c>
      <c r="I36" s="770">
        <v>5659.367830000001</v>
      </c>
      <c r="J36" s="767" t="s">
        <v>792</v>
      </c>
      <c r="K36" s="768">
        <v>15185.551</v>
      </c>
      <c r="L36" s="769">
        <v>15185.551</v>
      </c>
      <c r="M36" s="768">
        <v>15906.811389999999</v>
      </c>
      <c r="N36" s="770">
        <v>15906.811389999999</v>
      </c>
      <c r="O36" s="768">
        <v>1479.31</v>
      </c>
      <c r="P36" s="771">
        <v>1479.31</v>
      </c>
      <c r="Q36" s="768">
        <v>2035.6133600000003</v>
      </c>
      <c r="R36" s="770">
        <v>2035.6133600000003</v>
      </c>
    </row>
    <row r="37" spans="1:38" s="778" customFormat="1" ht="24" customHeight="1">
      <c r="A37" s="773" t="s">
        <v>793</v>
      </c>
      <c r="B37" s="774">
        <v>3091.3230999998996</v>
      </c>
      <c r="C37" s="790">
        <v>3091.3230999998996</v>
      </c>
      <c r="D37" s="774">
        <v>2066.5961199999874</v>
      </c>
      <c r="E37" s="790">
        <v>2066.5961199999874</v>
      </c>
      <c r="F37" s="774">
        <v>396.1349999999138</v>
      </c>
      <c r="G37" s="791">
        <v>396.1349999999138</v>
      </c>
      <c r="H37" s="774">
        <v>274.5410099999135</v>
      </c>
      <c r="I37" s="776">
        <v>274.5410099999135</v>
      </c>
      <c r="J37" s="773" t="s">
        <v>793</v>
      </c>
      <c r="K37" s="774">
        <v>2685.7930999998134</v>
      </c>
      <c r="L37" s="790">
        <v>2685.7930999998134</v>
      </c>
      <c r="M37" s="774">
        <v>1785.581739999714</v>
      </c>
      <c r="N37" s="790">
        <v>1785.581739999714</v>
      </c>
      <c r="O37" s="774">
        <v>9.360000000002401</v>
      </c>
      <c r="P37" s="791">
        <v>9.360000000002401</v>
      </c>
      <c r="Q37" s="774">
        <v>6.421920000019327</v>
      </c>
      <c r="R37" s="776">
        <v>6.421920000019327</v>
      </c>
      <c r="S37" s="755"/>
      <c r="T37" s="755"/>
      <c r="U37" s="755"/>
      <c r="V37" s="755"/>
      <c r="W37" s="755"/>
      <c r="X37" s="755"/>
      <c r="Y37" s="755"/>
      <c r="Z37" s="755"/>
      <c r="AA37" s="755"/>
      <c r="AB37" s="755"/>
      <c r="AC37" s="755"/>
      <c r="AD37" s="755"/>
      <c r="AE37" s="755"/>
      <c r="AF37" s="755"/>
      <c r="AG37" s="755"/>
      <c r="AH37" s="755"/>
      <c r="AI37" s="755"/>
      <c r="AJ37" s="755"/>
      <c r="AK37" s="755"/>
      <c r="AL37" s="755"/>
    </row>
    <row r="38" spans="1:18" s="755" customFormat="1" ht="24" customHeight="1">
      <c r="A38" s="783" t="s">
        <v>794</v>
      </c>
      <c r="B38" s="784">
        <v>1034173.2398709999</v>
      </c>
      <c r="C38" s="785">
        <v>1034173.2398709999</v>
      </c>
      <c r="D38" s="784">
        <v>771060.9387399999</v>
      </c>
      <c r="E38" s="786">
        <v>771060.9387399999</v>
      </c>
      <c r="F38" s="784">
        <v>290568.84041</v>
      </c>
      <c r="G38" s="787">
        <v>290568.84041</v>
      </c>
      <c r="H38" s="784">
        <v>183650.89995999998</v>
      </c>
      <c r="I38" s="786">
        <v>183650.89995999998</v>
      </c>
      <c r="J38" s="783" t="s">
        <v>794</v>
      </c>
      <c r="K38" s="784">
        <v>686213.7474199999</v>
      </c>
      <c r="L38" s="785">
        <v>686213.7474199999</v>
      </c>
      <c r="M38" s="784">
        <v>520202.02379999997</v>
      </c>
      <c r="N38" s="786">
        <v>520202.02379999997</v>
      </c>
      <c r="O38" s="784">
        <v>51422.168641</v>
      </c>
      <c r="P38" s="787">
        <v>51422.168641</v>
      </c>
      <c r="Q38" s="784">
        <v>60971.147110000005</v>
      </c>
      <c r="R38" s="786">
        <v>60971.147110000005</v>
      </c>
    </row>
    <row r="39" spans="1:18" s="755" customFormat="1" ht="24" customHeight="1">
      <c r="A39" s="773" t="s">
        <v>795</v>
      </c>
      <c r="B39" s="774">
        <v>9768.322</v>
      </c>
      <c r="C39" s="790">
        <v>9768.322</v>
      </c>
      <c r="D39" s="774">
        <v>10915.52118</v>
      </c>
      <c r="E39" s="790">
        <v>10915.52118</v>
      </c>
      <c r="F39" s="774">
        <v>57.508</v>
      </c>
      <c r="G39" s="791">
        <v>57.508</v>
      </c>
      <c r="H39" s="774">
        <v>72.38926</v>
      </c>
      <c r="I39" s="776">
        <v>72.38926</v>
      </c>
      <c r="J39" s="773" t="s">
        <v>795</v>
      </c>
      <c r="K39" s="774">
        <v>8376.817</v>
      </c>
      <c r="L39" s="790">
        <v>8376.817</v>
      </c>
      <c r="M39" s="774">
        <v>9169.69815</v>
      </c>
      <c r="N39" s="790">
        <v>9169.69815</v>
      </c>
      <c r="O39" s="774">
        <v>1333.9969999999998</v>
      </c>
      <c r="P39" s="776">
        <v>1333.9969999999998</v>
      </c>
      <c r="Q39" s="774">
        <v>1673.43377</v>
      </c>
      <c r="R39" s="776">
        <v>1673.43377</v>
      </c>
    </row>
    <row r="40" spans="1:38" s="778" customFormat="1" ht="24" customHeight="1">
      <c r="A40" s="767" t="s">
        <v>796</v>
      </c>
      <c r="B40" s="768">
        <v>21336.96988</v>
      </c>
      <c r="C40" s="769">
        <v>21336.96988</v>
      </c>
      <c r="D40" s="768">
        <v>22929.15129</v>
      </c>
      <c r="E40" s="770">
        <v>22929.15129</v>
      </c>
      <c r="F40" s="768">
        <v>4281.77001</v>
      </c>
      <c r="G40" s="771">
        <v>4281.77001</v>
      </c>
      <c r="H40" s="768">
        <v>3199.2848700000004</v>
      </c>
      <c r="I40" s="770">
        <v>3199.2848700000004</v>
      </c>
      <c r="J40" s="767" t="s">
        <v>796</v>
      </c>
      <c r="K40" s="768">
        <v>12566.744569999999</v>
      </c>
      <c r="L40" s="769">
        <v>12566.744569999999</v>
      </c>
      <c r="M40" s="768">
        <v>14348.28612</v>
      </c>
      <c r="N40" s="770">
        <v>14348.28612</v>
      </c>
      <c r="O40" s="768">
        <v>4488.4553</v>
      </c>
      <c r="P40" s="771">
        <v>4488.4553</v>
      </c>
      <c r="Q40" s="768">
        <v>5381.5803</v>
      </c>
      <c r="R40" s="770">
        <v>5381.5803</v>
      </c>
      <c r="S40" s="755"/>
      <c r="T40" s="755"/>
      <c r="U40" s="755"/>
      <c r="V40" s="755"/>
      <c r="W40" s="755"/>
      <c r="X40" s="755"/>
      <c r="Y40" s="755"/>
      <c r="Z40" s="755"/>
      <c r="AA40" s="755"/>
      <c r="AB40" s="755"/>
      <c r="AC40" s="755"/>
      <c r="AD40" s="755"/>
      <c r="AE40" s="755"/>
      <c r="AF40" s="755"/>
      <c r="AG40" s="755"/>
      <c r="AH40" s="755"/>
      <c r="AI40" s="755"/>
      <c r="AJ40" s="755"/>
      <c r="AK40" s="755"/>
      <c r="AL40" s="755"/>
    </row>
    <row r="41" spans="1:18" s="755" customFormat="1" ht="24" customHeight="1">
      <c r="A41" s="773" t="s">
        <v>797</v>
      </c>
      <c r="B41" s="774">
        <v>3835.633</v>
      </c>
      <c r="C41" s="790">
        <v>3835.633</v>
      </c>
      <c r="D41" s="774">
        <v>3084.81445</v>
      </c>
      <c r="E41" s="790">
        <v>3084.81445</v>
      </c>
      <c r="F41" s="774">
        <v>2384.359</v>
      </c>
      <c r="G41" s="776">
        <v>2384.359</v>
      </c>
      <c r="H41" s="774">
        <v>1771.66325</v>
      </c>
      <c r="I41" s="776">
        <v>1771.66325</v>
      </c>
      <c r="J41" s="773" t="s">
        <v>797</v>
      </c>
      <c r="K41" s="774">
        <v>1173.514</v>
      </c>
      <c r="L41" s="790">
        <v>1173.514</v>
      </c>
      <c r="M41" s="774">
        <v>1008.48273</v>
      </c>
      <c r="N41" s="790">
        <v>1008.48273</v>
      </c>
      <c r="O41" s="774">
        <v>233.52999999999997</v>
      </c>
      <c r="P41" s="776">
        <v>233.52999999999997</v>
      </c>
      <c r="Q41" s="774">
        <v>257.78049000000004</v>
      </c>
      <c r="R41" s="776">
        <v>257.78049000000004</v>
      </c>
    </row>
    <row r="42" spans="1:38" s="778" customFormat="1" ht="24" customHeight="1">
      <c r="A42" s="767" t="s">
        <v>798</v>
      </c>
      <c r="B42" s="768">
        <v>1248.2910299999999</v>
      </c>
      <c r="C42" s="769">
        <v>1248.2910299999999</v>
      </c>
      <c r="D42" s="768">
        <v>1362.7072</v>
      </c>
      <c r="E42" s="770">
        <v>1362.7072</v>
      </c>
      <c r="F42" s="768">
        <v>296.779</v>
      </c>
      <c r="G42" s="771">
        <v>296.779</v>
      </c>
      <c r="H42" s="768">
        <v>219.10108</v>
      </c>
      <c r="I42" s="770">
        <v>219.10108</v>
      </c>
      <c r="J42" s="767" t="s">
        <v>798</v>
      </c>
      <c r="K42" s="768">
        <v>869.2820300000001</v>
      </c>
      <c r="L42" s="769">
        <v>869.2820300000001</v>
      </c>
      <c r="M42" s="768">
        <v>1078.1050599999999</v>
      </c>
      <c r="N42" s="770">
        <v>1078.1050599999999</v>
      </c>
      <c r="O42" s="768">
        <v>82.23</v>
      </c>
      <c r="P42" s="771">
        <v>82.23</v>
      </c>
      <c r="Q42" s="768">
        <v>65.50106</v>
      </c>
      <c r="R42" s="770">
        <v>65.50106</v>
      </c>
      <c r="S42" s="755"/>
      <c r="T42" s="755"/>
      <c r="U42" s="755"/>
      <c r="V42" s="755"/>
      <c r="W42" s="755"/>
      <c r="X42" s="755"/>
      <c r="Y42" s="755"/>
      <c r="Z42" s="755"/>
      <c r="AA42" s="755"/>
      <c r="AB42" s="755"/>
      <c r="AC42" s="755"/>
      <c r="AD42" s="755"/>
      <c r="AE42" s="755"/>
      <c r="AF42" s="755"/>
      <c r="AG42" s="755"/>
      <c r="AH42" s="755"/>
      <c r="AI42" s="755"/>
      <c r="AJ42" s="755"/>
      <c r="AK42" s="755"/>
      <c r="AL42" s="755"/>
    </row>
    <row r="43" spans="1:38" s="778" customFormat="1" ht="24" customHeight="1">
      <c r="A43" s="773" t="s">
        <v>799</v>
      </c>
      <c r="B43" s="774">
        <v>108.469</v>
      </c>
      <c r="C43" s="790">
        <v>108.469</v>
      </c>
      <c r="D43" s="774">
        <v>113.204</v>
      </c>
      <c r="E43" s="790">
        <v>113.204</v>
      </c>
      <c r="F43" s="774">
        <v>108.469</v>
      </c>
      <c r="G43" s="776">
        <v>108.469</v>
      </c>
      <c r="H43" s="774">
        <v>113.204</v>
      </c>
      <c r="I43" s="776">
        <v>113.204</v>
      </c>
      <c r="J43" s="773" t="s">
        <v>799</v>
      </c>
      <c r="K43" s="774">
        <v>0</v>
      </c>
      <c r="L43" s="790">
        <v>0</v>
      </c>
      <c r="M43" s="774">
        <v>0</v>
      </c>
      <c r="N43" s="790">
        <v>0</v>
      </c>
      <c r="O43" s="774">
        <v>0</v>
      </c>
      <c r="P43" s="776">
        <v>0</v>
      </c>
      <c r="Q43" s="774">
        <v>0</v>
      </c>
      <c r="R43" s="776">
        <v>0</v>
      </c>
      <c r="S43" s="755"/>
      <c r="T43" s="755"/>
      <c r="U43" s="755"/>
      <c r="V43" s="755"/>
      <c r="W43" s="755"/>
      <c r="X43" s="755"/>
      <c r="Y43" s="755"/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  <c r="AJ43" s="755"/>
      <c r="AK43" s="755"/>
      <c r="AL43" s="755"/>
    </row>
    <row r="44" spans="1:18" s="755" customFormat="1" ht="24" customHeight="1">
      <c r="A44" s="767" t="s">
        <v>800</v>
      </c>
      <c r="B44" s="768">
        <v>3966.1885900002235</v>
      </c>
      <c r="C44" s="769">
        <v>3966.1885900002235</v>
      </c>
      <c r="D44" s="768">
        <v>4009.6548299999267</v>
      </c>
      <c r="E44" s="770">
        <v>4009.6548299999267</v>
      </c>
      <c r="F44" s="768">
        <v>1251.1621199999618</v>
      </c>
      <c r="G44" s="771">
        <v>1251.1621199999618</v>
      </c>
      <c r="H44" s="768">
        <v>1074.4779099999887</v>
      </c>
      <c r="I44" s="770">
        <v>1074.4779099999887</v>
      </c>
      <c r="J44" s="767" t="s">
        <v>800</v>
      </c>
      <c r="K44" s="768">
        <v>2619.9575100000875</v>
      </c>
      <c r="L44" s="769">
        <v>2619.9575100000875</v>
      </c>
      <c r="M44" s="768">
        <v>2832.716030000047</v>
      </c>
      <c r="N44" s="770">
        <v>2832.716030000047</v>
      </c>
      <c r="O44" s="768">
        <v>29.81096000001071</v>
      </c>
      <c r="P44" s="771">
        <v>29.81096000001071</v>
      </c>
      <c r="Q44" s="768">
        <v>45.32339999999931</v>
      </c>
      <c r="R44" s="770">
        <v>45.32339999999931</v>
      </c>
    </row>
    <row r="45" spans="1:38" s="778" customFormat="1" ht="24" customHeight="1" thickBot="1">
      <c r="A45" s="792" t="s">
        <v>801</v>
      </c>
      <c r="B45" s="793">
        <v>1074437.1133710002</v>
      </c>
      <c r="C45" s="794">
        <v>1074437.1133710002</v>
      </c>
      <c r="D45" s="793">
        <v>813475.9916899998</v>
      </c>
      <c r="E45" s="794">
        <v>813475.9916899998</v>
      </c>
      <c r="F45" s="793">
        <v>298948.88753999997</v>
      </c>
      <c r="G45" s="795">
        <v>298948.88753999997</v>
      </c>
      <c r="H45" s="793">
        <v>190101.02032999997</v>
      </c>
      <c r="I45" s="796">
        <v>190101.02032999997</v>
      </c>
      <c r="J45" s="792" t="s">
        <v>801</v>
      </c>
      <c r="K45" s="793">
        <v>711820.06253</v>
      </c>
      <c r="L45" s="794">
        <v>711820.06253</v>
      </c>
      <c r="M45" s="793">
        <v>548639.31189</v>
      </c>
      <c r="N45" s="794">
        <v>548639.31189</v>
      </c>
      <c r="O45" s="793">
        <v>57590.191901000006</v>
      </c>
      <c r="P45" s="795">
        <v>57590.191901000006</v>
      </c>
      <c r="Q45" s="793">
        <v>68394.76613</v>
      </c>
      <c r="R45" s="796">
        <v>68394.76613</v>
      </c>
      <c r="S45" s="755"/>
      <c r="T45" s="755"/>
      <c r="U45" s="755"/>
      <c r="V45" s="755"/>
      <c r="W45" s="755"/>
      <c r="X45" s="755"/>
      <c r="Y45" s="755"/>
      <c r="Z45" s="755"/>
      <c r="AA45" s="755"/>
      <c r="AB45" s="755"/>
      <c r="AC45" s="755"/>
      <c r="AD45" s="755"/>
      <c r="AE45" s="755"/>
      <c r="AF45" s="755"/>
      <c r="AG45" s="755"/>
      <c r="AH45" s="755"/>
      <c r="AI45" s="755"/>
      <c r="AJ45" s="755"/>
      <c r="AK45" s="755"/>
      <c r="AL45" s="755"/>
    </row>
    <row r="46" spans="1:18" ht="12.75">
      <c r="A46" s="797" t="s">
        <v>710</v>
      </c>
      <c r="B46" s="798"/>
      <c r="C46" s="798"/>
      <c r="D46" s="798"/>
      <c r="E46" s="798"/>
      <c r="F46" s="798"/>
      <c r="G46" s="798"/>
      <c r="H46" s="798"/>
      <c r="I46" s="798"/>
      <c r="J46" s="797" t="s">
        <v>710</v>
      </c>
      <c r="K46" s="798"/>
      <c r="L46" s="798"/>
      <c r="M46" s="798"/>
      <c r="N46" s="798"/>
      <c r="O46" s="798"/>
      <c r="P46" s="798"/>
      <c r="Q46" s="798"/>
      <c r="R46" s="798"/>
    </row>
    <row r="47" spans="1:18" ht="12.75">
      <c r="A47" s="797"/>
      <c r="B47" s="798"/>
      <c r="C47" s="798"/>
      <c r="D47" s="798"/>
      <c r="E47" s="798"/>
      <c r="F47" s="798"/>
      <c r="G47" s="798"/>
      <c r="H47" s="798"/>
      <c r="I47" s="798"/>
      <c r="J47" s="797"/>
      <c r="K47" s="798"/>
      <c r="L47" s="798"/>
      <c r="M47" s="798"/>
      <c r="N47" s="798"/>
      <c r="O47" s="798"/>
      <c r="P47" s="798"/>
      <c r="Q47" s="798"/>
      <c r="R47" s="798"/>
    </row>
    <row r="48" spans="1:18" ht="12.75">
      <c r="A48" s="798"/>
      <c r="B48" s="798"/>
      <c r="C48" s="798"/>
      <c r="D48" s="798"/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798"/>
      <c r="Q48" s="798"/>
      <c r="R48" s="798"/>
    </row>
    <row r="49" spans="1:18" ht="28.5" customHeight="1">
      <c r="A49" s="799"/>
      <c r="B49" s="798"/>
      <c r="C49" s="798"/>
      <c r="D49" s="798"/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8"/>
      <c r="P49" s="798"/>
      <c r="Q49" s="798"/>
      <c r="R49" s="798"/>
    </row>
    <row r="50" spans="1:18" ht="12.75">
      <c r="A50" s="798"/>
      <c r="B50" s="798"/>
      <c r="C50" s="798"/>
      <c r="D50" s="798"/>
      <c r="E50" s="798"/>
      <c r="F50" s="798"/>
      <c r="G50" s="798"/>
      <c r="H50" s="798"/>
      <c r="I50" s="798"/>
      <c r="J50" s="798"/>
      <c r="K50" s="798"/>
      <c r="L50" s="798"/>
      <c r="M50" s="798"/>
      <c r="N50" s="798"/>
      <c r="O50" s="798"/>
      <c r="P50" s="798"/>
      <c r="Q50" s="798"/>
      <c r="R50" s="798"/>
    </row>
    <row r="51" spans="1:18" ht="12.75">
      <c r="A51" s="798"/>
      <c r="B51" s="798"/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</row>
    <row r="52" spans="2:18" ht="12.75">
      <c r="B52" s="798"/>
      <c r="C52" s="798"/>
      <c r="D52" s="798"/>
      <c r="E52" s="798"/>
      <c r="F52" s="798"/>
      <c r="G52" s="798"/>
      <c r="H52" s="798"/>
      <c r="I52" s="798"/>
      <c r="J52" s="798"/>
      <c r="K52" s="798"/>
      <c r="L52" s="798"/>
      <c r="M52" s="798"/>
      <c r="N52" s="798"/>
      <c r="O52" s="798"/>
      <c r="P52" s="798"/>
      <c r="Q52" s="798"/>
      <c r="R52" s="798"/>
    </row>
    <row r="53" spans="1:18" ht="12.75">
      <c r="A53" s="798"/>
      <c r="B53" s="798"/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</row>
    <row r="54" spans="1:18" ht="12.75">
      <c r="A54" s="798"/>
      <c r="B54" s="798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</row>
    <row r="55" spans="1:18" ht="12.75">
      <c r="A55" s="798"/>
      <c r="B55" s="798"/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798"/>
      <c r="Q55" s="798"/>
      <c r="R55" s="798"/>
    </row>
    <row r="56" spans="1:18" ht="12.75">
      <c r="A56" s="798"/>
      <c r="B56" s="798"/>
      <c r="C56" s="798"/>
      <c r="D56" s="798"/>
      <c r="E56" s="798"/>
      <c r="F56" s="798"/>
      <c r="G56" s="798"/>
      <c r="H56" s="798"/>
      <c r="I56" s="798"/>
      <c r="J56" s="798"/>
      <c r="K56" s="798"/>
      <c r="L56" s="798"/>
      <c r="M56" s="798"/>
      <c r="N56" s="798"/>
      <c r="O56" s="798"/>
      <c r="P56" s="798"/>
      <c r="Q56" s="798"/>
      <c r="R56" s="798"/>
    </row>
    <row r="57" spans="1:18" ht="12.75">
      <c r="A57" s="798"/>
      <c r="B57" s="798"/>
      <c r="C57" s="798"/>
      <c r="D57" s="798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8"/>
      <c r="P57" s="798"/>
      <c r="Q57" s="798"/>
      <c r="R57" s="798"/>
    </row>
    <row r="58" spans="1:18" ht="12.75">
      <c r="A58" s="798"/>
      <c r="B58" s="798"/>
      <c r="C58" s="798"/>
      <c r="D58" s="798"/>
      <c r="E58" s="798"/>
      <c r="F58" s="798"/>
      <c r="G58" s="798"/>
      <c r="H58" s="798"/>
      <c r="I58" s="798"/>
      <c r="J58" s="798"/>
      <c r="K58" s="798"/>
      <c r="L58" s="798"/>
      <c r="M58" s="798"/>
      <c r="N58" s="798"/>
      <c r="O58" s="798"/>
      <c r="P58" s="798"/>
      <c r="Q58" s="798"/>
      <c r="R58" s="798"/>
    </row>
    <row r="59" spans="1:18" ht="12.75">
      <c r="A59" s="798"/>
      <c r="B59" s="798"/>
      <c r="C59" s="798"/>
      <c r="D59" s="798"/>
      <c r="E59" s="798"/>
      <c r="F59" s="798"/>
      <c r="G59" s="798"/>
      <c r="H59" s="798"/>
      <c r="I59" s="798"/>
      <c r="J59" s="798"/>
      <c r="K59" s="798"/>
      <c r="L59" s="798"/>
      <c r="M59" s="798"/>
      <c r="N59" s="798"/>
      <c r="O59" s="798"/>
      <c r="P59" s="798"/>
      <c r="Q59" s="798"/>
      <c r="R59" s="798"/>
    </row>
    <row r="60" spans="1:18" ht="12.75">
      <c r="A60" s="798"/>
      <c r="B60" s="798"/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</row>
    <row r="61" spans="1:18" ht="12.75">
      <c r="A61" s="798"/>
      <c r="B61" s="798"/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/>
      <c r="P61" s="798"/>
      <c r="Q61" s="798"/>
      <c r="R61" s="798"/>
    </row>
    <row r="62" spans="1:18" ht="12.75">
      <c r="A62" s="798"/>
      <c r="B62" s="798"/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798"/>
      <c r="Q62" s="798"/>
      <c r="R62" s="798"/>
    </row>
    <row r="63" spans="1:18" ht="12.75">
      <c r="A63" s="798"/>
      <c r="B63" s="798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</row>
    <row r="64" spans="1:18" ht="12.75">
      <c r="A64" s="798"/>
      <c r="B64" s="798"/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</row>
    <row r="65" spans="1:18" ht="12.75">
      <c r="A65" s="798"/>
      <c r="B65" s="798"/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</row>
    <row r="66" spans="1:18" ht="12.75">
      <c r="A66" s="798"/>
      <c r="B66" s="798"/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/>
      <c r="P66" s="798"/>
      <c r="Q66" s="798"/>
      <c r="R66" s="798"/>
    </row>
    <row r="67" spans="1:18" ht="12.75">
      <c r="A67" s="798"/>
      <c r="B67" s="798"/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/>
      <c r="P67" s="798"/>
      <c r="Q67" s="798"/>
      <c r="R67" s="798"/>
    </row>
    <row r="68" spans="1:18" ht="12.75">
      <c r="A68" s="798"/>
      <c r="B68" s="798"/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</row>
    <row r="69" spans="1:18" ht="12.75">
      <c r="A69" s="798"/>
      <c r="B69" s="798"/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</row>
    <row r="70" spans="1:18" ht="12.75">
      <c r="A70" s="798"/>
      <c r="B70" s="798"/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</row>
    <row r="71" spans="1:18" ht="12.75">
      <c r="A71" s="798"/>
      <c r="B71" s="798"/>
      <c r="C71" s="798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</row>
    <row r="72" spans="1:18" ht="12.75">
      <c r="A72" s="798"/>
      <c r="B72" s="798"/>
      <c r="C72" s="798"/>
      <c r="D72" s="798"/>
      <c r="E72" s="798"/>
      <c r="F72" s="798"/>
      <c r="G72" s="798"/>
      <c r="H72" s="798"/>
      <c r="I72" s="798"/>
      <c r="J72" s="798"/>
      <c r="K72" s="798"/>
      <c r="L72" s="798"/>
      <c r="M72" s="798"/>
      <c r="N72" s="798"/>
      <c r="O72" s="798"/>
      <c r="P72" s="798"/>
      <c r="Q72" s="798"/>
      <c r="R72" s="798"/>
    </row>
    <row r="73" spans="1:18" ht="12.75">
      <c r="A73" s="798"/>
      <c r="B73" s="798"/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798"/>
      <c r="O73" s="798"/>
      <c r="P73" s="798"/>
      <c r="Q73" s="798"/>
      <c r="R73" s="798"/>
    </row>
    <row r="74" spans="1:18" ht="12.75">
      <c r="A74" s="798"/>
      <c r="B74" s="798"/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8"/>
      <c r="P74" s="798"/>
      <c r="Q74" s="798"/>
      <c r="R74" s="798"/>
    </row>
    <row r="75" spans="1:18" ht="12.75">
      <c r="A75" s="798"/>
      <c r="B75" s="798"/>
      <c r="C75" s="798"/>
      <c r="D75" s="798"/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8"/>
      <c r="P75" s="798"/>
      <c r="Q75" s="798"/>
      <c r="R75" s="798"/>
    </row>
    <row r="76" spans="1:18" ht="12.75">
      <c r="A76" s="798"/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8"/>
      <c r="P76" s="798"/>
      <c r="Q76" s="798"/>
      <c r="R76" s="798"/>
    </row>
    <row r="77" spans="1:18" ht="12.75">
      <c r="A77" s="798"/>
      <c r="B77" s="798"/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798"/>
    </row>
    <row r="78" spans="1:18" ht="12.75">
      <c r="A78" s="798"/>
      <c r="B78" s="798"/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8"/>
      <c r="P78" s="798"/>
      <c r="Q78" s="798"/>
      <c r="R78" s="798"/>
    </row>
    <row r="79" spans="1:18" ht="12.75">
      <c r="A79" s="798"/>
      <c r="B79" s="798"/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</row>
    <row r="80" spans="13:18" ht="12.75">
      <c r="M80" s="798"/>
      <c r="N80" s="798"/>
      <c r="O80" s="798"/>
      <c r="P80" s="798"/>
      <c r="Q80" s="798"/>
      <c r="R80" s="798"/>
    </row>
  </sheetData>
  <sheetProtection/>
  <mergeCells count="14">
    <mergeCell ref="O4:R4"/>
    <mergeCell ref="M5:N5"/>
    <mergeCell ref="O5:P5"/>
    <mergeCell ref="Q5:R5"/>
    <mergeCell ref="D5:E5"/>
    <mergeCell ref="A4:A6"/>
    <mergeCell ref="F4:I4"/>
    <mergeCell ref="K4:N4"/>
    <mergeCell ref="B5:C5"/>
    <mergeCell ref="J4:J6"/>
    <mergeCell ref="B4:E4"/>
    <mergeCell ref="F5:G5"/>
    <mergeCell ref="H5:I5"/>
    <mergeCell ref="K5:L5"/>
  </mergeCells>
  <printOptions/>
  <pageMargins left="0.6" right="0.35433070866141736" top="0.78" bottom="0.15748031496062992" header="0.3937007874015748" footer="0.35433070866141736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showGridLines="0" defaultGridColor="0" zoomScale="75" zoomScaleNormal="75" colorId="18" workbookViewId="0" topLeftCell="A1">
      <selection activeCell="A1" sqref="A1"/>
    </sheetView>
  </sheetViews>
  <sheetFormatPr defaultColWidth="11.25390625" defaultRowHeight="13.5"/>
  <cols>
    <col min="1" max="1" width="31.125" style="111" customWidth="1"/>
    <col min="2" max="2" width="9.625" style="111" customWidth="1"/>
    <col min="3" max="5" width="6.875" style="111" customWidth="1"/>
    <col min="6" max="6" width="7.625" style="111" customWidth="1"/>
    <col min="7" max="7" width="9.625" style="111" customWidth="1"/>
    <col min="8" max="11" width="6.875" style="111" customWidth="1"/>
    <col min="12" max="12" width="9.625" style="111" customWidth="1"/>
    <col min="13" max="16" width="6.875" style="111" customWidth="1"/>
    <col min="17" max="17" width="11.25390625" style="111" customWidth="1"/>
    <col min="18" max="18" width="26.00390625" style="111" customWidth="1"/>
    <col min="19" max="16384" width="11.25390625" style="111" customWidth="1"/>
  </cols>
  <sheetData>
    <row r="1" ht="27" customHeight="1">
      <c r="A1" s="110" t="s">
        <v>68</v>
      </c>
    </row>
    <row r="2" ht="21.75" customHeight="1">
      <c r="A2" s="112" t="s">
        <v>69</v>
      </c>
    </row>
    <row r="3" ht="21.75" customHeight="1" thickBot="1">
      <c r="A3" s="113"/>
    </row>
    <row r="4" spans="1:16" ht="24.75" customHeight="1" thickBot="1">
      <c r="A4" s="114" t="s">
        <v>70</v>
      </c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</row>
    <row r="5" spans="1:16" ht="16.5" customHeight="1">
      <c r="A5" s="118"/>
      <c r="B5" s="806" t="s">
        <v>65</v>
      </c>
      <c r="C5" s="807"/>
      <c r="D5" s="807"/>
      <c r="E5" s="807"/>
      <c r="F5" s="808"/>
      <c r="G5" s="806" t="s">
        <v>66</v>
      </c>
      <c r="H5" s="807"/>
      <c r="I5" s="807"/>
      <c r="J5" s="807"/>
      <c r="K5" s="808"/>
      <c r="L5" s="806" t="s">
        <v>67</v>
      </c>
      <c r="M5" s="807"/>
      <c r="N5" s="807"/>
      <c r="O5" s="807"/>
      <c r="P5" s="808"/>
    </row>
    <row r="6" spans="1:16" ht="15.75" customHeight="1">
      <c r="A6" s="119" t="s">
        <v>71</v>
      </c>
      <c r="B6" s="809" t="s">
        <v>72</v>
      </c>
      <c r="C6" s="810"/>
      <c r="D6" s="811"/>
      <c r="E6" s="809" t="s">
        <v>73</v>
      </c>
      <c r="F6" s="811"/>
      <c r="G6" s="809" t="s">
        <v>72</v>
      </c>
      <c r="H6" s="810"/>
      <c r="I6" s="811"/>
      <c r="J6" s="809" t="s">
        <v>73</v>
      </c>
      <c r="K6" s="811"/>
      <c r="L6" s="809" t="s">
        <v>72</v>
      </c>
      <c r="M6" s="810"/>
      <c r="N6" s="811"/>
      <c r="O6" s="809" t="s">
        <v>73</v>
      </c>
      <c r="P6" s="811"/>
    </row>
    <row r="7" spans="1:16" ht="16.5" customHeight="1" thickBot="1">
      <c r="A7" s="120"/>
      <c r="B7" s="121" t="s">
        <v>74</v>
      </c>
      <c r="C7" s="122" t="s">
        <v>75</v>
      </c>
      <c r="D7" s="123" t="s">
        <v>76</v>
      </c>
      <c r="E7" s="122" t="s">
        <v>75</v>
      </c>
      <c r="F7" s="123" t="s">
        <v>76</v>
      </c>
      <c r="G7" s="121" t="s">
        <v>74</v>
      </c>
      <c r="H7" s="122" t="s">
        <v>75</v>
      </c>
      <c r="I7" s="123" t="s">
        <v>76</v>
      </c>
      <c r="J7" s="122" t="s">
        <v>75</v>
      </c>
      <c r="K7" s="124" t="s">
        <v>76</v>
      </c>
      <c r="L7" s="121" t="s">
        <v>74</v>
      </c>
      <c r="M7" s="125" t="s">
        <v>75</v>
      </c>
      <c r="N7" s="126" t="s">
        <v>76</v>
      </c>
      <c r="O7" s="122" t="s">
        <v>75</v>
      </c>
      <c r="P7" s="126" t="s">
        <v>76</v>
      </c>
    </row>
    <row r="8" spans="1:17" ht="22.5" customHeight="1">
      <c r="A8" s="127" t="s">
        <v>77</v>
      </c>
      <c r="B8" s="128">
        <v>17.17</v>
      </c>
      <c r="C8" s="129">
        <v>20.71</v>
      </c>
      <c r="D8" s="130">
        <v>10.73</v>
      </c>
      <c r="E8" s="131">
        <v>27.98</v>
      </c>
      <c r="F8" s="132">
        <v>4.84</v>
      </c>
      <c r="G8" s="133">
        <v>13.01</v>
      </c>
      <c r="H8" s="129">
        <v>17.03</v>
      </c>
      <c r="I8" s="130">
        <v>10.52</v>
      </c>
      <c r="J8" s="131">
        <v>21.76</v>
      </c>
      <c r="K8" s="134">
        <v>5.11</v>
      </c>
      <c r="L8" s="133">
        <v>10.92</v>
      </c>
      <c r="M8" s="129">
        <v>16.53</v>
      </c>
      <c r="N8" s="130">
        <v>6.83</v>
      </c>
      <c r="O8" s="131">
        <v>23.84</v>
      </c>
      <c r="P8" s="134">
        <v>1.67</v>
      </c>
      <c r="Q8" s="135"/>
    </row>
    <row r="9" spans="1:17" ht="22.5" customHeight="1">
      <c r="A9" s="136" t="s">
        <v>78</v>
      </c>
      <c r="B9" s="137">
        <v>17.43</v>
      </c>
      <c r="C9" s="138">
        <v>20.76</v>
      </c>
      <c r="D9" s="139">
        <v>9.77</v>
      </c>
      <c r="E9" s="140">
        <v>28.08</v>
      </c>
      <c r="F9" s="141">
        <v>3.76</v>
      </c>
      <c r="G9" s="137">
        <v>13.3</v>
      </c>
      <c r="H9" s="138">
        <v>16.77</v>
      </c>
      <c r="I9" s="139">
        <v>10.41</v>
      </c>
      <c r="J9" s="140">
        <v>23.87</v>
      </c>
      <c r="K9" s="142">
        <v>4.16</v>
      </c>
      <c r="L9" s="137">
        <v>10.8</v>
      </c>
      <c r="M9" s="138">
        <v>13.38</v>
      </c>
      <c r="N9" s="139">
        <v>8.55</v>
      </c>
      <c r="O9" s="140">
        <v>24.67</v>
      </c>
      <c r="P9" s="142">
        <v>2.17</v>
      </c>
      <c r="Q9" s="135"/>
    </row>
    <row r="10" spans="1:16" ht="22.5" customHeight="1">
      <c r="A10" s="143" t="s">
        <v>79</v>
      </c>
      <c r="B10" s="144">
        <v>17.15</v>
      </c>
      <c r="C10" s="145">
        <v>20.77</v>
      </c>
      <c r="D10" s="146">
        <v>9.82</v>
      </c>
      <c r="E10" s="147">
        <v>28.19</v>
      </c>
      <c r="F10" s="148">
        <v>4.46</v>
      </c>
      <c r="G10" s="144">
        <v>12.78</v>
      </c>
      <c r="H10" s="145">
        <v>16.7</v>
      </c>
      <c r="I10" s="146">
        <v>9.62</v>
      </c>
      <c r="J10" s="147">
        <v>21.99</v>
      </c>
      <c r="K10" s="149">
        <v>4.86</v>
      </c>
      <c r="L10" s="144">
        <v>10.9</v>
      </c>
      <c r="M10" s="145">
        <v>14.02</v>
      </c>
      <c r="N10" s="146">
        <v>7.93</v>
      </c>
      <c r="O10" s="147">
        <v>23.51</v>
      </c>
      <c r="P10" s="149">
        <v>3</v>
      </c>
    </row>
    <row r="11" spans="1:16" ht="22.5" customHeight="1">
      <c r="A11" s="136" t="s">
        <v>80</v>
      </c>
      <c r="B11" s="137">
        <v>17.25</v>
      </c>
      <c r="C11" s="138">
        <v>20.46</v>
      </c>
      <c r="D11" s="139">
        <v>10.12</v>
      </c>
      <c r="E11" s="140">
        <v>27.42</v>
      </c>
      <c r="F11" s="141">
        <v>5.52</v>
      </c>
      <c r="G11" s="137">
        <v>13.27</v>
      </c>
      <c r="H11" s="138">
        <v>16.98</v>
      </c>
      <c r="I11" s="139">
        <v>10.27</v>
      </c>
      <c r="J11" s="140">
        <v>23.96</v>
      </c>
      <c r="K11" s="142">
        <v>0</v>
      </c>
      <c r="L11" s="137">
        <v>11.1</v>
      </c>
      <c r="M11" s="138">
        <v>14.2</v>
      </c>
      <c r="N11" s="139">
        <v>8.07</v>
      </c>
      <c r="O11" s="140">
        <v>25.02</v>
      </c>
      <c r="P11" s="142">
        <v>1.93</v>
      </c>
    </row>
    <row r="12" spans="1:16" ht="22.5" customHeight="1">
      <c r="A12" s="143" t="s">
        <v>81</v>
      </c>
      <c r="B12" s="144">
        <v>17.07</v>
      </c>
      <c r="C12" s="145">
        <v>20.58</v>
      </c>
      <c r="D12" s="146">
        <v>9.57</v>
      </c>
      <c r="E12" s="147">
        <v>27.19</v>
      </c>
      <c r="F12" s="148">
        <v>5.31</v>
      </c>
      <c r="G12" s="144">
        <v>13</v>
      </c>
      <c r="H12" s="145">
        <v>16.48</v>
      </c>
      <c r="I12" s="146">
        <v>10.08</v>
      </c>
      <c r="J12" s="147">
        <v>22.11</v>
      </c>
      <c r="K12" s="149">
        <v>5.25</v>
      </c>
      <c r="L12" s="144">
        <v>11.59</v>
      </c>
      <c r="M12" s="145">
        <v>16.62</v>
      </c>
      <c r="N12" s="146">
        <v>8.01</v>
      </c>
      <c r="O12" s="147">
        <v>24.12</v>
      </c>
      <c r="P12" s="149">
        <v>4.11</v>
      </c>
    </row>
    <row r="13" spans="1:16" ht="22.5" customHeight="1">
      <c r="A13" s="136" t="s">
        <v>82</v>
      </c>
      <c r="B13" s="137">
        <v>17.86</v>
      </c>
      <c r="C13" s="138">
        <v>21.16</v>
      </c>
      <c r="D13" s="139">
        <v>10.87</v>
      </c>
      <c r="E13" s="140">
        <v>28.37</v>
      </c>
      <c r="F13" s="141">
        <v>5.66</v>
      </c>
      <c r="G13" s="137">
        <v>13.77</v>
      </c>
      <c r="H13" s="138">
        <v>17.43</v>
      </c>
      <c r="I13" s="139">
        <v>11.17</v>
      </c>
      <c r="J13" s="140">
        <v>21.77</v>
      </c>
      <c r="K13" s="142">
        <v>7.05</v>
      </c>
      <c r="L13" s="137">
        <v>11.86</v>
      </c>
      <c r="M13" s="138">
        <v>16.68</v>
      </c>
      <c r="N13" s="139">
        <v>8.95</v>
      </c>
      <c r="O13" s="140">
        <v>24.69</v>
      </c>
      <c r="P13" s="142">
        <v>4.74</v>
      </c>
    </row>
    <row r="14" spans="1:16" ht="22.5" customHeight="1">
      <c r="A14" s="143" t="s">
        <v>83</v>
      </c>
      <c r="B14" s="144">
        <v>16.06</v>
      </c>
      <c r="C14" s="145">
        <v>19.79</v>
      </c>
      <c r="D14" s="146">
        <v>9.08</v>
      </c>
      <c r="E14" s="147">
        <v>26.13</v>
      </c>
      <c r="F14" s="148">
        <v>3.89</v>
      </c>
      <c r="G14" s="144">
        <v>11.88</v>
      </c>
      <c r="H14" s="145">
        <v>15.88</v>
      </c>
      <c r="I14" s="146">
        <v>9.17</v>
      </c>
      <c r="J14" s="147">
        <v>20.35</v>
      </c>
      <c r="K14" s="149">
        <v>3.5</v>
      </c>
      <c r="L14" s="144">
        <v>10.45</v>
      </c>
      <c r="M14" s="145">
        <v>15.91</v>
      </c>
      <c r="N14" s="146">
        <v>5.9</v>
      </c>
      <c r="O14" s="147">
        <v>21.57</v>
      </c>
      <c r="P14" s="149">
        <v>1.15</v>
      </c>
    </row>
    <row r="15" spans="1:16" ht="22.5" customHeight="1">
      <c r="A15" s="136" t="s">
        <v>84</v>
      </c>
      <c r="B15" s="137">
        <v>15.42</v>
      </c>
      <c r="C15" s="138">
        <v>19.47</v>
      </c>
      <c r="D15" s="139">
        <v>8.41</v>
      </c>
      <c r="E15" s="140">
        <v>27.8</v>
      </c>
      <c r="F15" s="141">
        <v>4.64</v>
      </c>
      <c r="G15" s="137">
        <v>11.36</v>
      </c>
      <c r="H15" s="138">
        <v>15.12</v>
      </c>
      <c r="I15" s="139">
        <v>7.69</v>
      </c>
      <c r="J15" s="140">
        <v>21.93</v>
      </c>
      <c r="K15" s="142">
        <v>0.56</v>
      </c>
      <c r="L15" s="137">
        <v>10.02</v>
      </c>
      <c r="M15" s="138">
        <v>16.47</v>
      </c>
      <c r="N15" s="139">
        <v>5.39</v>
      </c>
      <c r="O15" s="140">
        <v>22.47</v>
      </c>
      <c r="P15" s="142">
        <v>-1.72</v>
      </c>
    </row>
    <row r="16" spans="1:16" ht="22.5" customHeight="1">
      <c r="A16" s="143" t="s">
        <v>85</v>
      </c>
      <c r="B16" s="144">
        <v>17.35</v>
      </c>
      <c r="C16" s="145">
        <v>20.6</v>
      </c>
      <c r="D16" s="146">
        <v>9.95</v>
      </c>
      <c r="E16" s="147">
        <v>27.24</v>
      </c>
      <c r="F16" s="148">
        <v>5.65</v>
      </c>
      <c r="G16" s="144">
        <v>13.35</v>
      </c>
      <c r="H16" s="145">
        <v>17.25</v>
      </c>
      <c r="I16" s="146">
        <v>10.09</v>
      </c>
      <c r="J16" s="147">
        <v>24.82</v>
      </c>
      <c r="K16" s="149">
        <v>5.46</v>
      </c>
      <c r="L16" s="144">
        <v>11.6</v>
      </c>
      <c r="M16" s="145">
        <v>15.96</v>
      </c>
      <c r="N16" s="146">
        <v>8.45</v>
      </c>
      <c r="O16" s="147">
        <v>23.35</v>
      </c>
      <c r="P16" s="149">
        <v>4.18</v>
      </c>
    </row>
    <row r="17" spans="1:16" ht="22.5" customHeight="1" thickBot="1">
      <c r="A17" s="150" t="s">
        <v>86</v>
      </c>
      <c r="B17" s="137">
        <v>17.91</v>
      </c>
      <c r="C17" s="138">
        <v>21.32</v>
      </c>
      <c r="D17" s="139">
        <v>10.4</v>
      </c>
      <c r="E17" s="140">
        <v>28.51</v>
      </c>
      <c r="F17" s="141">
        <v>6.31</v>
      </c>
      <c r="G17" s="137">
        <v>13.71</v>
      </c>
      <c r="H17" s="138">
        <v>17.32</v>
      </c>
      <c r="I17" s="139">
        <v>10.85</v>
      </c>
      <c r="J17" s="140">
        <v>24.03</v>
      </c>
      <c r="K17" s="142">
        <v>6.15</v>
      </c>
      <c r="L17" s="137">
        <v>12</v>
      </c>
      <c r="M17" s="138">
        <v>15.85</v>
      </c>
      <c r="N17" s="139">
        <v>8.76</v>
      </c>
      <c r="O17" s="140">
        <v>25.37</v>
      </c>
      <c r="P17" s="142">
        <v>4.08</v>
      </c>
    </row>
    <row r="18" spans="1:16" ht="22.5" customHeight="1">
      <c r="A18" s="127" t="s">
        <v>87</v>
      </c>
      <c r="B18" s="151">
        <v>17.5</v>
      </c>
      <c r="C18" s="152">
        <v>22.17</v>
      </c>
      <c r="D18" s="153">
        <v>10.62</v>
      </c>
      <c r="E18" s="154">
        <v>31.26</v>
      </c>
      <c r="F18" s="155">
        <v>6.44</v>
      </c>
      <c r="G18" s="151">
        <v>13.44</v>
      </c>
      <c r="H18" s="152">
        <v>16.55</v>
      </c>
      <c r="I18" s="153">
        <v>9.71</v>
      </c>
      <c r="J18" s="154">
        <v>24.1</v>
      </c>
      <c r="K18" s="156">
        <v>2.22</v>
      </c>
      <c r="L18" s="151">
        <v>11.67</v>
      </c>
      <c r="M18" s="152">
        <v>15.8</v>
      </c>
      <c r="N18" s="153">
        <v>7.89</v>
      </c>
      <c r="O18" s="154">
        <v>24.51</v>
      </c>
      <c r="P18" s="156">
        <v>2.22</v>
      </c>
    </row>
    <row r="19" spans="1:16" ht="22.5" customHeight="1">
      <c r="A19" s="157" t="s">
        <v>88</v>
      </c>
      <c r="B19" s="158">
        <v>16.85</v>
      </c>
      <c r="C19" s="159">
        <v>20.3</v>
      </c>
      <c r="D19" s="160">
        <v>10.19</v>
      </c>
      <c r="E19" s="161">
        <v>27.21</v>
      </c>
      <c r="F19" s="162">
        <v>5.49</v>
      </c>
      <c r="G19" s="158">
        <v>12.9</v>
      </c>
      <c r="H19" s="159">
        <v>16.66</v>
      </c>
      <c r="I19" s="160">
        <v>8.59</v>
      </c>
      <c r="J19" s="161">
        <v>24.04</v>
      </c>
      <c r="K19" s="163">
        <v>2.28</v>
      </c>
      <c r="L19" s="158">
        <v>11.27</v>
      </c>
      <c r="M19" s="159">
        <v>18.33</v>
      </c>
      <c r="N19" s="160">
        <v>7.3</v>
      </c>
      <c r="O19" s="161">
        <v>23.91</v>
      </c>
      <c r="P19" s="163">
        <v>0.11</v>
      </c>
    </row>
    <row r="20" spans="1:17" ht="22.5" customHeight="1">
      <c r="A20" s="143" t="s">
        <v>89</v>
      </c>
      <c r="B20" s="164">
        <v>17.09</v>
      </c>
      <c r="C20" s="165">
        <v>20.3</v>
      </c>
      <c r="D20" s="166">
        <v>10.18</v>
      </c>
      <c r="E20" s="167">
        <v>26.6</v>
      </c>
      <c r="F20" s="168">
        <v>6.46</v>
      </c>
      <c r="G20" s="164">
        <v>13.42</v>
      </c>
      <c r="H20" s="165">
        <v>17.35</v>
      </c>
      <c r="I20" s="166">
        <v>9.97</v>
      </c>
      <c r="J20" s="167">
        <v>23.94</v>
      </c>
      <c r="K20" s="169">
        <v>3.98</v>
      </c>
      <c r="L20" s="164">
        <v>10.49</v>
      </c>
      <c r="M20" s="165">
        <v>13.75</v>
      </c>
      <c r="N20" s="166">
        <v>8.11</v>
      </c>
      <c r="O20" s="167">
        <v>23.44</v>
      </c>
      <c r="P20" s="169">
        <v>0.49</v>
      </c>
      <c r="Q20" s="135"/>
    </row>
    <row r="21" spans="1:17" ht="22.5" customHeight="1">
      <c r="A21" s="157" t="s">
        <v>90</v>
      </c>
      <c r="B21" s="158">
        <v>17.64</v>
      </c>
      <c r="C21" s="159">
        <v>22.17</v>
      </c>
      <c r="D21" s="160">
        <v>10.4</v>
      </c>
      <c r="E21" s="161">
        <v>30.41</v>
      </c>
      <c r="F21" s="162">
        <v>6.58</v>
      </c>
      <c r="G21" s="158">
        <v>13.64</v>
      </c>
      <c r="H21" s="159">
        <v>17.13</v>
      </c>
      <c r="I21" s="160">
        <v>9.18</v>
      </c>
      <c r="J21" s="161">
        <v>23.76</v>
      </c>
      <c r="K21" s="163">
        <v>1.39</v>
      </c>
      <c r="L21" s="158">
        <v>11.73</v>
      </c>
      <c r="M21" s="159">
        <v>15.92</v>
      </c>
      <c r="N21" s="160">
        <v>7.65</v>
      </c>
      <c r="O21" s="161">
        <v>24.63</v>
      </c>
      <c r="P21" s="163">
        <v>0.45</v>
      </c>
      <c r="Q21" s="135"/>
    </row>
    <row r="22" spans="1:17" ht="22.5" customHeight="1">
      <c r="A22" s="143" t="s">
        <v>91</v>
      </c>
      <c r="B22" s="164">
        <v>16.24</v>
      </c>
      <c r="C22" s="165">
        <v>21.19</v>
      </c>
      <c r="D22" s="166">
        <v>9.31</v>
      </c>
      <c r="E22" s="167">
        <v>31.67</v>
      </c>
      <c r="F22" s="168">
        <v>4.71</v>
      </c>
      <c r="G22" s="164">
        <v>12.11</v>
      </c>
      <c r="H22" s="165">
        <v>15.46</v>
      </c>
      <c r="I22" s="166">
        <v>8.85</v>
      </c>
      <c r="J22" s="167">
        <v>23.74</v>
      </c>
      <c r="K22" s="169">
        <v>0</v>
      </c>
      <c r="L22" s="164">
        <v>10.16</v>
      </c>
      <c r="M22" s="165">
        <v>14.71</v>
      </c>
      <c r="N22" s="166">
        <v>6.35</v>
      </c>
      <c r="O22" s="167">
        <v>24.14</v>
      </c>
      <c r="P22" s="169">
        <v>-0.68</v>
      </c>
      <c r="Q22" s="135"/>
    </row>
    <row r="23" spans="1:17" ht="22.5" customHeight="1">
      <c r="A23" s="157" t="s">
        <v>92</v>
      </c>
      <c r="B23" s="158">
        <v>16.71</v>
      </c>
      <c r="C23" s="159">
        <v>20.84</v>
      </c>
      <c r="D23" s="160">
        <v>10.2</v>
      </c>
      <c r="E23" s="161">
        <v>30.43</v>
      </c>
      <c r="F23" s="162">
        <v>6.35</v>
      </c>
      <c r="G23" s="158">
        <v>12.68</v>
      </c>
      <c r="H23" s="159">
        <v>16.42</v>
      </c>
      <c r="I23" s="160">
        <v>9.37</v>
      </c>
      <c r="J23" s="161">
        <v>24.21</v>
      </c>
      <c r="K23" s="163">
        <v>-0.43</v>
      </c>
      <c r="L23" s="158">
        <v>10.96</v>
      </c>
      <c r="M23" s="159">
        <v>16.44</v>
      </c>
      <c r="N23" s="160">
        <v>6.22</v>
      </c>
      <c r="O23" s="161">
        <v>24.54</v>
      </c>
      <c r="P23" s="163">
        <v>-0.37</v>
      </c>
      <c r="Q23" s="135"/>
    </row>
    <row r="24" spans="1:17" ht="22.5" customHeight="1">
      <c r="A24" s="143" t="s">
        <v>93</v>
      </c>
      <c r="B24" s="164">
        <v>16.7</v>
      </c>
      <c r="C24" s="165">
        <v>20.22</v>
      </c>
      <c r="D24" s="166">
        <v>9.91</v>
      </c>
      <c r="E24" s="167">
        <v>27.9</v>
      </c>
      <c r="F24" s="168">
        <v>3.27</v>
      </c>
      <c r="G24" s="164">
        <v>12.52</v>
      </c>
      <c r="H24" s="165">
        <v>16.59</v>
      </c>
      <c r="I24" s="166">
        <v>8.46</v>
      </c>
      <c r="J24" s="167">
        <v>23.7</v>
      </c>
      <c r="K24" s="169">
        <v>1.41</v>
      </c>
      <c r="L24" s="164">
        <v>10.17</v>
      </c>
      <c r="M24" s="165">
        <v>14.37</v>
      </c>
      <c r="N24" s="166">
        <v>6.98</v>
      </c>
      <c r="O24" s="167">
        <v>24.43</v>
      </c>
      <c r="P24" s="169">
        <v>0.01</v>
      </c>
      <c r="Q24" s="135"/>
    </row>
    <row r="25" spans="1:17" ht="22.5" customHeight="1">
      <c r="A25" s="157" t="s">
        <v>94</v>
      </c>
      <c r="B25" s="158">
        <v>13.98</v>
      </c>
      <c r="C25" s="159">
        <v>18.79</v>
      </c>
      <c r="D25" s="160">
        <v>5.1</v>
      </c>
      <c r="E25" s="161">
        <v>29.44</v>
      </c>
      <c r="F25" s="162">
        <v>0.27</v>
      </c>
      <c r="G25" s="158">
        <v>9.62</v>
      </c>
      <c r="H25" s="159">
        <v>13.75</v>
      </c>
      <c r="I25" s="160">
        <v>5.02</v>
      </c>
      <c r="J25" s="161">
        <v>20.4</v>
      </c>
      <c r="K25" s="163">
        <v>-2.13</v>
      </c>
      <c r="L25" s="158">
        <v>6.32</v>
      </c>
      <c r="M25" s="159">
        <v>9.56</v>
      </c>
      <c r="N25" s="160">
        <v>3.2</v>
      </c>
      <c r="O25" s="161">
        <v>21.33</v>
      </c>
      <c r="P25" s="163">
        <v>-5.27</v>
      </c>
      <c r="Q25" s="135"/>
    </row>
    <row r="26" spans="1:17" ht="22.5" customHeight="1">
      <c r="A26" s="143" t="s">
        <v>95</v>
      </c>
      <c r="B26" s="164">
        <v>18.1</v>
      </c>
      <c r="C26" s="165">
        <v>22.75</v>
      </c>
      <c r="D26" s="166">
        <v>11.19</v>
      </c>
      <c r="E26" s="167">
        <v>33.11</v>
      </c>
      <c r="F26" s="168">
        <v>5.63</v>
      </c>
      <c r="G26" s="164">
        <v>13.6</v>
      </c>
      <c r="H26" s="165">
        <v>17.17</v>
      </c>
      <c r="I26" s="166">
        <v>10.59</v>
      </c>
      <c r="J26" s="167">
        <v>25.27</v>
      </c>
      <c r="K26" s="169">
        <v>4.7</v>
      </c>
      <c r="L26" s="164">
        <v>11.84</v>
      </c>
      <c r="M26" s="165">
        <v>15.52</v>
      </c>
      <c r="N26" s="166">
        <v>8.37</v>
      </c>
      <c r="O26" s="167">
        <v>25.15</v>
      </c>
      <c r="P26" s="169">
        <v>1.27</v>
      </c>
      <c r="Q26" s="135"/>
    </row>
    <row r="27" spans="1:17" ht="22.5" customHeight="1">
      <c r="A27" s="157" t="s">
        <v>96</v>
      </c>
      <c r="B27" s="158">
        <v>17.87</v>
      </c>
      <c r="C27" s="159">
        <v>22.51</v>
      </c>
      <c r="D27" s="160">
        <v>10.66</v>
      </c>
      <c r="E27" s="161">
        <v>31.26</v>
      </c>
      <c r="F27" s="162">
        <v>7.24</v>
      </c>
      <c r="G27" s="158">
        <v>13.78</v>
      </c>
      <c r="H27" s="159">
        <v>16.87</v>
      </c>
      <c r="I27" s="160">
        <v>9.67</v>
      </c>
      <c r="J27" s="161">
        <v>23.94</v>
      </c>
      <c r="K27" s="163">
        <v>1.85</v>
      </c>
      <c r="L27" s="158">
        <v>11.81</v>
      </c>
      <c r="M27" s="159">
        <v>16.57</v>
      </c>
      <c r="N27" s="160">
        <v>7.51</v>
      </c>
      <c r="O27" s="161">
        <v>24.52</v>
      </c>
      <c r="P27" s="163">
        <v>0.38</v>
      </c>
      <c r="Q27" s="135"/>
    </row>
    <row r="28" spans="1:17" ht="22.5" customHeight="1">
      <c r="A28" s="143" t="s">
        <v>97</v>
      </c>
      <c r="B28" s="164">
        <v>16.06</v>
      </c>
      <c r="C28" s="165">
        <v>20.02</v>
      </c>
      <c r="D28" s="166">
        <v>8.71</v>
      </c>
      <c r="E28" s="167">
        <v>29.14</v>
      </c>
      <c r="F28" s="168">
        <v>4.23</v>
      </c>
      <c r="G28" s="164">
        <v>12.27</v>
      </c>
      <c r="H28" s="165">
        <v>15.87</v>
      </c>
      <c r="I28" s="166">
        <v>8.9</v>
      </c>
      <c r="J28" s="167">
        <v>23.15</v>
      </c>
      <c r="K28" s="169">
        <v>0.56</v>
      </c>
      <c r="L28" s="164">
        <v>10.48</v>
      </c>
      <c r="M28" s="165">
        <v>14.59</v>
      </c>
      <c r="N28" s="166">
        <v>6.45</v>
      </c>
      <c r="O28" s="167">
        <v>23.69</v>
      </c>
      <c r="P28" s="169">
        <v>-0.45</v>
      </c>
      <c r="Q28" s="135"/>
    </row>
    <row r="29" spans="1:17" ht="22.5" customHeight="1">
      <c r="A29" s="157" t="s">
        <v>98</v>
      </c>
      <c r="B29" s="158">
        <v>15.85</v>
      </c>
      <c r="C29" s="159">
        <v>20.88</v>
      </c>
      <c r="D29" s="160">
        <v>8.29</v>
      </c>
      <c r="E29" s="161">
        <v>28.46</v>
      </c>
      <c r="F29" s="162">
        <v>4.91</v>
      </c>
      <c r="G29" s="158">
        <v>11.9</v>
      </c>
      <c r="H29" s="159">
        <v>15.58</v>
      </c>
      <c r="I29" s="160">
        <v>9.63</v>
      </c>
      <c r="J29" s="161">
        <v>21.96</v>
      </c>
      <c r="K29" s="163">
        <v>3.97</v>
      </c>
      <c r="L29" s="158">
        <v>11.08</v>
      </c>
      <c r="M29" s="159">
        <v>15.89</v>
      </c>
      <c r="N29" s="160">
        <v>7.37</v>
      </c>
      <c r="O29" s="161">
        <v>24.76</v>
      </c>
      <c r="P29" s="163">
        <v>1.77</v>
      </c>
      <c r="Q29" s="135"/>
    </row>
    <row r="30" spans="1:17" ht="22.5" customHeight="1">
      <c r="A30" s="143" t="s">
        <v>99</v>
      </c>
      <c r="B30" s="164">
        <v>17.19</v>
      </c>
      <c r="C30" s="165">
        <v>21.55</v>
      </c>
      <c r="D30" s="166">
        <v>11.69</v>
      </c>
      <c r="E30" s="167">
        <v>29.01</v>
      </c>
      <c r="F30" s="168">
        <v>6.71</v>
      </c>
      <c r="G30" s="164">
        <v>13.76</v>
      </c>
      <c r="H30" s="165">
        <v>17.09</v>
      </c>
      <c r="I30" s="166">
        <v>9.23</v>
      </c>
      <c r="J30" s="167">
        <v>24.36</v>
      </c>
      <c r="K30" s="169">
        <v>1.24</v>
      </c>
      <c r="L30" s="164">
        <v>11.61</v>
      </c>
      <c r="M30" s="165">
        <v>17.26</v>
      </c>
      <c r="N30" s="166">
        <v>7.18</v>
      </c>
      <c r="O30" s="167">
        <v>26.23</v>
      </c>
      <c r="P30" s="169">
        <v>0.64</v>
      </c>
      <c r="Q30" s="135"/>
    </row>
    <row r="31" spans="1:17" ht="22.5" customHeight="1">
      <c r="A31" s="157" t="s">
        <v>100</v>
      </c>
      <c r="B31" s="158">
        <v>16.73</v>
      </c>
      <c r="C31" s="159">
        <v>21.76</v>
      </c>
      <c r="D31" s="160">
        <v>9.34</v>
      </c>
      <c r="E31" s="161">
        <v>29.88</v>
      </c>
      <c r="F31" s="162">
        <v>5.35</v>
      </c>
      <c r="G31" s="158">
        <v>12.88</v>
      </c>
      <c r="H31" s="159">
        <v>16.17</v>
      </c>
      <c r="I31" s="160">
        <v>10.39</v>
      </c>
      <c r="J31" s="161">
        <v>23.45</v>
      </c>
      <c r="K31" s="163">
        <v>2.29</v>
      </c>
      <c r="L31" s="158">
        <v>11.47</v>
      </c>
      <c r="M31" s="159">
        <v>15.61</v>
      </c>
      <c r="N31" s="160">
        <v>7.97</v>
      </c>
      <c r="O31" s="161">
        <v>24.46</v>
      </c>
      <c r="P31" s="163">
        <v>1.63</v>
      </c>
      <c r="Q31" s="135"/>
    </row>
    <row r="32" spans="1:17" ht="22.5" customHeight="1">
      <c r="A32" s="143" t="s">
        <v>101</v>
      </c>
      <c r="B32" s="164">
        <v>16.96</v>
      </c>
      <c r="C32" s="165">
        <v>21.56</v>
      </c>
      <c r="D32" s="166">
        <v>10.08</v>
      </c>
      <c r="E32" s="167">
        <v>30.63</v>
      </c>
      <c r="F32" s="168">
        <v>6.93</v>
      </c>
      <c r="G32" s="164">
        <v>12.35</v>
      </c>
      <c r="H32" s="165">
        <v>15.84</v>
      </c>
      <c r="I32" s="166">
        <v>8.89</v>
      </c>
      <c r="J32" s="167">
        <v>22.45</v>
      </c>
      <c r="K32" s="169">
        <v>5.8</v>
      </c>
      <c r="L32" s="164">
        <v>11.17</v>
      </c>
      <c r="M32" s="165">
        <v>15.53</v>
      </c>
      <c r="N32" s="166">
        <v>7.71</v>
      </c>
      <c r="O32" s="167">
        <v>22.95</v>
      </c>
      <c r="P32" s="169">
        <v>2.83</v>
      </c>
      <c r="Q32" s="135"/>
    </row>
    <row r="33" spans="1:17" ht="22.5" customHeight="1">
      <c r="A33" s="157" t="s">
        <v>102</v>
      </c>
      <c r="B33" s="158">
        <v>16.23</v>
      </c>
      <c r="C33" s="159">
        <v>20.22</v>
      </c>
      <c r="D33" s="160">
        <v>8.77</v>
      </c>
      <c r="E33" s="161">
        <v>28.33</v>
      </c>
      <c r="F33" s="162">
        <v>2.19</v>
      </c>
      <c r="G33" s="158">
        <v>11.93</v>
      </c>
      <c r="H33" s="159">
        <v>15.88</v>
      </c>
      <c r="I33" s="160">
        <v>8.63</v>
      </c>
      <c r="J33" s="161">
        <v>22.66</v>
      </c>
      <c r="K33" s="163">
        <v>0.79</v>
      </c>
      <c r="L33" s="158">
        <v>10.15</v>
      </c>
      <c r="M33" s="159">
        <v>13.55</v>
      </c>
      <c r="N33" s="160">
        <v>6.51</v>
      </c>
      <c r="O33" s="161">
        <v>24.07</v>
      </c>
      <c r="P33" s="163">
        <v>-1.1</v>
      </c>
      <c r="Q33" s="135"/>
    </row>
    <row r="34" spans="1:17" ht="22.5" customHeight="1">
      <c r="A34" s="143" t="s">
        <v>103</v>
      </c>
      <c r="B34" s="164">
        <v>17.69</v>
      </c>
      <c r="C34" s="165">
        <v>21.32</v>
      </c>
      <c r="D34" s="166">
        <v>11.01</v>
      </c>
      <c r="E34" s="167">
        <v>28.4</v>
      </c>
      <c r="F34" s="168">
        <v>4.45</v>
      </c>
      <c r="G34" s="164">
        <v>13.45</v>
      </c>
      <c r="H34" s="165">
        <v>17.5</v>
      </c>
      <c r="I34" s="166">
        <v>9.59</v>
      </c>
      <c r="J34" s="167">
        <v>24.76</v>
      </c>
      <c r="K34" s="169">
        <v>2.33</v>
      </c>
      <c r="L34" s="164">
        <v>11.29</v>
      </c>
      <c r="M34" s="165">
        <v>15.18</v>
      </c>
      <c r="N34" s="166">
        <v>8.47</v>
      </c>
      <c r="O34" s="167">
        <v>25.61</v>
      </c>
      <c r="P34" s="169">
        <v>1.04</v>
      </c>
      <c r="Q34" s="135"/>
    </row>
    <row r="35" spans="1:17" ht="22.5" customHeight="1">
      <c r="A35" s="157" t="s">
        <v>104</v>
      </c>
      <c r="B35" s="158">
        <v>17.54</v>
      </c>
      <c r="C35" s="159">
        <v>21.08</v>
      </c>
      <c r="D35" s="160">
        <v>10.86</v>
      </c>
      <c r="E35" s="161">
        <v>27.6</v>
      </c>
      <c r="F35" s="162">
        <v>4.9</v>
      </c>
      <c r="G35" s="158">
        <v>13.37</v>
      </c>
      <c r="H35" s="159">
        <v>17.5</v>
      </c>
      <c r="I35" s="160">
        <v>9.25</v>
      </c>
      <c r="J35" s="161">
        <v>24.53</v>
      </c>
      <c r="K35" s="163">
        <v>2.8</v>
      </c>
      <c r="L35" s="158">
        <v>11.13</v>
      </c>
      <c r="M35" s="159">
        <v>15.23</v>
      </c>
      <c r="N35" s="160">
        <v>8.03</v>
      </c>
      <c r="O35" s="161">
        <v>24.2</v>
      </c>
      <c r="P35" s="163">
        <v>1.23</v>
      </c>
      <c r="Q35" s="135"/>
    </row>
    <row r="36" spans="1:17" ht="22.5" customHeight="1">
      <c r="A36" s="143" t="s">
        <v>105</v>
      </c>
      <c r="B36" s="164">
        <v>16.75</v>
      </c>
      <c r="C36" s="165">
        <v>21.82</v>
      </c>
      <c r="D36" s="166">
        <v>9.45</v>
      </c>
      <c r="E36" s="167">
        <v>30.64</v>
      </c>
      <c r="F36" s="168">
        <v>6.26</v>
      </c>
      <c r="G36" s="164">
        <v>12.65</v>
      </c>
      <c r="H36" s="165">
        <v>16.64</v>
      </c>
      <c r="I36" s="166">
        <v>9.51</v>
      </c>
      <c r="J36" s="167">
        <v>24.88</v>
      </c>
      <c r="K36" s="169">
        <v>2.68</v>
      </c>
      <c r="L36" s="164">
        <v>11.47</v>
      </c>
      <c r="M36" s="165">
        <v>16.97</v>
      </c>
      <c r="N36" s="166">
        <v>6.88</v>
      </c>
      <c r="O36" s="167">
        <v>24.44</v>
      </c>
      <c r="P36" s="169">
        <v>1.16</v>
      </c>
      <c r="Q36" s="135"/>
    </row>
    <row r="37" spans="1:17" ht="22.5" customHeight="1">
      <c r="A37" s="157" t="s">
        <v>106</v>
      </c>
      <c r="B37" s="158">
        <v>16.47</v>
      </c>
      <c r="C37" s="159">
        <v>21.3</v>
      </c>
      <c r="D37" s="160">
        <v>8.97</v>
      </c>
      <c r="E37" s="161">
        <v>28.27</v>
      </c>
      <c r="F37" s="162">
        <v>6.58</v>
      </c>
      <c r="G37" s="158">
        <v>12.61</v>
      </c>
      <c r="H37" s="159">
        <v>16.27</v>
      </c>
      <c r="I37" s="160">
        <v>9.55</v>
      </c>
      <c r="J37" s="161">
        <v>22.74</v>
      </c>
      <c r="K37" s="163">
        <v>3.7</v>
      </c>
      <c r="L37" s="158">
        <v>11.53</v>
      </c>
      <c r="M37" s="159">
        <v>16.6</v>
      </c>
      <c r="N37" s="160">
        <v>7.8</v>
      </c>
      <c r="O37" s="161">
        <v>24</v>
      </c>
      <c r="P37" s="163">
        <v>2.5</v>
      </c>
      <c r="Q37" s="135"/>
    </row>
    <row r="38" spans="1:16" ht="22.5" customHeight="1">
      <c r="A38" s="143" t="s">
        <v>107</v>
      </c>
      <c r="B38" s="164">
        <v>17.07</v>
      </c>
      <c r="C38" s="165">
        <v>21.83</v>
      </c>
      <c r="D38" s="166">
        <v>9.81</v>
      </c>
      <c r="E38" s="167">
        <v>29.43</v>
      </c>
      <c r="F38" s="168">
        <v>6.12</v>
      </c>
      <c r="G38" s="164">
        <v>13.36</v>
      </c>
      <c r="H38" s="165">
        <v>16.68</v>
      </c>
      <c r="I38" s="166">
        <v>10.85</v>
      </c>
      <c r="J38" s="167">
        <v>23.76</v>
      </c>
      <c r="K38" s="169">
        <v>4.32</v>
      </c>
      <c r="L38" s="164">
        <v>11.87</v>
      </c>
      <c r="M38" s="165">
        <v>15.92</v>
      </c>
      <c r="N38" s="166">
        <v>8.39</v>
      </c>
      <c r="O38" s="167">
        <v>22.85</v>
      </c>
      <c r="P38" s="169">
        <v>2.72</v>
      </c>
    </row>
    <row r="39" spans="1:16" ht="22.5" customHeight="1">
      <c r="A39" s="157" t="s">
        <v>108</v>
      </c>
      <c r="B39" s="158">
        <v>17.77</v>
      </c>
      <c r="C39" s="159">
        <v>22.21</v>
      </c>
      <c r="D39" s="160">
        <v>11</v>
      </c>
      <c r="E39" s="161">
        <v>30.16</v>
      </c>
      <c r="F39" s="162">
        <v>6.82</v>
      </c>
      <c r="G39" s="158">
        <v>13.87</v>
      </c>
      <c r="H39" s="159">
        <v>16.77</v>
      </c>
      <c r="I39" s="160">
        <v>10.21</v>
      </c>
      <c r="J39" s="161">
        <v>23.17</v>
      </c>
      <c r="K39" s="163">
        <v>4.81</v>
      </c>
      <c r="L39" s="158">
        <v>12.25</v>
      </c>
      <c r="M39" s="159">
        <v>16.32</v>
      </c>
      <c r="N39" s="160">
        <v>8.71</v>
      </c>
      <c r="O39" s="161">
        <v>23.39</v>
      </c>
      <c r="P39" s="163">
        <v>3.28</v>
      </c>
    </row>
    <row r="40" spans="1:16" ht="22.5" customHeight="1">
      <c r="A40" s="143" t="s">
        <v>109</v>
      </c>
      <c r="B40" s="164">
        <v>14.23</v>
      </c>
      <c r="C40" s="165">
        <v>19.44</v>
      </c>
      <c r="D40" s="166">
        <v>4.46</v>
      </c>
      <c r="E40" s="167">
        <v>29.07</v>
      </c>
      <c r="F40" s="168">
        <v>-0.18</v>
      </c>
      <c r="G40" s="164">
        <v>9.51</v>
      </c>
      <c r="H40" s="165">
        <v>13.16</v>
      </c>
      <c r="I40" s="166">
        <v>6.23</v>
      </c>
      <c r="J40" s="167">
        <v>20.19</v>
      </c>
      <c r="K40" s="169">
        <v>-0.74</v>
      </c>
      <c r="L40" s="164">
        <v>7.65</v>
      </c>
      <c r="M40" s="165">
        <v>12.07</v>
      </c>
      <c r="N40" s="166">
        <v>4.58</v>
      </c>
      <c r="O40" s="167">
        <v>21.2</v>
      </c>
      <c r="P40" s="169">
        <v>-2.08</v>
      </c>
    </row>
    <row r="41" spans="1:22" ht="22.5" customHeight="1">
      <c r="A41" s="157" t="s">
        <v>110</v>
      </c>
      <c r="B41" s="158">
        <v>18.24</v>
      </c>
      <c r="C41" s="159">
        <v>21.6</v>
      </c>
      <c r="D41" s="160">
        <v>10.72</v>
      </c>
      <c r="E41" s="161">
        <v>26.93</v>
      </c>
      <c r="F41" s="162">
        <v>7.12</v>
      </c>
      <c r="G41" s="158">
        <v>14.28</v>
      </c>
      <c r="H41" s="159">
        <v>17.72</v>
      </c>
      <c r="I41" s="160">
        <v>10.97</v>
      </c>
      <c r="J41" s="161">
        <v>23.72</v>
      </c>
      <c r="K41" s="163">
        <v>4.16</v>
      </c>
      <c r="L41" s="158">
        <v>12.42</v>
      </c>
      <c r="M41" s="159">
        <v>16.86</v>
      </c>
      <c r="N41" s="160">
        <v>9.75</v>
      </c>
      <c r="O41" s="161">
        <v>25.34</v>
      </c>
      <c r="P41" s="163">
        <v>3.42</v>
      </c>
      <c r="S41" s="170"/>
      <c r="T41" s="170"/>
      <c r="U41" s="170"/>
      <c r="V41" s="170"/>
    </row>
    <row r="42" spans="1:16" ht="22.5" customHeight="1">
      <c r="A42" s="171" t="s">
        <v>111</v>
      </c>
      <c r="B42" s="164">
        <v>17.82</v>
      </c>
      <c r="C42" s="165">
        <v>22.71</v>
      </c>
      <c r="D42" s="166">
        <v>11.64</v>
      </c>
      <c r="E42" s="167">
        <v>29.56</v>
      </c>
      <c r="F42" s="168">
        <v>8.13</v>
      </c>
      <c r="G42" s="164">
        <v>14.44</v>
      </c>
      <c r="H42" s="165">
        <v>16.92</v>
      </c>
      <c r="I42" s="166">
        <v>9.33</v>
      </c>
      <c r="J42" s="167">
        <v>23.44</v>
      </c>
      <c r="K42" s="169">
        <v>3.02</v>
      </c>
      <c r="L42" s="164">
        <v>12.27</v>
      </c>
      <c r="M42" s="165">
        <v>17.24</v>
      </c>
      <c r="N42" s="166">
        <v>7.43</v>
      </c>
      <c r="O42" s="167">
        <v>25.59</v>
      </c>
      <c r="P42" s="169">
        <v>1.2</v>
      </c>
    </row>
    <row r="43" spans="1:16" ht="22.5" customHeight="1">
      <c r="A43" s="157" t="s">
        <v>112</v>
      </c>
      <c r="B43" s="158">
        <v>17.82</v>
      </c>
      <c r="C43" s="159">
        <v>23.12</v>
      </c>
      <c r="D43" s="160">
        <v>11.38</v>
      </c>
      <c r="E43" s="161">
        <v>29.16</v>
      </c>
      <c r="F43" s="162">
        <v>6.76</v>
      </c>
      <c r="G43" s="158">
        <v>13.95</v>
      </c>
      <c r="H43" s="159">
        <v>16.34</v>
      </c>
      <c r="I43" s="160">
        <v>10.64</v>
      </c>
      <c r="J43" s="161">
        <v>23.3</v>
      </c>
      <c r="K43" s="163">
        <v>6.09</v>
      </c>
      <c r="L43" s="158">
        <v>12.6</v>
      </c>
      <c r="M43" s="159">
        <v>16.68</v>
      </c>
      <c r="N43" s="160">
        <v>8.98</v>
      </c>
      <c r="O43" s="161">
        <v>25.16</v>
      </c>
      <c r="P43" s="163">
        <v>5.23</v>
      </c>
    </row>
    <row r="44" spans="1:16" ht="22.5" customHeight="1">
      <c r="A44" s="143" t="s">
        <v>113</v>
      </c>
      <c r="B44" s="164">
        <v>17.52</v>
      </c>
      <c r="C44" s="165">
        <v>22.17</v>
      </c>
      <c r="D44" s="166">
        <v>11.01</v>
      </c>
      <c r="E44" s="167">
        <v>31.64</v>
      </c>
      <c r="F44" s="168">
        <v>7.57</v>
      </c>
      <c r="G44" s="164">
        <v>13.16</v>
      </c>
      <c r="H44" s="165">
        <v>16.53</v>
      </c>
      <c r="I44" s="166">
        <v>8.65</v>
      </c>
      <c r="J44" s="167">
        <v>24.31</v>
      </c>
      <c r="K44" s="169">
        <v>1.22</v>
      </c>
      <c r="L44" s="164">
        <v>11.2</v>
      </c>
      <c r="M44" s="165">
        <v>15.36</v>
      </c>
      <c r="N44" s="166">
        <v>6.95</v>
      </c>
      <c r="O44" s="167">
        <v>25.57</v>
      </c>
      <c r="P44" s="169">
        <v>0.95</v>
      </c>
    </row>
    <row r="45" spans="1:16" ht="22.5" customHeight="1" thickBot="1">
      <c r="A45" s="172" t="s">
        <v>114</v>
      </c>
      <c r="B45" s="173">
        <v>17.29</v>
      </c>
      <c r="C45" s="174">
        <v>22.17</v>
      </c>
      <c r="D45" s="175">
        <v>10.52</v>
      </c>
      <c r="E45" s="176">
        <v>32.02</v>
      </c>
      <c r="F45" s="177">
        <v>5.94</v>
      </c>
      <c r="G45" s="173">
        <v>12.92</v>
      </c>
      <c r="H45" s="174">
        <v>16.32</v>
      </c>
      <c r="I45" s="175">
        <v>9</v>
      </c>
      <c r="J45" s="176">
        <v>24.67</v>
      </c>
      <c r="K45" s="178">
        <v>1.43</v>
      </c>
      <c r="L45" s="173">
        <v>10.64</v>
      </c>
      <c r="M45" s="174">
        <v>14.61</v>
      </c>
      <c r="N45" s="175">
        <v>7.13</v>
      </c>
      <c r="O45" s="176">
        <v>26.42</v>
      </c>
      <c r="P45" s="178">
        <v>-0.46</v>
      </c>
    </row>
    <row r="46" spans="1:17" ht="22.5" customHeight="1">
      <c r="A46" s="127" t="s">
        <v>115</v>
      </c>
      <c r="B46" s="164">
        <v>16.91</v>
      </c>
      <c r="C46" s="165">
        <v>20.18</v>
      </c>
      <c r="D46" s="166">
        <v>9.5</v>
      </c>
      <c r="E46" s="167">
        <v>28.8</v>
      </c>
      <c r="F46" s="168">
        <v>4.47</v>
      </c>
      <c r="G46" s="164">
        <v>13.09</v>
      </c>
      <c r="H46" s="165">
        <v>15.59</v>
      </c>
      <c r="I46" s="166">
        <v>9.62</v>
      </c>
      <c r="J46" s="167">
        <v>22.78</v>
      </c>
      <c r="K46" s="169">
        <v>2.54</v>
      </c>
      <c r="L46" s="164">
        <v>11.82</v>
      </c>
      <c r="M46" s="165">
        <v>18.53</v>
      </c>
      <c r="N46" s="166">
        <v>7.65</v>
      </c>
      <c r="O46" s="167">
        <v>25.05</v>
      </c>
      <c r="P46" s="169">
        <v>1.13</v>
      </c>
      <c r="Q46" s="135"/>
    </row>
    <row r="47" spans="1:17" ht="22.5" customHeight="1">
      <c r="A47" s="157" t="s">
        <v>116</v>
      </c>
      <c r="B47" s="158">
        <v>19.07</v>
      </c>
      <c r="C47" s="159">
        <v>22.13</v>
      </c>
      <c r="D47" s="160">
        <v>11.65</v>
      </c>
      <c r="E47" s="161">
        <v>28.92</v>
      </c>
      <c r="F47" s="162">
        <v>8.28</v>
      </c>
      <c r="G47" s="158">
        <v>14.9</v>
      </c>
      <c r="H47" s="159">
        <v>17.37</v>
      </c>
      <c r="I47" s="160">
        <v>12.39</v>
      </c>
      <c r="J47" s="161">
        <v>24.3</v>
      </c>
      <c r="K47" s="163">
        <v>7.55</v>
      </c>
      <c r="L47" s="158">
        <v>13.41</v>
      </c>
      <c r="M47" s="159">
        <v>16.68</v>
      </c>
      <c r="N47" s="160">
        <v>10.66</v>
      </c>
      <c r="O47" s="161">
        <v>24.57</v>
      </c>
      <c r="P47" s="163">
        <v>6</v>
      </c>
      <c r="Q47" s="135"/>
    </row>
    <row r="48" spans="1:17" ht="22.5" customHeight="1">
      <c r="A48" s="143" t="s">
        <v>117</v>
      </c>
      <c r="B48" s="164">
        <v>19</v>
      </c>
      <c r="C48" s="165">
        <v>22.06</v>
      </c>
      <c r="D48" s="166">
        <v>12.19</v>
      </c>
      <c r="E48" s="167">
        <v>27.53</v>
      </c>
      <c r="F48" s="168">
        <v>8.46</v>
      </c>
      <c r="G48" s="164">
        <v>15.08</v>
      </c>
      <c r="H48" s="165">
        <v>18.9</v>
      </c>
      <c r="I48" s="166">
        <v>12.85</v>
      </c>
      <c r="J48" s="167">
        <v>23.6</v>
      </c>
      <c r="K48" s="169">
        <v>6.99</v>
      </c>
      <c r="L48" s="164">
        <v>13</v>
      </c>
      <c r="M48" s="165">
        <v>15.5</v>
      </c>
      <c r="N48" s="166">
        <v>10.74</v>
      </c>
      <c r="O48" s="167">
        <v>22.66</v>
      </c>
      <c r="P48" s="169">
        <v>6.79</v>
      </c>
      <c r="Q48" s="135"/>
    </row>
    <row r="49" spans="1:17" ht="22.5" customHeight="1">
      <c r="A49" s="157" t="s">
        <v>118</v>
      </c>
      <c r="B49" s="158">
        <v>18.5</v>
      </c>
      <c r="C49" s="159">
        <v>21.78</v>
      </c>
      <c r="D49" s="160">
        <v>11.78</v>
      </c>
      <c r="E49" s="161">
        <v>27.64</v>
      </c>
      <c r="F49" s="162">
        <v>8.27</v>
      </c>
      <c r="G49" s="158">
        <v>14.72</v>
      </c>
      <c r="H49" s="159">
        <v>18.1</v>
      </c>
      <c r="I49" s="160">
        <v>12.4</v>
      </c>
      <c r="J49" s="161">
        <v>23.9</v>
      </c>
      <c r="K49" s="163">
        <v>6.89</v>
      </c>
      <c r="L49" s="158">
        <v>12.87</v>
      </c>
      <c r="M49" s="159">
        <v>15.79</v>
      </c>
      <c r="N49" s="160">
        <v>9.82</v>
      </c>
      <c r="O49" s="161">
        <v>23.12</v>
      </c>
      <c r="P49" s="163">
        <v>4.55</v>
      </c>
      <c r="Q49" s="135"/>
    </row>
    <row r="50" spans="1:17" ht="22.5" customHeight="1">
      <c r="A50" s="143" t="s">
        <v>119</v>
      </c>
      <c r="B50" s="164">
        <v>14.85</v>
      </c>
      <c r="C50" s="165">
        <v>18.79</v>
      </c>
      <c r="D50" s="166">
        <v>6.91</v>
      </c>
      <c r="E50" s="167">
        <v>27.08</v>
      </c>
      <c r="F50" s="168">
        <v>3.22</v>
      </c>
      <c r="G50" s="164">
        <v>9.99</v>
      </c>
      <c r="H50" s="165">
        <v>13.58</v>
      </c>
      <c r="I50" s="166">
        <v>5.95</v>
      </c>
      <c r="J50" s="167">
        <v>20.98</v>
      </c>
      <c r="K50" s="169">
        <v>-0.26</v>
      </c>
      <c r="L50" s="164">
        <v>8.41</v>
      </c>
      <c r="M50" s="165">
        <v>12.69</v>
      </c>
      <c r="N50" s="166">
        <v>5.15</v>
      </c>
      <c r="O50" s="167">
        <v>23.31</v>
      </c>
      <c r="P50" s="169">
        <v>-1.33</v>
      </c>
      <c r="Q50" s="135"/>
    </row>
    <row r="51" spans="1:17" ht="22.5" customHeight="1">
      <c r="A51" s="157" t="s">
        <v>120</v>
      </c>
      <c r="B51" s="158">
        <v>18.31</v>
      </c>
      <c r="C51" s="159">
        <v>21.37</v>
      </c>
      <c r="D51" s="160">
        <v>10.51</v>
      </c>
      <c r="E51" s="161">
        <v>29.81</v>
      </c>
      <c r="F51" s="162">
        <v>6.36</v>
      </c>
      <c r="G51" s="158">
        <v>13.61</v>
      </c>
      <c r="H51" s="159">
        <v>17.09</v>
      </c>
      <c r="I51" s="160">
        <v>9.41</v>
      </c>
      <c r="J51" s="161">
        <v>23.63</v>
      </c>
      <c r="K51" s="163">
        <v>1.7</v>
      </c>
      <c r="L51" s="158">
        <v>11.41</v>
      </c>
      <c r="M51" s="159">
        <v>14.9</v>
      </c>
      <c r="N51" s="160">
        <v>8.42</v>
      </c>
      <c r="O51" s="161">
        <v>24.39</v>
      </c>
      <c r="P51" s="163">
        <v>0.75</v>
      </c>
      <c r="Q51" s="135"/>
    </row>
    <row r="52" spans="1:17" ht="22.5" customHeight="1">
      <c r="A52" s="143" t="s">
        <v>121</v>
      </c>
      <c r="B52" s="164">
        <v>19.25</v>
      </c>
      <c r="C52" s="165">
        <v>22.35</v>
      </c>
      <c r="D52" s="166">
        <v>11.36</v>
      </c>
      <c r="E52" s="167">
        <v>29.31</v>
      </c>
      <c r="F52" s="168">
        <v>6.55</v>
      </c>
      <c r="G52" s="164">
        <v>14.67</v>
      </c>
      <c r="H52" s="165">
        <v>17.32</v>
      </c>
      <c r="I52" s="166">
        <v>11.92</v>
      </c>
      <c r="J52" s="167">
        <v>23.49</v>
      </c>
      <c r="K52" s="169">
        <v>6.02</v>
      </c>
      <c r="L52" s="164">
        <v>13.01</v>
      </c>
      <c r="M52" s="165">
        <v>16.27</v>
      </c>
      <c r="N52" s="166">
        <v>10.54</v>
      </c>
      <c r="O52" s="167">
        <v>24.83</v>
      </c>
      <c r="P52" s="169">
        <v>4.42</v>
      </c>
      <c r="Q52" s="135"/>
    </row>
    <row r="53" spans="1:17" ht="22.5" customHeight="1">
      <c r="A53" s="157" t="s">
        <v>122</v>
      </c>
      <c r="B53" s="158">
        <v>17.57</v>
      </c>
      <c r="C53" s="159">
        <v>21.3</v>
      </c>
      <c r="D53" s="160">
        <v>11.84</v>
      </c>
      <c r="E53" s="161">
        <v>28.46</v>
      </c>
      <c r="F53" s="162">
        <v>4.6</v>
      </c>
      <c r="G53" s="158">
        <v>13.48</v>
      </c>
      <c r="H53" s="159">
        <v>17.34</v>
      </c>
      <c r="I53" s="160">
        <v>8.92</v>
      </c>
      <c r="J53" s="161">
        <v>25.1</v>
      </c>
      <c r="K53" s="163">
        <v>0.31</v>
      </c>
      <c r="L53" s="158">
        <v>10.55</v>
      </c>
      <c r="M53" s="159">
        <v>14.09</v>
      </c>
      <c r="N53" s="160">
        <v>7.61</v>
      </c>
      <c r="O53" s="161">
        <v>23.22</v>
      </c>
      <c r="P53" s="163">
        <v>-0.16</v>
      </c>
      <c r="Q53" s="135"/>
    </row>
    <row r="54" spans="1:17" ht="22.5" customHeight="1">
      <c r="A54" s="143" t="s">
        <v>123</v>
      </c>
      <c r="B54" s="164">
        <v>19.28</v>
      </c>
      <c r="C54" s="165">
        <v>22.11</v>
      </c>
      <c r="D54" s="166">
        <v>11.45</v>
      </c>
      <c r="E54" s="167">
        <v>29.26</v>
      </c>
      <c r="F54" s="168">
        <v>7.16</v>
      </c>
      <c r="G54" s="164">
        <v>14.66</v>
      </c>
      <c r="H54" s="165">
        <v>17.26</v>
      </c>
      <c r="I54" s="166">
        <v>11.78</v>
      </c>
      <c r="J54" s="167">
        <v>23.42</v>
      </c>
      <c r="K54" s="169">
        <v>5.06</v>
      </c>
      <c r="L54" s="164">
        <v>13.21</v>
      </c>
      <c r="M54" s="165">
        <v>17.57</v>
      </c>
      <c r="N54" s="166">
        <v>10.44</v>
      </c>
      <c r="O54" s="167">
        <v>25.55</v>
      </c>
      <c r="P54" s="169">
        <v>5.64</v>
      </c>
      <c r="Q54" s="135"/>
    </row>
    <row r="55" spans="1:17" ht="22.5" customHeight="1">
      <c r="A55" s="157" t="s">
        <v>124</v>
      </c>
      <c r="B55" s="158">
        <v>16.91</v>
      </c>
      <c r="C55" s="159">
        <v>20.18</v>
      </c>
      <c r="D55" s="160">
        <v>9.6</v>
      </c>
      <c r="E55" s="161">
        <v>27.86</v>
      </c>
      <c r="F55" s="162">
        <v>4.85</v>
      </c>
      <c r="G55" s="158">
        <v>12.94</v>
      </c>
      <c r="H55" s="159">
        <v>15.83</v>
      </c>
      <c r="I55" s="160">
        <v>8.74</v>
      </c>
      <c r="J55" s="161">
        <v>22.53</v>
      </c>
      <c r="K55" s="163">
        <v>1.15</v>
      </c>
      <c r="L55" s="158">
        <v>11.74</v>
      </c>
      <c r="M55" s="159">
        <v>18.94</v>
      </c>
      <c r="N55" s="160">
        <v>7</v>
      </c>
      <c r="O55" s="161">
        <v>24.96</v>
      </c>
      <c r="P55" s="163">
        <v>0.88</v>
      </c>
      <c r="Q55" s="135"/>
    </row>
    <row r="56" spans="1:17" ht="22.5" customHeight="1">
      <c r="A56" s="143" t="s">
        <v>125</v>
      </c>
      <c r="B56" s="164">
        <v>17.8</v>
      </c>
      <c r="C56" s="165">
        <v>21.17</v>
      </c>
      <c r="D56" s="166">
        <v>12.51</v>
      </c>
      <c r="E56" s="167">
        <v>29.64</v>
      </c>
      <c r="F56" s="168">
        <v>5.57</v>
      </c>
      <c r="G56" s="164">
        <v>13.69</v>
      </c>
      <c r="H56" s="165">
        <v>17.74</v>
      </c>
      <c r="I56" s="166">
        <v>9.39</v>
      </c>
      <c r="J56" s="167">
        <v>24.12</v>
      </c>
      <c r="K56" s="169">
        <v>1.63</v>
      </c>
      <c r="L56" s="164">
        <v>10.85</v>
      </c>
      <c r="M56" s="165">
        <v>14.28</v>
      </c>
      <c r="N56" s="166">
        <v>7.85</v>
      </c>
      <c r="O56" s="167">
        <v>23.5</v>
      </c>
      <c r="P56" s="169">
        <v>1.23</v>
      </c>
      <c r="Q56" s="135"/>
    </row>
    <row r="57" spans="1:17" ht="22.5" customHeight="1">
      <c r="A57" s="157" t="s">
        <v>126</v>
      </c>
      <c r="B57" s="158">
        <v>18.59</v>
      </c>
      <c r="C57" s="159">
        <v>21.79</v>
      </c>
      <c r="D57" s="160">
        <v>10.38</v>
      </c>
      <c r="E57" s="161">
        <v>29.79</v>
      </c>
      <c r="F57" s="162">
        <v>6.62</v>
      </c>
      <c r="G57" s="158">
        <v>14</v>
      </c>
      <c r="H57" s="159">
        <v>16.81</v>
      </c>
      <c r="I57" s="160">
        <v>10.19</v>
      </c>
      <c r="J57" s="161">
        <v>23.73</v>
      </c>
      <c r="K57" s="163">
        <v>3.56</v>
      </c>
      <c r="L57" s="158">
        <v>12.35</v>
      </c>
      <c r="M57" s="159">
        <v>15.98</v>
      </c>
      <c r="N57" s="160">
        <v>9.37</v>
      </c>
      <c r="O57" s="161">
        <v>24.33</v>
      </c>
      <c r="P57" s="163">
        <v>3.09</v>
      </c>
      <c r="Q57" s="135"/>
    </row>
    <row r="58" spans="1:16" ht="22.5" customHeight="1">
      <c r="A58" s="143" t="s">
        <v>127</v>
      </c>
      <c r="B58" s="164">
        <v>19.14</v>
      </c>
      <c r="C58" s="165">
        <v>22.28</v>
      </c>
      <c r="D58" s="166">
        <v>12.65</v>
      </c>
      <c r="E58" s="167">
        <v>28.34</v>
      </c>
      <c r="F58" s="168">
        <v>7.49</v>
      </c>
      <c r="G58" s="164">
        <v>14.9</v>
      </c>
      <c r="H58" s="165">
        <v>18</v>
      </c>
      <c r="I58" s="166">
        <v>12</v>
      </c>
      <c r="J58" s="167">
        <v>23.07</v>
      </c>
      <c r="K58" s="169">
        <v>5.37</v>
      </c>
      <c r="L58" s="164">
        <v>13.21</v>
      </c>
      <c r="M58" s="165">
        <v>17.17</v>
      </c>
      <c r="N58" s="166">
        <v>11.1</v>
      </c>
      <c r="O58" s="167">
        <v>25.35</v>
      </c>
      <c r="P58" s="169">
        <v>4.82</v>
      </c>
    </row>
    <row r="59" spans="1:17" ht="22.5" customHeight="1">
      <c r="A59" s="157" t="s">
        <v>128</v>
      </c>
      <c r="B59" s="158">
        <v>14.99</v>
      </c>
      <c r="C59" s="159">
        <v>19.18</v>
      </c>
      <c r="D59" s="160">
        <v>7.16</v>
      </c>
      <c r="E59" s="161">
        <v>26.52</v>
      </c>
      <c r="F59" s="162">
        <v>2.91</v>
      </c>
      <c r="G59" s="158">
        <v>10.67</v>
      </c>
      <c r="H59" s="159">
        <v>13.74</v>
      </c>
      <c r="I59" s="160">
        <v>7.7</v>
      </c>
      <c r="J59" s="161">
        <v>20.57</v>
      </c>
      <c r="K59" s="163">
        <v>2.58</v>
      </c>
      <c r="L59" s="158">
        <v>9.69</v>
      </c>
      <c r="M59" s="159">
        <v>14.54</v>
      </c>
      <c r="N59" s="160">
        <v>5.73</v>
      </c>
      <c r="O59" s="161">
        <v>22.31</v>
      </c>
      <c r="P59" s="163">
        <v>0.44</v>
      </c>
      <c r="Q59" s="135"/>
    </row>
    <row r="60" spans="1:16" ht="22.5" customHeight="1">
      <c r="A60" s="143" t="s">
        <v>129</v>
      </c>
      <c r="B60" s="164">
        <v>15.65</v>
      </c>
      <c r="C60" s="165">
        <v>20.21</v>
      </c>
      <c r="D60" s="166">
        <v>8.79</v>
      </c>
      <c r="E60" s="167">
        <v>30.07</v>
      </c>
      <c r="F60" s="168">
        <v>4.6</v>
      </c>
      <c r="G60" s="164">
        <v>11.62</v>
      </c>
      <c r="H60" s="165">
        <v>16.13</v>
      </c>
      <c r="I60" s="166">
        <v>7.73</v>
      </c>
      <c r="J60" s="167">
        <v>23.11</v>
      </c>
      <c r="K60" s="169">
        <v>-1.12</v>
      </c>
      <c r="L60" s="164">
        <v>9.75</v>
      </c>
      <c r="M60" s="165">
        <v>14.43</v>
      </c>
      <c r="N60" s="166">
        <v>5.02</v>
      </c>
      <c r="O60" s="167">
        <v>26.06</v>
      </c>
      <c r="P60" s="169">
        <v>-1.18</v>
      </c>
    </row>
    <row r="61" spans="1:16" ht="22.5" customHeight="1">
      <c r="A61" s="157" t="s">
        <v>130</v>
      </c>
      <c r="B61" s="158">
        <v>18.98</v>
      </c>
      <c r="C61" s="159">
        <v>21.99</v>
      </c>
      <c r="D61" s="160">
        <v>12.18</v>
      </c>
      <c r="E61" s="161">
        <v>27.65</v>
      </c>
      <c r="F61" s="162">
        <v>7</v>
      </c>
      <c r="G61" s="158">
        <v>15.02</v>
      </c>
      <c r="H61" s="159">
        <v>18.5</v>
      </c>
      <c r="I61" s="160">
        <v>12.6</v>
      </c>
      <c r="J61" s="161">
        <v>23.59</v>
      </c>
      <c r="K61" s="163">
        <v>7.27</v>
      </c>
      <c r="L61" s="158">
        <v>12.89</v>
      </c>
      <c r="M61" s="159">
        <v>15.46</v>
      </c>
      <c r="N61" s="160">
        <v>10.56</v>
      </c>
      <c r="O61" s="161">
        <v>23.34</v>
      </c>
      <c r="P61" s="163">
        <v>7.07</v>
      </c>
    </row>
    <row r="62" spans="1:16" ht="22.5" customHeight="1" thickBot="1">
      <c r="A62" s="179" t="s">
        <v>131</v>
      </c>
      <c r="B62" s="180">
        <v>15.09</v>
      </c>
      <c r="C62" s="181">
        <v>18.72</v>
      </c>
      <c r="D62" s="182">
        <v>8.32</v>
      </c>
      <c r="E62" s="183">
        <v>28.5</v>
      </c>
      <c r="F62" s="184">
        <v>2.92</v>
      </c>
      <c r="G62" s="180">
        <v>10.4</v>
      </c>
      <c r="H62" s="181">
        <v>14.77</v>
      </c>
      <c r="I62" s="182">
        <v>5.98</v>
      </c>
      <c r="J62" s="183">
        <v>21.52</v>
      </c>
      <c r="K62" s="185">
        <v>-3.29</v>
      </c>
      <c r="L62" s="180">
        <v>8.34</v>
      </c>
      <c r="M62" s="181">
        <v>12.77</v>
      </c>
      <c r="N62" s="182">
        <v>4.21</v>
      </c>
      <c r="O62" s="183">
        <v>24.14</v>
      </c>
      <c r="P62" s="185">
        <v>-4.37</v>
      </c>
    </row>
    <row r="63" ht="19.5" customHeight="1">
      <c r="A63" s="186" t="s">
        <v>132</v>
      </c>
    </row>
    <row r="64" ht="15">
      <c r="A64" s="187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" right="0.2755905511811024" top="0.5118110236220472" bottom="0.31496062992125984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defaultGridColor="0" zoomScale="75" zoomScaleNormal="75" colorId="18" workbookViewId="0" topLeftCell="A1">
      <selection activeCell="A1" sqref="A1"/>
    </sheetView>
  </sheetViews>
  <sheetFormatPr defaultColWidth="9.875" defaultRowHeight="13.5"/>
  <cols>
    <col min="1" max="1" width="30.125" style="191" customWidth="1"/>
    <col min="2" max="2" width="10.50390625" style="191" customWidth="1"/>
    <col min="3" max="3" width="14.125" style="191" customWidth="1"/>
    <col min="4" max="4" width="10.75390625" style="191" customWidth="1"/>
    <col min="5" max="5" width="14.25390625" style="191" customWidth="1"/>
    <col min="6" max="6" width="10.75390625" style="191" customWidth="1"/>
    <col min="7" max="7" width="14.25390625" style="191" customWidth="1"/>
    <col min="8" max="16" width="9.875" style="190" customWidth="1"/>
    <col min="17" max="16384" width="9.875" style="191" customWidth="1"/>
  </cols>
  <sheetData>
    <row r="1" spans="1:7" ht="27" customHeight="1">
      <c r="A1" s="188" t="s">
        <v>68</v>
      </c>
      <c r="B1" s="189"/>
      <c r="C1" s="189"/>
      <c r="D1" s="189"/>
      <c r="E1" s="189"/>
      <c r="F1" s="189"/>
      <c r="G1" s="189"/>
    </row>
    <row r="2" spans="1:7" ht="24.75" customHeight="1">
      <c r="A2" s="192" t="s">
        <v>133</v>
      </c>
      <c r="B2" s="193"/>
      <c r="C2" s="193"/>
      <c r="D2" s="193"/>
      <c r="E2" s="193"/>
      <c r="F2" s="193"/>
      <c r="G2" s="193"/>
    </row>
    <row r="3" spans="1:7" ht="19.5" customHeight="1" thickBot="1">
      <c r="A3" s="192"/>
      <c r="B3" s="193"/>
      <c r="C3" s="193"/>
      <c r="D3" s="193"/>
      <c r="E3" s="193"/>
      <c r="F3" s="193"/>
      <c r="G3" s="193"/>
    </row>
    <row r="4" spans="1:7" ht="16.5" customHeight="1" thickBot="1">
      <c r="A4" s="194" t="s">
        <v>134</v>
      </c>
      <c r="B4" s="195"/>
      <c r="C4" s="195"/>
      <c r="D4" s="195"/>
      <c r="E4" s="195"/>
      <c r="F4" s="195"/>
      <c r="G4" s="196"/>
    </row>
    <row r="5" spans="1:7" ht="16.5" customHeight="1">
      <c r="A5" s="812" t="s">
        <v>71</v>
      </c>
      <c r="B5" s="814" t="s">
        <v>65</v>
      </c>
      <c r="C5" s="815"/>
      <c r="D5" s="816" t="s">
        <v>66</v>
      </c>
      <c r="E5" s="817"/>
      <c r="F5" s="816" t="s">
        <v>67</v>
      </c>
      <c r="G5" s="817"/>
    </row>
    <row r="6" spans="1:7" ht="16.5" customHeight="1" thickBot="1">
      <c r="A6" s="813"/>
      <c r="B6" s="197" t="s">
        <v>135</v>
      </c>
      <c r="C6" s="198" t="s">
        <v>136</v>
      </c>
      <c r="D6" s="199" t="s">
        <v>135</v>
      </c>
      <c r="E6" s="200" t="s">
        <v>136</v>
      </c>
      <c r="F6" s="197" t="s">
        <v>135</v>
      </c>
      <c r="G6" s="201" t="s">
        <v>136</v>
      </c>
    </row>
    <row r="7" spans="1:7" ht="16.5" customHeight="1">
      <c r="A7" s="202" t="s">
        <v>77</v>
      </c>
      <c r="B7" s="203">
        <v>341.75</v>
      </c>
      <c r="C7" s="204">
        <v>185.5</v>
      </c>
      <c r="D7" s="205">
        <v>162.95</v>
      </c>
      <c r="E7" s="206">
        <v>64.94</v>
      </c>
      <c r="F7" s="203">
        <v>10.1</v>
      </c>
      <c r="G7" s="204">
        <v>8.71</v>
      </c>
    </row>
    <row r="8" spans="1:7" ht="16.5" customHeight="1">
      <c r="A8" s="207" t="s">
        <v>78</v>
      </c>
      <c r="B8" s="207">
        <v>222.89</v>
      </c>
      <c r="C8" s="208">
        <v>109</v>
      </c>
      <c r="D8" s="207">
        <v>120.58</v>
      </c>
      <c r="E8" s="208">
        <v>34.1</v>
      </c>
      <c r="F8" s="207">
        <v>17.46</v>
      </c>
      <c r="G8" s="208">
        <v>16.85</v>
      </c>
    </row>
    <row r="9" spans="1:7" ht="16.5" customHeight="1">
      <c r="A9" s="209" t="s">
        <v>79</v>
      </c>
      <c r="B9" s="202">
        <v>152.4</v>
      </c>
      <c r="C9" s="210">
        <v>83.2</v>
      </c>
      <c r="D9" s="202">
        <v>78</v>
      </c>
      <c r="E9" s="210">
        <v>30.8</v>
      </c>
      <c r="F9" s="202">
        <v>8.6</v>
      </c>
      <c r="G9" s="210">
        <v>8.2</v>
      </c>
    </row>
    <row r="10" spans="1:7" ht="16.5" customHeight="1">
      <c r="A10" s="207" t="s">
        <v>80</v>
      </c>
      <c r="B10" s="207">
        <v>182.55</v>
      </c>
      <c r="C10" s="208">
        <v>95</v>
      </c>
      <c r="D10" s="207">
        <v>129.9</v>
      </c>
      <c r="E10" s="208">
        <v>43.05</v>
      </c>
      <c r="F10" s="207">
        <v>19.57</v>
      </c>
      <c r="G10" s="208">
        <v>17.72</v>
      </c>
    </row>
    <row r="11" spans="1:7" ht="16.5" customHeight="1">
      <c r="A11" s="202" t="s">
        <v>81</v>
      </c>
      <c r="B11" s="202">
        <v>223.62</v>
      </c>
      <c r="C11" s="210">
        <v>110.2</v>
      </c>
      <c r="D11" s="202">
        <v>96.51</v>
      </c>
      <c r="E11" s="210">
        <v>33.43</v>
      </c>
      <c r="F11" s="202">
        <v>11.54</v>
      </c>
      <c r="G11" s="210">
        <v>11.54</v>
      </c>
    </row>
    <row r="12" spans="1:7" ht="16.5" customHeight="1">
      <c r="A12" s="207" t="s">
        <v>82</v>
      </c>
      <c r="B12" s="207">
        <v>238.12</v>
      </c>
      <c r="C12" s="208">
        <v>114.7</v>
      </c>
      <c r="D12" s="207">
        <v>133.58</v>
      </c>
      <c r="E12" s="208">
        <v>43.44</v>
      </c>
      <c r="F12" s="207">
        <v>4.87</v>
      </c>
      <c r="G12" s="208">
        <v>4.47</v>
      </c>
    </row>
    <row r="13" spans="1:7" ht="16.5" customHeight="1">
      <c r="A13" s="202" t="s">
        <v>83</v>
      </c>
      <c r="B13" s="202">
        <v>275.83</v>
      </c>
      <c r="C13" s="210">
        <v>89.2</v>
      </c>
      <c r="D13" s="202">
        <v>166.16</v>
      </c>
      <c r="E13" s="210">
        <v>43.38</v>
      </c>
      <c r="F13" s="202">
        <v>10.94</v>
      </c>
      <c r="G13" s="210">
        <v>9.75</v>
      </c>
    </row>
    <row r="14" spans="1:7" ht="16.5" customHeight="1">
      <c r="A14" s="207" t="s">
        <v>84</v>
      </c>
      <c r="B14" s="207">
        <v>212.69</v>
      </c>
      <c r="C14" s="208">
        <v>76.6</v>
      </c>
      <c r="D14" s="207">
        <v>73.57</v>
      </c>
      <c r="E14" s="208">
        <v>26.33</v>
      </c>
      <c r="F14" s="207">
        <v>12.86</v>
      </c>
      <c r="G14" s="208">
        <v>12.06</v>
      </c>
    </row>
    <row r="15" spans="1:7" ht="16.5" customHeight="1">
      <c r="A15" s="202" t="s">
        <v>85</v>
      </c>
      <c r="B15" s="202">
        <v>253.43</v>
      </c>
      <c r="C15" s="210">
        <v>170.2</v>
      </c>
      <c r="D15" s="202">
        <v>111.03</v>
      </c>
      <c r="E15" s="210">
        <v>33.78</v>
      </c>
      <c r="F15" s="202">
        <v>15.66</v>
      </c>
      <c r="G15" s="210">
        <v>15.66</v>
      </c>
    </row>
    <row r="16" spans="1:7" ht="16.5" customHeight="1" thickBot="1">
      <c r="A16" s="211" t="s">
        <v>86</v>
      </c>
      <c r="B16" s="212">
        <v>210.5</v>
      </c>
      <c r="C16" s="213">
        <v>138.4</v>
      </c>
      <c r="D16" s="212">
        <v>97.7</v>
      </c>
      <c r="E16" s="213">
        <v>31.8</v>
      </c>
      <c r="F16" s="212">
        <v>10.2</v>
      </c>
      <c r="G16" s="213">
        <v>10.2</v>
      </c>
    </row>
    <row r="17" spans="1:7" ht="16.5" customHeight="1">
      <c r="A17" s="214" t="s">
        <v>87</v>
      </c>
      <c r="B17" s="215">
        <v>156.38</v>
      </c>
      <c r="C17" s="216">
        <v>61.1</v>
      </c>
      <c r="D17" s="215">
        <v>302.13</v>
      </c>
      <c r="E17" s="216">
        <v>153.2</v>
      </c>
      <c r="F17" s="215">
        <v>5.83</v>
      </c>
      <c r="G17" s="216">
        <v>1.81</v>
      </c>
    </row>
    <row r="18" spans="1:7" ht="16.5" customHeight="1">
      <c r="A18" s="217" t="s">
        <v>88</v>
      </c>
      <c r="B18" s="218">
        <v>192.62</v>
      </c>
      <c r="C18" s="219">
        <v>83.2</v>
      </c>
      <c r="D18" s="218">
        <v>86.87</v>
      </c>
      <c r="E18" s="219">
        <v>28.01</v>
      </c>
      <c r="F18" s="218">
        <v>13.19</v>
      </c>
      <c r="G18" s="219">
        <v>12.38</v>
      </c>
    </row>
    <row r="19" spans="1:7" ht="16.5" customHeight="1">
      <c r="A19" s="220" t="s">
        <v>89</v>
      </c>
      <c r="B19" s="220">
        <v>182.69</v>
      </c>
      <c r="C19" s="221">
        <v>110.8</v>
      </c>
      <c r="D19" s="220">
        <v>85.28</v>
      </c>
      <c r="E19" s="221">
        <v>15.66</v>
      </c>
      <c r="F19" s="220">
        <v>16.28</v>
      </c>
      <c r="G19" s="221">
        <v>15.04</v>
      </c>
    </row>
    <row r="20" spans="1:7" ht="16.5" customHeight="1">
      <c r="A20" s="218" t="s">
        <v>90</v>
      </c>
      <c r="B20" s="218">
        <v>151.2</v>
      </c>
      <c r="C20" s="219">
        <v>57.8</v>
      </c>
      <c r="D20" s="218">
        <v>207.5</v>
      </c>
      <c r="E20" s="219">
        <v>86.2</v>
      </c>
      <c r="F20" s="218">
        <v>13.3</v>
      </c>
      <c r="G20" s="219">
        <v>12.4</v>
      </c>
    </row>
    <row r="21" spans="1:7" ht="16.5" customHeight="1">
      <c r="A21" s="220" t="s">
        <v>91</v>
      </c>
      <c r="B21" s="220">
        <v>66.94</v>
      </c>
      <c r="C21" s="221">
        <v>18.09</v>
      </c>
      <c r="D21" s="220">
        <v>213.65</v>
      </c>
      <c r="E21" s="221">
        <v>109.75</v>
      </c>
      <c r="F21" s="220">
        <v>6.23</v>
      </c>
      <c r="G21" s="221">
        <v>5.63</v>
      </c>
    </row>
    <row r="22" spans="1:7" ht="16.5" customHeight="1">
      <c r="A22" s="217" t="s">
        <v>92</v>
      </c>
      <c r="B22" s="218">
        <v>65.21</v>
      </c>
      <c r="C22" s="219">
        <v>16.15</v>
      </c>
      <c r="D22" s="218">
        <v>138.29</v>
      </c>
      <c r="E22" s="219">
        <v>64.02</v>
      </c>
      <c r="F22" s="218">
        <v>22.26</v>
      </c>
      <c r="G22" s="219">
        <v>19.9</v>
      </c>
    </row>
    <row r="23" spans="1:7" ht="16.5" customHeight="1">
      <c r="A23" s="220" t="s">
        <v>137</v>
      </c>
      <c r="B23" s="220">
        <v>183.2</v>
      </c>
      <c r="C23" s="221">
        <v>64.8</v>
      </c>
      <c r="D23" s="220">
        <v>168.2</v>
      </c>
      <c r="E23" s="221">
        <v>103.4</v>
      </c>
      <c r="F23" s="220">
        <v>9.2</v>
      </c>
      <c r="G23" s="221">
        <v>7.2</v>
      </c>
    </row>
    <row r="24" spans="1:7" ht="16.5" customHeight="1">
      <c r="A24" s="217" t="s">
        <v>94</v>
      </c>
      <c r="B24" s="218">
        <v>83.64</v>
      </c>
      <c r="C24" s="219">
        <v>28.66</v>
      </c>
      <c r="D24" s="218">
        <v>52.01</v>
      </c>
      <c r="E24" s="219">
        <v>17.03</v>
      </c>
      <c r="F24" s="218">
        <v>4.69</v>
      </c>
      <c r="G24" s="219">
        <v>3.47</v>
      </c>
    </row>
    <row r="25" spans="1:7" ht="16.5" customHeight="1">
      <c r="A25" s="220" t="s">
        <v>95</v>
      </c>
      <c r="B25" s="220">
        <v>95.8</v>
      </c>
      <c r="C25" s="221">
        <v>27.6</v>
      </c>
      <c r="D25" s="220">
        <v>243.7</v>
      </c>
      <c r="E25" s="221">
        <v>86.2</v>
      </c>
      <c r="F25" s="220">
        <v>12.5</v>
      </c>
      <c r="G25" s="221">
        <v>12.4</v>
      </c>
    </row>
    <row r="26" spans="1:7" ht="16.5" customHeight="1">
      <c r="A26" s="218" t="s">
        <v>96</v>
      </c>
      <c r="B26" s="218">
        <v>103.7</v>
      </c>
      <c r="C26" s="219">
        <v>48.9</v>
      </c>
      <c r="D26" s="218">
        <v>234.9</v>
      </c>
      <c r="E26" s="219">
        <v>85.5</v>
      </c>
      <c r="F26" s="218">
        <v>9.3</v>
      </c>
      <c r="G26" s="219">
        <v>8.2</v>
      </c>
    </row>
    <row r="27" spans="1:7" ht="16.5" customHeight="1">
      <c r="A27" s="220" t="s">
        <v>97</v>
      </c>
      <c r="B27" s="220">
        <v>109.09</v>
      </c>
      <c r="C27" s="221">
        <v>40.87</v>
      </c>
      <c r="D27" s="220">
        <v>159.45</v>
      </c>
      <c r="E27" s="221">
        <v>66.74</v>
      </c>
      <c r="F27" s="220">
        <v>5.98</v>
      </c>
      <c r="G27" s="221">
        <v>5.19</v>
      </c>
    </row>
    <row r="28" spans="1:7" ht="16.5" customHeight="1">
      <c r="A28" s="218" t="s">
        <v>98</v>
      </c>
      <c r="B28" s="218">
        <v>116.89</v>
      </c>
      <c r="C28" s="219">
        <v>49.37</v>
      </c>
      <c r="D28" s="218">
        <v>77.7</v>
      </c>
      <c r="E28" s="219">
        <v>23.28</v>
      </c>
      <c r="F28" s="218">
        <v>3.4</v>
      </c>
      <c r="G28" s="219">
        <v>3.4</v>
      </c>
    </row>
    <row r="29" spans="1:7" ht="16.5" customHeight="1">
      <c r="A29" s="222" t="s">
        <v>99</v>
      </c>
      <c r="B29" s="220">
        <v>136.48</v>
      </c>
      <c r="C29" s="221">
        <v>47.53</v>
      </c>
      <c r="D29" s="220">
        <v>408.34</v>
      </c>
      <c r="E29" s="221">
        <v>175.4</v>
      </c>
      <c r="F29" s="220">
        <v>33.18</v>
      </c>
      <c r="G29" s="221">
        <v>29.59</v>
      </c>
    </row>
    <row r="30" spans="1:7" ht="16.5" customHeight="1">
      <c r="A30" s="217" t="s">
        <v>100</v>
      </c>
      <c r="B30" s="218">
        <v>108.4</v>
      </c>
      <c r="C30" s="219">
        <v>56.03</v>
      </c>
      <c r="D30" s="218">
        <v>235.65</v>
      </c>
      <c r="E30" s="219">
        <v>137.6</v>
      </c>
      <c r="F30" s="218">
        <v>5.08</v>
      </c>
      <c r="G30" s="219">
        <v>4.26</v>
      </c>
    </row>
    <row r="31" spans="1:16" s="224" customFormat="1" ht="16.5" customHeight="1">
      <c r="A31" s="220" t="s">
        <v>101</v>
      </c>
      <c r="B31" s="220">
        <v>103.17</v>
      </c>
      <c r="C31" s="221">
        <v>27.7</v>
      </c>
      <c r="D31" s="220">
        <v>174.3</v>
      </c>
      <c r="E31" s="221">
        <v>82.3</v>
      </c>
      <c r="F31" s="220">
        <v>26.7</v>
      </c>
      <c r="G31" s="221">
        <v>25.5</v>
      </c>
      <c r="H31" s="223"/>
      <c r="I31" s="223"/>
      <c r="J31" s="223"/>
      <c r="K31" s="223"/>
      <c r="L31" s="223"/>
      <c r="M31" s="223"/>
      <c r="N31" s="223"/>
      <c r="O31" s="223"/>
      <c r="P31" s="223"/>
    </row>
    <row r="32" spans="1:7" ht="16.5" customHeight="1">
      <c r="A32" s="218" t="s">
        <v>102</v>
      </c>
      <c r="B32" s="218">
        <v>128.11</v>
      </c>
      <c r="C32" s="219">
        <v>37.03</v>
      </c>
      <c r="D32" s="218">
        <v>85.14</v>
      </c>
      <c r="E32" s="219">
        <v>32.67</v>
      </c>
      <c r="F32" s="218">
        <v>4.75</v>
      </c>
      <c r="G32" s="219">
        <v>3.76</v>
      </c>
    </row>
    <row r="33" spans="1:16" s="224" customFormat="1" ht="16.5" customHeight="1">
      <c r="A33" s="222" t="s">
        <v>103</v>
      </c>
      <c r="B33" s="220">
        <v>204.8</v>
      </c>
      <c r="C33" s="221">
        <v>96.7</v>
      </c>
      <c r="D33" s="220">
        <v>171.2</v>
      </c>
      <c r="E33" s="221">
        <v>107.7</v>
      </c>
      <c r="F33" s="220">
        <v>8.7</v>
      </c>
      <c r="G33" s="221">
        <v>8.2</v>
      </c>
      <c r="H33" s="223"/>
      <c r="I33" s="223"/>
      <c r="J33" s="223"/>
      <c r="K33" s="223"/>
      <c r="L33" s="223"/>
      <c r="M33" s="223"/>
      <c r="N33" s="223"/>
      <c r="O33" s="223"/>
      <c r="P33" s="223"/>
    </row>
    <row r="34" spans="1:16" s="224" customFormat="1" ht="16.5" customHeight="1">
      <c r="A34" s="217" t="s">
        <v>104</v>
      </c>
      <c r="B34" s="218">
        <v>149.8</v>
      </c>
      <c r="C34" s="219">
        <v>73</v>
      </c>
      <c r="D34" s="218">
        <v>122.2</v>
      </c>
      <c r="E34" s="219">
        <v>72</v>
      </c>
      <c r="F34" s="218">
        <v>8.2</v>
      </c>
      <c r="G34" s="219">
        <v>8</v>
      </c>
      <c r="H34" s="223"/>
      <c r="I34" s="223"/>
      <c r="J34" s="223"/>
      <c r="K34" s="223"/>
      <c r="L34" s="223"/>
      <c r="M34" s="223"/>
      <c r="N34" s="223"/>
      <c r="O34" s="223"/>
      <c r="P34" s="223"/>
    </row>
    <row r="35" spans="1:16" s="224" customFormat="1" ht="16.5" customHeight="1">
      <c r="A35" s="220" t="s">
        <v>105</v>
      </c>
      <c r="B35" s="220">
        <v>29.5</v>
      </c>
      <c r="C35" s="221">
        <v>17.9</v>
      </c>
      <c r="D35" s="220">
        <v>77.6</v>
      </c>
      <c r="E35" s="221">
        <v>30</v>
      </c>
      <c r="F35" s="220">
        <v>5.6</v>
      </c>
      <c r="G35" s="221">
        <v>5.6</v>
      </c>
      <c r="H35" s="223"/>
      <c r="I35" s="223"/>
      <c r="J35" s="223"/>
      <c r="K35" s="223"/>
      <c r="L35" s="223"/>
      <c r="M35" s="223"/>
      <c r="N35" s="223"/>
      <c r="O35" s="223"/>
      <c r="P35" s="223"/>
    </row>
    <row r="36" spans="1:16" s="224" customFormat="1" ht="16.5" customHeight="1">
      <c r="A36" s="218" t="s">
        <v>106</v>
      </c>
      <c r="B36" s="218">
        <v>136.52</v>
      </c>
      <c r="C36" s="219">
        <v>49.61</v>
      </c>
      <c r="D36" s="218">
        <v>140.01</v>
      </c>
      <c r="E36" s="219">
        <v>56.99</v>
      </c>
      <c r="F36" s="218">
        <v>7.59</v>
      </c>
      <c r="G36" s="219">
        <v>5.95</v>
      </c>
      <c r="H36" s="223"/>
      <c r="I36" s="223"/>
      <c r="J36" s="223"/>
      <c r="K36" s="223"/>
      <c r="L36" s="223"/>
      <c r="M36" s="223"/>
      <c r="N36" s="223"/>
      <c r="O36" s="223"/>
      <c r="P36" s="223"/>
    </row>
    <row r="37" spans="1:16" s="224" customFormat="1" ht="16.5" customHeight="1">
      <c r="A37" s="220" t="s">
        <v>107</v>
      </c>
      <c r="B37" s="220">
        <v>194.47</v>
      </c>
      <c r="C37" s="221">
        <v>135.4</v>
      </c>
      <c r="D37" s="220">
        <v>156.93</v>
      </c>
      <c r="E37" s="221">
        <v>51.16</v>
      </c>
      <c r="F37" s="220">
        <v>11.17</v>
      </c>
      <c r="G37" s="221">
        <v>10.15</v>
      </c>
      <c r="H37" s="223"/>
      <c r="I37" s="223"/>
      <c r="J37" s="223"/>
      <c r="K37" s="223"/>
      <c r="L37" s="223"/>
      <c r="M37" s="223"/>
      <c r="N37" s="223"/>
      <c r="O37" s="223"/>
      <c r="P37" s="223"/>
    </row>
    <row r="38" spans="1:16" s="224" customFormat="1" ht="16.5" customHeight="1">
      <c r="A38" s="217" t="s">
        <v>108</v>
      </c>
      <c r="B38" s="218">
        <v>106.73</v>
      </c>
      <c r="C38" s="219">
        <v>52.47</v>
      </c>
      <c r="D38" s="218">
        <v>344.14</v>
      </c>
      <c r="E38" s="219">
        <v>137.2</v>
      </c>
      <c r="F38" s="218">
        <v>20.4</v>
      </c>
      <c r="G38" s="219">
        <v>19.21</v>
      </c>
      <c r="H38" s="223"/>
      <c r="I38" s="223"/>
      <c r="J38" s="223"/>
      <c r="K38" s="223"/>
      <c r="L38" s="223"/>
      <c r="M38" s="223"/>
      <c r="N38" s="223"/>
      <c r="O38" s="223"/>
      <c r="P38" s="223"/>
    </row>
    <row r="39" spans="1:16" s="224" customFormat="1" ht="16.5" customHeight="1">
      <c r="A39" s="222" t="s">
        <v>109</v>
      </c>
      <c r="B39" s="220">
        <v>81.7</v>
      </c>
      <c r="C39" s="221">
        <v>27.3</v>
      </c>
      <c r="D39" s="220">
        <v>57.3</v>
      </c>
      <c r="E39" s="221">
        <v>16.8</v>
      </c>
      <c r="F39" s="220">
        <v>6.9</v>
      </c>
      <c r="G39" s="221">
        <v>6.3</v>
      </c>
      <c r="H39" s="223"/>
      <c r="I39" s="223"/>
      <c r="J39" s="223"/>
      <c r="K39" s="223"/>
      <c r="L39" s="223"/>
      <c r="M39" s="223"/>
      <c r="N39" s="223"/>
      <c r="O39" s="223"/>
      <c r="P39" s="223"/>
    </row>
    <row r="40" spans="1:16" s="224" customFormat="1" ht="16.5" customHeight="1">
      <c r="A40" s="218" t="s">
        <v>110</v>
      </c>
      <c r="B40" s="218">
        <v>174.37</v>
      </c>
      <c r="C40" s="219">
        <v>68.61</v>
      </c>
      <c r="D40" s="218">
        <v>116.52</v>
      </c>
      <c r="E40" s="219">
        <v>56.43</v>
      </c>
      <c r="F40" s="218">
        <v>11.17</v>
      </c>
      <c r="G40" s="219">
        <v>10.15</v>
      </c>
      <c r="H40" s="223"/>
      <c r="I40" s="223"/>
      <c r="J40" s="223"/>
      <c r="K40" s="223"/>
      <c r="L40" s="223"/>
      <c r="M40" s="223"/>
      <c r="N40" s="223"/>
      <c r="O40" s="223"/>
      <c r="P40" s="223"/>
    </row>
    <row r="41" spans="1:7" ht="16.5" customHeight="1">
      <c r="A41" s="225" t="s">
        <v>111</v>
      </c>
      <c r="B41" s="220">
        <v>154.53</v>
      </c>
      <c r="C41" s="221">
        <v>46.46</v>
      </c>
      <c r="D41" s="220">
        <v>340.14</v>
      </c>
      <c r="E41" s="221">
        <v>181.6</v>
      </c>
      <c r="F41" s="220">
        <v>25.25</v>
      </c>
      <c r="G41" s="221">
        <v>22.83</v>
      </c>
    </row>
    <row r="42" spans="1:7" ht="16.5" customHeight="1">
      <c r="A42" s="218" t="s">
        <v>112</v>
      </c>
      <c r="B42" s="218">
        <v>122.61</v>
      </c>
      <c r="C42" s="219">
        <v>31.11</v>
      </c>
      <c r="D42" s="218">
        <v>249.23</v>
      </c>
      <c r="E42" s="219">
        <v>110.29</v>
      </c>
      <c r="F42" s="218">
        <v>15.76</v>
      </c>
      <c r="G42" s="219">
        <v>6.06</v>
      </c>
    </row>
    <row r="43" spans="1:7" ht="16.5" customHeight="1">
      <c r="A43" s="220" t="s">
        <v>113</v>
      </c>
      <c r="B43" s="220">
        <v>68.21</v>
      </c>
      <c r="C43" s="221">
        <v>23.95</v>
      </c>
      <c r="D43" s="220">
        <v>142.87</v>
      </c>
      <c r="E43" s="221">
        <v>65.57</v>
      </c>
      <c r="F43" s="220">
        <v>13.6</v>
      </c>
      <c r="G43" s="221">
        <v>11.77</v>
      </c>
    </row>
    <row r="44" spans="1:7" ht="16.5" customHeight="1" thickBot="1">
      <c r="A44" s="226" t="s">
        <v>114</v>
      </c>
      <c r="B44" s="218">
        <v>68.7</v>
      </c>
      <c r="C44" s="219">
        <v>20.39</v>
      </c>
      <c r="D44" s="218">
        <v>84.15</v>
      </c>
      <c r="E44" s="219">
        <v>35.84</v>
      </c>
      <c r="F44" s="218">
        <v>12.87</v>
      </c>
      <c r="G44" s="219">
        <v>10.3</v>
      </c>
    </row>
    <row r="45" spans="1:7" ht="16.5" customHeight="1">
      <c r="A45" s="227" t="s">
        <v>115</v>
      </c>
      <c r="B45" s="227">
        <v>38.39</v>
      </c>
      <c r="C45" s="228">
        <v>8.64</v>
      </c>
      <c r="D45" s="227">
        <v>40.8</v>
      </c>
      <c r="E45" s="228">
        <v>22.11</v>
      </c>
      <c r="F45" s="227">
        <v>25.93</v>
      </c>
      <c r="G45" s="228">
        <v>24.92</v>
      </c>
    </row>
    <row r="46" spans="1:7" ht="16.5" customHeight="1">
      <c r="A46" s="218" t="s">
        <v>116</v>
      </c>
      <c r="B46" s="218">
        <v>31.13</v>
      </c>
      <c r="C46" s="219">
        <v>8.08</v>
      </c>
      <c r="D46" s="218">
        <v>92.2</v>
      </c>
      <c r="E46" s="219">
        <v>65.6</v>
      </c>
      <c r="F46" s="218">
        <v>8.86</v>
      </c>
      <c r="G46" s="219">
        <v>7.09</v>
      </c>
    </row>
    <row r="47" spans="1:7" ht="16.5" customHeight="1">
      <c r="A47" s="220" t="s">
        <v>117</v>
      </c>
      <c r="B47" s="220">
        <v>67.47</v>
      </c>
      <c r="C47" s="221">
        <v>29.25</v>
      </c>
      <c r="D47" s="220">
        <v>55.19</v>
      </c>
      <c r="E47" s="221">
        <v>32.76</v>
      </c>
      <c r="F47" s="220">
        <v>14.43</v>
      </c>
      <c r="G47" s="221">
        <v>13.26</v>
      </c>
    </row>
    <row r="48" spans="1:7" ht="16.5" customHeight="1">
      <c r="A48" s="218" t="s">
        <v>118</v>
      </c>
      <c r="B48" s="218">
        <v>78.6</v>
      </c>
      <c r="C48" s="219">
        <v>23.2</v>
      </c>
      <c r="D48" s="218">
        <v>87.8</v>
      </c>
      <c r="E48" s="219">
        <v>51.6</v>
      </c>
      <c r="F48" s="218">
        <v>31.8</v>
      </c>
      <c r="G48" s="219">
        <v>30.6</v>
      </c>
    </row>
    <row r="49" spans="1:7" ht="16.5" customHeight="1">
      <c r="A49" s="220" t="s">
        <v>119</v>
      </c>
      <c r="B49" s="220">
        <v>26.67</v>
      </c>
      <c r="C49" s="221">
        <v>8.36</v>
      </c>
      <c r="D49" s="220">
        <v>42.39</v>
      </c>
      <c r="E49" s="221">
        <v>12.74</v>
      </c>
      <c r="F49" s="220">
        <v>15.92</v>
      </c>
      <c r="G49" s="221">
        <v>10.55</v>
      </c>
    </row>
    <row r="50" spans="1:7" ht="16.5" customHeight="1">
      <c r="A50" s="218" t="s">
        <v>120</v>
      </c>
      <c r="B50" s="218">
        <v>44.75</v>
      </c>
      <c r="C50" s="219">
        <v>15.25</v>
      </c>
      <c r="D50" s="218">
        <v>56.63</v>
      </c>
      <c r="E50" s="219">
        <v>23.76</v>
      </c>
      <c r="F50" s="218">
        <v>10.3</v>
      </c>
      <c r="G50" s="219">
        <v>7.92</v>
      </c>
    </row>
    <row r="51" spans="1:7" ht="16.5" customHeight="1">
      <c r="A51" s="220" t="s">
        <v>121</v>
      </c>
      <c r="B51" s="220">
        <v>33.68</v>
      </c>
      <c r="C51" s="221">
        <v>10.83</v>
      </c>
      <c r="D51" s="220">
        <v>33.49</v>
      </c>
      <c r="E51" s="221">
        <v>15.76</v>
      </c>
      <c r="F51" s="220">
        <v>9.66</v>
      </c>
      <c r="G51" s="221">
        <v>9.46</v>
      </c>
    </row>
    <row r="52" spans="1:7" ht="16.5" customHeight="1">
      <c r="A52" s="218" t="s">
        <v>122</v>
      </c>
      <c r="B52" s="218">
        <v>54.09</v>
      </c>
      <c r="C52" s="219">
        <v>30.28</v>
      </c>
      <c r="D52" s="218">
        <v>95.54</v>
      </c>
      <c r="E52" s="219">
        <v>60.56</v>
      </c>
      <c r="F52" s="218">
        <v>17.44</v>
      </c>
      <c r="G52" s="219">
        <v>13.62</v>
      </c>
    </row>
    <row r="53" spans="1:7" ht="16.5" customHeight="1">
      <c r="A53" s="220" t="s">
        <v>123</v>
      </c>
      <c r="B53" s="220">
        <v>37.5</v>
      </c>
      <c r="C53" s="221">
        <v>19.1</v>
      </c>
      <c r="D53" s="220">
        <v>36.18</v>
      </c>
      <c r="E53" s="221">
        <v>19.7</v>
      </c>
      <c r="F53" s="220">
        <v>8.7</v>
      </c>
      <c r="G53" s="221">
        <v>8.7</v>
      </c>
    </row>
    <row r="54" spans="1:7" ht="16.5" customHeight="1">
      <c r="A54" s="218" t="s">
        <v>124</v>
      </c>
      <c r="B54" s="218">
        <v>30.84</v>
      </c>
      <c r="C54" s="219">
        <v>11.54</v>
      </c>
      <c r="D54" s="218">
        <v>33.03</v>
      </c>
      <c r="E54" s="219">
        <v>17.71</v>
      </c>
      <c r="F54" s="218">
        <v>16.12</v>
      </c>
      <c r="G54" s="219">
        <v>15.12</v>
      </c>
    </row>
    <row r="55" spans="1:7" ht="16.5" customHeight="1">
      <c r="A55" s="220" t="s">
        <v>125</v>
      </c>
      <c r="B55" s="220">
        <v>106.67</v>
      </c>
      <c r="C55" s="221">
        <v>41.39</v>
      </c>
      <c r="D55" s="220">
        <v>136.33</v>
      </c>
      <c r="E55" s="221">
        <v>82.2</v>
      </c>
      <c r="F55" s="220">
        <v>45.97</v>
      </c>
      <c r="G55" s="221">
        <v>30.25</v>
      </c>
    </row>
    <row r="56" spans="1:7" ht="16.5" customHeight="1">
      <c r="A56" s="217" t="s">
        <v>126</v>
      </c>
      <c r="B56" s="218">
        <v>55.04</v>
      </c>
      <c r="C56" s="219">
        <v>23.56</v>
      </c>
      <c r="D56" s="218">
        <v>59.8</v>
      </c>
      <c r="E56" s="219">
        <v>30.1</v>
      </c>
      <c r="F56" s="218">
        <v>12.47</v>
      </c>
      <c r="G56" s="219">
        <v>10.89</v>
      </c>
    </row>
    <row r="57" spans="1:7" ht="16.5" customHeight="1">
      <c r="A57" s="220" t="s">
        <v>127</v>
      </c>
      <c r="B57" s="220">
        <v>59.5</v>
      </c>
      <c r="C57" s="221">
        <v>10.75</v>
      </c>
      <c r="D57" s="220">
        <v>55.33</v>
      </c>
      <c r="E57" s="221">
        <v>17.31</v>
      </c>
      <c r="F57" s="220">
        <v>8.16</v>
      </c>
      <c r="G57" s="221">
        <v>4.58</v>
      </c>
    </row>
    <row r="58" spans="1:7" ht="16.5" customHeight="1">
      <c r="A58" s="217" t="s">
        <v>128</v>
      </c>
      <c r="B58" s="218">
        <v>32.64</v>
      </c>
      <c r="C58" s="219">
        <v>16.52</v>
      </c>
      <c r="D58" s="218">
        <v>47.76</v>
      </c>
      <c r="E58" s="219">
        <v>20.7</v>
      </c>
      <c r="F58" s="218">
        <v>11.35</v>
      </c>
      <c r="G58" s="219">
        <v>10.35</v>
      </c>
    </row>
    <row r="59" spans="1:7" ht="16.5" customHeight="1">
      <c r="A59" s="220" t="s">
        <v>129</v>
      </c>
      <c r="B59" s="220">
        <v>62.33</v>
      </c>
      <c r="C59" s="221">
        <v>18.88</v>
      </c>
      <c r="D59" s="220">
        <v>200.78</v>
      </c>
      <c r="E59" s="221">
        <v>87.3</v>
      </c>
      <c r="F59" s="220">
        <v>37.56</v>
      </c>
      <c r="G59" s="221">
        <v>32.28</v>
      </c>
    </row>
    <row r="60" spans="1:7" ht="16.5" customHeight="1">
      <c r="A60" s="218" t="s">
        <v>130</v>
      </c>
      <c r="B60" s="218">
        <v>87.04</v>
      </c>
      <c r="C60" s="219">
        <v>27.94</v>
      </c>
      <c r="D60" s="218">
        <v>41.4</v>
      </c>
      <c r="E60" s="219">
        <v>18.89</v>
      </c>
      <c r="F60" s="218">
        <v>12.06</v>
      </c>
      <c r="G60" s="219">
        <v>12.06</v>
      </c>
    </row>
    <row r="61" spans="1:16" s="189" customFormat="1" ht="19.5" customHeight="1" thickBot="1">
      <c r="A61" s="229" t="s">
        <v>131</v>
      </c>
      <c r="B61" s="229">
        <v>29.65</v>
      </c>
      <c r="C61" s="230">
        <v>11.14</v>
      </c>
      <c r="D61" s="229">
        <v>53.13</v>
      </c>
      <c r="E61" s="230">
        <v>20.1</v>
      </c>
      <c r="F61" s="229">
        <v>8.56</v>
      </c>
      <c r="G61" s="230">
        <v>6.57</v>
      </c>
      <c r="H61" s="190"/>
      <c r="I61" s="190"/>
      <c r="J61" s="190"/>
      <c r="K61" s="190"/>
      <c r="L61" s="190"/>
      <c r="M61" s="190"/>
      <c r="N61" s="190"/>
      <c r="O61" s="190"/>
      <c r="P61" s="190"/>
    </row>
    <row r="62" spans="1:16" s="189" customFormat="1" ht="12.75">
      <c r="A62" s="231" t="s">
        <v>132</v>
      </c>
      <c r="H62" s="190"/>
      <c r="I62" s="190"/>
      <c r="J62" s="190"/>
      <c r="K62" s="190"/>
      <c r="L62" s="190"/>
      <c r="M62" s="190"/>
      <c r="N62" s="190"/>
      <c r="O62" s="190"/>
      <c r="P62" s="190"/>
    </row>
    <row r="63" spans="1:16" s="189" customFormat="1" ht="12.75">
      <c r="A63" s="232"/>
      <c r="H63" s="190"/>
      <c r="I63" s="190"/>
      <c r="J63" s="190"/>
      <c r="K63" s="190"/>
      <c r="L63" s="190"/>
      <c r="M63" s="190"/>
      <c r="N63" s="190"/>
      <c r="O63" s="190"/>
      <c r="P63" s="190"/>
    </row>
    <row r="64" spans="8:16" s="189" customFormat="1" ht="13.5" customHeight="1">
      <c r="H64" s="190"/>
      <c r="I64" s="190"/>
      <c r="J64" s="190"/>
      <c r="K64" s="190"/>
      <c r="L64" s="190"/>
      <c r="M64" s="190"/>
      <c r="N64" s="190"/>
      <c r="O64" s="190"/>
      <c r="P64" s="190"/>
    </row>
    <row r="65" spans="8:16" s="189" customFormat="1" ht="12.75">
      <c r="H65" s="190"/>
      <c r="I65" s="190"/>
      <c r="J65" s="190"/>
      <c r="K65" s="190"/>
      <c r="L65" s="190"/>
      <c r="M65" s="190"/>
      <c r="N65" s="190"/>
      <c r="O65" s="190"/>
      <c r="P65" s="190"/>
    </row>
    <row r="66" spans="8:16" s="189" customFormat="1" ht="12.75">
      <c r="H66" s="190"/>
      <c r="I66" s="190"/>
      <c r="J66" s="190"/>
      <c r="K66" s="190"/>
      <c r="L66" s="190"/>
      <c r="M66" s="190"/>
      <c r="N66" s="190"/>
      <c r="O66" s="190"/>
      <c r="P66" s="190"/>
    </row>
    <row r="67" spans="8:16" s="189" customFormat="1" ht="12.75">
      <c r="H67" s="190"/>
      <c r="I67" s="190"/>
      <c r="J67" s="190"/>
      <c r="K67" s="190"/>
      <c r="L67" s="190"/>
      <c r="M67" s="190"/>
      <c r="N67" s="190"/>
      <c r="O67" s="190"/>
      <c r="P67" s="190"/>
    </row>
    <row r="68" spans="8:16" s="189" customFormat="1" ht="12.75">
      <c r="H68" s="190"/>
      <c r="I68" s="190"/>
      <c r="J68" s="190"/>
      <c r="K68" s="190"/>
      <c r="L68" s="190"/>
      <c r="M68" s="190"/>
      <c r="N68" s="190"/>
      <c r="O68" s="190"/>
      <c r="P68" s="190"/>
    </row>
    <row r="69" spans="8:16" s="189" customFormat="1" ht="12.75">
      <c r="H69" s="190"/>
      <c r="I69" s="190"/>
      <c r="J69" s="190"/>
      <c r="K69" s="190"/>
      <c r="L69" s="190"/>
      <c r="M69" s="190"/>
      <c r="N69" s="190"/>
      <c r="O69" s="190"/>
      <c r="P69" s="190"/>
    </row>
    <row r="70" spans="8:16" s="189" customFormat="1" ht="12.75">
      <c r="H70" s="190"/>
      <c r="I70" s="190"/>
      <c r="J70" s="190"/>
      <c r="K70" s="190"/>
      <c r="L70" s="190"/>
      <c r="M70" s="190"/>
      <c r="N70" s="190"/>
      <c r="O70" s="190"/>
      <c r="P70" s="190"/>
    </row>
    <row r="71" spans="8:16" s="189" customFormat="1" ht="12.75">
      <c r="H71" s="190"/>
      <c r="I71" s="190"/>
      <c r="J71" s="190"/>
      <c r="K71" s="190"/>
      <c r="L71" s="190"/>
      <c r="M71" s="190"/>
      <c r="N71" s="190"/>
      <c r="O71" s="190"/>
      <c r="P71" s="190"/>
    </row>
    <row r="72" spans="8:16" s="189" customFormat="1" ht="12.75">
      <c r="H72" s="190"/>
      <c r="I72" s="190"/>
      <c r="J72" s="190"/>
      <c r="K72" s="190"/>
      <c r="L72" s="190"/>
      <c r="M72" s="190"/>
      <c r="N72" s="190"/>
      <c r="O72" s="190"/>
      <c r="P72" s="190"/>
    </row>
    <row r="73" spans="1:7" ht="12.75">
      <c r="A73" s="189"/>
      <c r="B73" s="189"/>
      <c r="C73" s="189"/>
      <c r="D73" s="189"/>
      <c r="E73" s="189"/>
      <c r="F73" s="189"/>
      <c r="G73" s="189"/>
    </row>
  </sheetData>
  <sheetProtection/>
  <mergeCells count="4">
    <mergeCell ref="A5:A6"/>
    <mergeCell ref="B5:C5"/>
    <mergeCell ref="D5:E5"/>
    <mergeCell ref="F5:G5"/>
  </mergeCells>
  <printOptions horizontalCentered="1"/>
  <pageMargins left="0.5511811023622047" right="0.4724409448818898" top="0.4330708661417323" bottom="0.275590551181102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workbookViewId="0" topLeftCell="A1">
      <selection activeCell="A1" sqref="A1:F1"/>
    </sheetView>
  </sheetViews>
  <sheetFormatPr defaultColWidth="9.875" defaultRowHeight="13.5"/>
  <cols>
    <col min="1" max="1" width="21.25390625" style="233" customWidth="1"/>
    <col min="2" max="2" width="10.875" style="233" customWidth="1"/>
    <col min="3" max="4" width="8.375" style="233" customWidth="1"/>
    <col min="5" max="5" width="10.875" style="233" customWidth="1"/>
    <col min="6" max="7" width="8.375" style="233" customWidth="1"/>
    <col min="8" max="8" width="10.875" style="233" customWidth="1"/>
    <col min="9" max="10" width="8.375" style="233" customWidth="1"/>
    <col min="11" max="11" width="10.875" style="233" customWidth="1"/>
    <col min="12" max="13" width="8.375" style="233" customWidth="1"/>
    <col min="14" max="16384" width="9.875" style="233" customWidth="1"/>
  </cols>
  <sheetData>
    <row r="1" spans="1:6" ht="26.25" customHeight="1">
      <c r="A1" s="827" t="s">
        <v>138</v>
      </c>
      <c r="B1" s="827"/>
      <c r="C1" s="827"/>
      <c r="D1" s="827"/>
      <c r="E1" s="827"/>
      <c r="F1" s="827"/>
    </row>
    <row r="2" spans="1:6" ht="21.75" customHeight="1">
      <c r="A2" s="828" t="s">
        <v>139</v>
      </c>
      <c r="B2" s="828"/>
      <c r="C2" s="828"/>
      <c r="D2" s="828"/>
      <c r="E2" s="828"/>
      <c r="F2" s="828"/>
    </row>
    <row r="3" spans="1:6" ht="21.75" customHeight="1" thickBot="1">
      <c r="A3" s="234"/>
      <c r="B3" s="234"/>
      <c r="C3" s="234"/>
      <c r="D3" s="234"/>
      <c r="E3" s="234"/>
      <c r="F3" s="234"/>
    </row>
    <row r="4" spans="1:127" ht="30" customHeight="1" thickBot="1">
      <c r="A4" s="235" t="s">
        <v>140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7"/>
      <c r="M4" s="238" t="s">
        <v>141</v>
      </c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</row>
    <row r="5" spans="1:133" ht="15.75" customHeight="1">
      <c r="A5" s="824" t="s">
        <v>142</v>
      </c>
      <c r="B5" s="818" t="s">
        <v>143</v>
      </c>
      <c r="C5" s="819"/>
      <c r="D5" s="819"/>
      <c r="E5" s="819"/>
      <c r="F5" s="819"/>
      <c r="G5" s="820"/>
      <c r="H5" s="818" t="s">
        <v>144</v>
      </c>
      <c r="I5" s="819"/>
      <c r="J5" s="819"/>
      <c r="K5" s="819"/>
      <c r="L5" s="819"/>
      <c r="M5" s="820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</row>
    <row r="6" spans="1:133" ht="15.75" customHeight="1">
      <c r="A6" s="825"/>
      <c r="B6" s="821" t="s">
        <v>145</v>
      </c>
      <c r="C6" s="822"/>
      <c r="D6" s="822"/>
      <c r="E6" s="823" t="s">
        <v>146</v>
      </c>
      <c r="F6" s="410"/>
      <c r="G6" s="298"/>
      <c r="H6" s="821" t="s">
        <v>147</v>
      </c>
      <c r="I6" s="822"/>
      <c r="J6" s="822"/>
      <c r="K6" s="823" t="s">
        <v>148</v>
      </c>
      <c r="L6" s="410"/>
      <c r="M6" s="298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</row>
    <row r="7" spans="1:133" ht="25.5" customHeight="1" thickBot="1">
      <c r="A7" s="826"/>
      <c r="B7" s="241" t="s">
        <v>149</v>
      </c>
      <c r="C7" s="242">
        <v>2017</v>
      </c>
      <c r="D7" s="243" t="s">
        <v>150</v>
      </c>
      <c r="E7" s="241" t="s">
        <v>149</v>
      </c>
      <c r="F7" s="242">
        <v>2017</v>
      </c>
      <c r="G7" s="244" t="s">
        <v>150</v>
      </c>
      <c r="H7" s="241" t="s">
        <v>149</v>
      </c>
      <c r="I7" s="242">
        <v>2017</v>
      </c>
      <c r="J7" s="243" t="s">
        <v>150</v>
      </c>
      <c r="K7" s="241" t="s">
        <v>149</v>
      </c>
      <c r="L7" s="242">
        <v>2017</v>
      </c>
      <c r="M7" s="244" t="s">
        <v>150</v>
      </c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</row>
    <row r="8" spans="1:133" ht="15.75" customHeight="1">
      <c r="A8" s="245" t="s">
        <v>151</v>
      </c>
      <c r="B8" s="246"/>
      <c r="C8" s="247"/>
      <c r="D8" s="247"/>
      <c r="E8" s="248"/>
      <c r="F8" s="247"/>
      <c r="G8" s="249"/>
      <c r="H8" s="250"/>
      <c r="I8" s="251"/>
      <c r="J8" s="251"/>
      <c r="K8" s="252"/>
      <c r="L8" s="251"/>
      <c r="M8" s="253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</row>
    <row r="9" spans="1:133" ht="15.75" customHeight="1">
      <c r="A9" s="254" t="s">
        <v>152</v>
      </c>
      <c r="B9" s="255">
        <v>15198.7</v>
      </c>
      <c r="C9" s="256">
        <v>15230</v>
      </c>
      <c r="D9" s="256">
        <v>15379</v>
      </c>
      <c r="E9" s="256">
        <v>120846.7</v>
      </c>
      <c r="F9" s="256">
        <v>114396</v>
      </c>
      <c r="G9" s="257">
        <v>127244</v>
      </c>
      <c r="H9" s="258">
        <v>278.4</v>
      </c>
      <c r="I9" s="256">
        <v>347</v>
      </c>
      <c r="J9" s="256">
        <v>420</v>
      </c>
      <c r="K9" s="256">
        <v>1039.6</v>
      </c>
      <c r="L9" s="256">
        <v>1292</v>
      </c>
      <c r="M9" s="257">
        <v>1680</v>
      </c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</row>
    <row r="10" spans="1:133" ht="15.75" customHeight="1">
      <c r="A10" s="259" t="s">
        <v>153</v>
      </c>
      <c r="B10" s="260">
        <v>4184.8</v>
      </c>
      <c r="C10" s="261">
        <v>4560</v>
      </c>
      <c r="D10" s="261">
        <v>4328</v>
      </c>
      <c r="E10" s="261">
        <v>8439.8</v>
      </c>
      <c r="F10" s="261">
        <v>9331</v>
      </c>
      <c r="G10" s="262">
        <v>10751</v>
      </c>
      <c r="H10" s="263">
        <v>1663.3</v>
      </c>
      <c r="I10" s="261">
        <v>1300</v>
      </c>
      <c r="J10" s="261">
        <v>1140</v>
      </c>
      <c r="K10" s="261">
        <v>4139.5</v>
      </c>
      <c r="L10" s="261">
        <v>2795</v>
      </c>
      <c r="M10" s="262">
        <v>2546</v>
      </c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</row>
    <row r="11" spans="1:133" ht="15.75" customHeight="1">
      <c r="A11" s="264" t="s">
        <v>154</v>
      </c>
      <c r="B11" s="255">
        <v>16924.1</v>
      </c>
      <c r="C11" s="256">
        <v>14728</v>
      </c>
      <c r="D11" s="256">
        <v>13963</v>
      </c>
      <c r="E11" s="256">
        <v>31607.6</v>
      </c>
      <c r="F11" s="256">
        <v>26342</v>
      </c>
      <c r="G11" s="257">
        <v>31200</v>
      </c>
      <c r="H11" s="258">
        <v>3868.9</v>
      </c>
      <c r="I11" s="256">
        <v>2450</v>
      </c>
      <c r="J11" s="256">
        <v>2800</v>
      </c>
      <c r="K11" s="256">
        <v>7028.4</v>
      </c>
      <c r="L11" s="256">
        <v>4590</v>
      </c>
      <c r="M11" s="257">
        <v>4883</v>
      </c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</row>
    <row r="12" spans="1:133" ht="15.75" customHeight="1">
      <c r="A12" s="259" t="s">
        <v>155</v>
      </c>
      <c r="B12" s="260">
        <v>6124.5</v>
      </c>
      <c r="C12" s="261">
        <v>5373</v>
      </c>
      <c r="D12" s="261">
        <v>5344</v>
      </c>
      <c r="E12" s="261">
        <v>9430.4</v>
      </c>
      <c r="F12" s="261">
        <v>9963</v>
      </c>
      <c r="G12" s="262">
        <v>10813</v>
      </c>
      <c r="H12" s="263">
        <v>3104.6</v>
      </c>
      <c r="I12" s="261">
        <v>2497</v>
      </c>
      <c r="J12" s="261">
        <v>1980</v>
      </c>
      <c r="K12" s="261">
        <v>6201.2</v>
      </c>
      <c r="L12" s="261">
        <v>4911</v>
      </c>
      <c r="M12" s="262">
        <v>3864</v>
      </c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</row>
    <row r="13" spans="1:133" ht="15.75" customHeight="1">
      <c r="A13" s="265" t="s">
        <v>156</v>
      </c>
      <c r="B13" s="255">
        <v>686.8</v>
      </c>
      <c r="C13" s="256">
        <v>399</v>
      </c>
      <c r="D13" s="256">
        <v>337</v>
      </c>
      <c r="E13" s="256">
        <v>6435.8</v>
      </c>
      <c r="F13" s="256">
        <v>3507</v>
      </c>
      <c r="G13" s="257">
        <v>4132</v>
      </c>
      <c r="H13" s="266">
        <v>293.1</v>
      </c>
      <c r="I13" s="267">
        <v>123</v>
      </c>
      <c r="J13" s="267">
        <v>180</v>
      </c>
      <c r="K13" s="267">
        <v>2619.7</v>
      </c>
      <c r="L13" s="267">
        <v>572</v>
      </c>
      <c r="M13" s="268">
        <v>1980</v>
      </c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</row>
    <row r="14" spans="1:133" ht="15.75" customHeight="1">
      <c r="A14" s="245" t="s">
        <v>157</v>
      </c>
      <c r="B14" s="269"/>
      <c r="C14" s="270"/>
      <c r="D14" s="270"/>
      <c r="E14" s="270"/>
      <c r="F14" s="270"/>
      <c r="G14" s="271"/>
      <c r="H14" s="258"/>
      <c r="I14" s="256"/>
      <c r="J14" s="256"/>
      <c r="K14" s="256"/>
      <c r="L14" s="256"/>
      <c r="M14" s="257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</row>
    <row r="15" spans="1:133" ht="15.75" customHeight="1">
      <c r="A15" s="254" t="s">
        <v>158</v>
      </c>
      <c r="B15" s="255">
        <v>56.2</v>
      </c>
      <c r="C15" s="256">
        <v>4</v>
      </c>
      <c r="D15" s="256">
        <v>4</v>
      </c>
      <c r="E15" s="256">
        <v>70.4</v>
      </c>
      <c r="F15" s="256">
        <v>4</v>
      </c>
      <c r="G15" s="257">
        <v>4</v>
      </c>
      <c r="H15" s="258">
        <v>17</v>
      </c>
      <c r="I15" s="256">
        <v>4</v>
      </c>
      <c r="J15" s="256">
        <v>4</v>
      </c>
      <c r="K15" s="256">
        <v>28.7</v>
      </c>
      <c r="L15" s="256">
        <v>4</v>
      </c>
      <c r="M15" s="257">
        <v>4</v>
      </c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</row>
    <row r="16" spans="1:133" ht="15.75" customHeight="1">
      <c r="A16" s="272" t="s">
        <v>159</v>
      </c>
      <c r="B16" s="260">
        <v>19.6</v>
      </c>
      <c r="C16" s="261">
        <v>21</v>
      </c>
      <c r="D16" s="261">
        <v>17</v>
      </c>
      <c r="E16" s="261">
        <v>15.096</v>
      </c>
      <c r="F16" s="261">
        <v>9</v>
      </c>
      <c r="G16" s="262">
        <v>8</v>
      </c>
      <c r="H16" s="273">
        <v>4.5</v>
      </c>
      <c r="I16" s="274">
        <v>7</v>
      </c>
      <c r="J16" s="274">
        <v>7</v>
      </c>
      <c r="K16" s="274">
        <v>3.7960000000000003</v>
      </c>
      <c r="L16" s="274">
        <v>3</v>
      </c>
      <c r="M16" s="275">
        <v>3</v>
      </c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</row>
    <row r="17" spans="1:133" ht="15.75" customHeight="1">
      <c r="A17" s="245" t="s">
        <v>160</v>
      </c>
      <c r="B17" s="269"/>
      <c r="C17" s="270"/>
      <c r="D17" s="270"/>
      <c r="E17" s="270"/>
      <c r="F17" s="270"/>
      <c r="G17" s="271"/>
      <c r="H17" s="258"/>
      <c r="I17" s="256"/>
      <c r="J17" s="256"/>
      <c r="K17" s="256"/>
      <c r="L17" s="256"/>
      <c r="M17" s="257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</row>
    <row r="18" spans="1:133" ht="15.75" customHeight="1">
      <c r="A18" s="264" t="s">
        <v>161</v>
      </c>
      <c r="B18" s="255">
        <v>783.1</v>
      </c>
      <c r="C18" s="256">
        <v>1282</v>
      </c>
      <c r="D18" s="256">
        <v>1349</v>
      </c>
      <c r="E18" s="256">
        <v>23517.7</v>
      </c>
      <c r="F18" s="256">
        <v>42438</v>
      </c>
      <c r="G18" s="257">
        <v>43922</v>
      </c>
      <c r="H18" s="258">
        <v>182.7</v>
      </c>
      <c r="I18" s="256">
        <v>189</v>
      </c>
      <c r="J18" s="256">
        <v>210</v>
      </c>
      <c r="K18" s="256">
        <v>4112.9</v>
      </c>
      <c r="L18" s="256">
        <v>5250</v>
      </c>
      <c r="M18" s="257">
        <v>5250</v>
      </c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  <c r="DY18" s="239"/>
      <c r="DZ18" s="239"/>
      <c r="EA18" s="239"/>
      <c r="EB18" s="239"/>
      <c r="EC18" s="239"/>
    </row>
    <row r="19" spans="1:133" ht="15.75" customHeight="1">
      <c r="A19" s="276" t="s">
        <v>162</v>
      </c>
      <c r="B19" s="260">
        <v>723.1</v>
      </c>
      <c r="C19" s="261">
        <v>575</v>
      </c>
      <c r="D19" s="261">
        <v>399</v>
      </c>
      <c r="E19" s="261">
        <v>17004.6</v>
      </c>
      <c r="F19" s="261">
        <v>10932</v>
      </c>
      <c r="G19" s="262">
        <v>9556</v>
      </c>
      <c r="H19" s="263">
        <v>222.3</v>
      </c>
      <c r="I19" s="277">
        <v>390</v>
      </c>
      <c r="J19" s="277">
        <v>290</v>
      </c>
      <c r="K19" s="261">
        <v>5612</v>
      </c>
      <c r="L19" s="261">
        <v>8873</v>
      </c>
      <c r="M19" s="278">
        <v>7250</v>
      </c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</row>
    <row r="20" spans="1:133" ht="15.75" customHeight="1">
      <c r="A20" s="254" t="s">
        <v>163</v>
      </c>
      <c r="B20" s="255">
        <v>436.4</v>
      </c>
      <c r="C20" s="256">
        <v>385</v>
      </c>
      <c r="D20" s="256">
        <v>385</v>
      </c>
      <c r="E20" s="256">
        <v>7784.6</v>
      </c>
      <c r="F20" s="256">
        <v>7735</v>
      </c>
      <c r="G20" s="257">
        <v>7444</v>
      </c>
      <c r="H20" s="258">
        <v>189.8</v>
      </c>
      <c r="I20" s="256">
        <v>198</v>
      </c>
      <c r="J20" s="256">
        <v>200</v>
      </c>
      <c r="K20" s="256">
        <v>4083.9</v>
      </c>
      <c r="L20" s="256">
        <v>5280</v>
      </c>
      <c r="M20" s="257">
        <v>5000</v>
      </c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39"/>
      <c r="EB20" s="239"/>
      <c r="EC20" s="239"/>
    </row>
    <row r="21" spans="1:133" ht="15.75" customHeight="1">
      <c r="A21" s="272" t="s">
        <v>164</v>
      </c>
      <c r="B21" s="260">
        <v>429.8</v>
      </c>
      <c r="C21" s="261">
        <v>516</v>
      </c>
      <c r="D21" s="261">
        <v>573</v>
      </c>
      <c r="E21" s="261">
        <v>7786.2</v>
      </c>
      <c r="F21" s="261">
        <v>8359</v>
      </c>
      <c r="G21" s="262">
        <v>9283</v>
      </c>
      <c r="H21" s="273">
        <v>0</v>
      </c>
      <c r="I21" s="274">
        <v>0</v>
      </c>
      <c r="J21" s="274">
        <v>0</v>
      </c>
      <c r="K21" s="274">
        <v>0</v>
      </c>
      <c r="L21" s="274">
        <v>0</v>
      </c>
      <c r="M21" s="275">
        <v>0</v>
      </c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</row>
    <row r="22" spans="1:133" ht="15.75" customHeight="1">
      <c r="A22" s="245" t="s">
        <v>165</v>
      </c>
      <c r="B22" s="269"/>
      <c r="C22" s="270"/>
      <c r="D22" s="270"/>
      <c r="E22" s="270"/>
      <c r="F22" s="270"/>
      <c r="G22" s="271"/>
      <c r="H22" s="258"/>
      <c r="I22" s="256"/>
      <c r="J22" s="256"/>
      <c r="K22" s="256"/>
      <c r="L22" s="256"/>
      <c r="M22" s="257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</row>
    <row r="23" spans="1:133" ht="15.75" customHeight="1">
      <c r="A23" s="254" t="s">
        <v>166</v>
      </c>
      <c r="B23" s="255">
        <v>1.5</v>
      </c>
      <c r="C23" s="256">
        <v>0</v>
      </c>
      <c r="D23" s="256">
        <v>0</v>
      </c>
      <c r="E23" s="256">
        <v>4.5</v>
      </c>
      <c r="F23" s="256">
        <v>0</v>
      </c>
      <c r="G23" s="257">
        <v>0</v>
      </c>
      <c r="H23" s="258">
        <v>2.2</v>
      </c>
      <c r="I23" s="256">
        <v>0</v>
      </c>
      <c r="J23" s="256">
        <v>0</v>
      </c>
      <c r="K23" s="256">
        <v>25.5</v>
      </c>
      <c r="L23" s="256">
        <v>0</v>
      </c>
      <c r="M23" s="257">
        <v>0</v>
      </c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</row>
    <row r="24" spans="1:133" ht="15.75" customHeight="1">
      <c r="A24" s="272" t="s">
        <v>167</v>
      </c>
      <c r="B24" s="260">
        <v>971.8</v>
      </c>
      <c r="C24" s="261">
        <v>979</v>
      </c>
      <c r="D24" s="261">
        <v>1041</v>
      </c>
      <c r="E24" s="261">
        <v>800</v>
      </c>
      <c r="F24" s="261">
        <v>645</v>
      </c>
      <c r="G24" s="278">
        <v>794</v>
      </c>
      <c r="H24" s="273">
        <v>464.4</v>
      </c>
      <c r="I24" s="279">
        <v>408</v>
      </c>
      <c r="J24" s="279">
        <v>465</v>
      </c>
      <c r="K24" s="274">
        <v>360</v>
      </c>
      <c r="L24" s="274">
        <v>133</v>
      </c>
      <c r="M24" s="280">
        <v>257</v>
      </c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</row>
    <row r="25" spans="1:133" ht="15.75" customHeight="1">
      <c r="A25" s="245" t="s">
        <v>168</v>
      </c>
      <c r="B25" s="269"/>
      <c r="C25" s="270"/>
      <c r="D25" s="270"/>
      <c r="E25" s="270"/>
      <c r="F25" s="270"/>
      <c r="G25" s="271"/>
      <c r="H25" s="258"/>
      <c r="I25" s="256"/>
      <c r="J25" s="256"/>
      <c r="K25" s="256"/>
      <c r="L25" s="256"/>
      <c r="M25" s="257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</row>
    <row r="26" spans="1:133" ht="15.75" customHeight="1">
      <c r="A26" s="265" t="s">
        <v>169</v>
      </c>
      <c r="B26" s="255">
        <v>1711</v>
      </c>
      <c r="C26" s="256">
        <v>1768</v>
      </c>
      <c r="D26" s="256">
        <v>1740</v>
      </c>
      <c r="E26" s="256">
        <v>84617.9</v>
      </c>
      <c r="F26" s="256">
        <v>90677</v>
      </c>
      <c r="G26" s="257">
        <v>86746</v>
      </c>
      <c r="H26" s="266">
        <v>1156</v>
      </c>
      <c r="I26" s="267">
        <v>1200</v>
      </c>
      <c r="J26" s="267">
        <v>1200</v>
      </c>
      <c r="K26" s="267">
        <v>67266.3</v>
      </c>
      <c r="L26" s="267">
        <v>81186</v>
      </c>
      <c r="M26" s="268">
        <v>78000</v>
      </c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</row>
    <row r="27" spans="1:133" ht="15.75" customHeight="1">
      <c r="A27" s="245" t="s">
        <v>170</v>
      </c>
      <c r="B27" s="269"/>
      <c r="C27" s="270"/>
      <c r="D27" s="270"/>
      <c r="E27" s="270"/>
      <c r="F27" s="270"/>
      <c r="G27" s="271"/>
      <c r="H27" s="258"/>
      <c r="I27" s="256"/>
      <c r="J27" s="256"/>
      <c r="K27" s="256"/>
      <c r="L27" s="256"/>
      <c r="M27" s="257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</row>
    <row r="28" spans="1:133" ht="15.75" customHeight="1">
      <c r="A28" s="254" t="s">
        <v>171</v>
      </c>
      <c r="B28" s="255">
        <v>207.2</v>
      </c>
      <c r="C28" s="256">
        <v>265</v>
      </c>
      <c r="D28" s="256">
        <v>262</v>
      </c>
      <c r="E28" s="256">
        <v>8202</v>
      </c>
      <c r="F28" s="256">
        <v>13151</v>
      </c>
      <c r="G28" s="257">
        <v>13518</v>
      </c>
      <c r="H28" s="258">
        <v>58.9</v>
      </c>
      <c r="I28" s="256">
        <v>75</v>
      </c>
      <c r="J28" s="256">
        <v>75</v>
      </c>
      <c r="K28" s="256">
        <v>2320.5</v>
      </c>
      <c r="L28" s="256">
        <v>4135</v>
      </c>
      <c r="M28" s="257">
        <v>4095</v>
      </c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</row>
    <row r="29" spans="1:133" ht="15.75" customHeight="1">
      <c r="A29" s="276" t="s">
        <v>172</v>
      </c>
      <c r="B29" s="260">
        <v>380.7</v>
      </c>
      <c r="C29" s="261">
        <v>451</v>
      </c>
      <c r="D29" s="261">
        <v>428</v>
      </c>
      <c r="E29" s="261">
        <v>5716.3</v>
      </c>
      <c r="F29" s="261">
        <v>7204</v>
      </c>
      <c r="G29" s="262">
        <v>6471</v>
      </c>
      <c r="H29" s="263">
        <v>50.2</v>
      </c>
      <c r="I29" s="261">
        <v>60</v>
      </c>
      <c r="J29" s="261">
        <v>55</v>
      </c>
      <c r="K29" s="261">
        <v>525.6</v>
      </c>
      <c r="L29" s="261">
        <v>720</v>
      </c>
      <c r="M29" s="262">
        <v>605</v>
      </c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</row>
    <row r="30" spans="1:133" ht="15.75" customHeight="1">
      <c r="A30" s="264" t="s">
        <v>173</v>
      </c>
      <c r="B30" s="255">
        <v>3911.2</v>
      </c>
      <c r="C30" s="256">
        <v>4365</v>
      </c>
      <c r="D30" s="256">
        <v>4431</v>
      </c>
      <c r="E30" s="256">
        <v>52694.5</v>
      </c>
      <c r="F30" s="256">
        <v>62103</v>
      </c>
      <c r="G30" s="257">
        <v>59189</v>
      </c>
      <c r="H30" s="258">
        <v>1871.2</v>
      </c>
      <c r="I30" s="256">
        <v>2200</v>
      </c>
      <c r="J30" s="256">
        <v>2320</v>
      </c>
      <c r="K30" s="256">
        <v>25056.3</v>
      </c>
      <c r="L30" s="256">
        <v>28600</v>
      </c>
      <c r="M30" s="257">
        <v>29928</v>
      </c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  <c r="DY30" s="239"/>
      <c r="DZ30" s="239"/>
      <c r="EA30" s="239"/>
      <c r="EB30" s="239"/>
      <c r="EC30" s="239"/>
    </row>
    <row r="31" spans="1:133" ht="15.75" customHeight="1">
      <c r="A31" s="276" t="s">
        <v>174</v>
      </c>
      <c r="B31" s="260"/>
      <c r="C31" s="261"/>
      <c r="D31" s="261"/>
      <c r="E31" s="261"/>
      <c r="F31" s="261"/>
      <c r="G31" s="262"/>
      <c r="H31" s="263"/>
      <c r="I31" s="261"/>
      <c r="J31" s="261"/>
      <c r="K31" s="261"/>
      <c r="L31" s="261"/>
      <c r="M31" s="262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</row>
    <row r="32" spans="1:133" ht="15.75" customHeight="1">
      <c r="A32" s="264" t="s">
        <v>175</v>
      </c>
      <c r="B32" s="255">
        <v>913.4</v>
      </c>
      <c r="C32" s="256">
        <v>1454</v>
      </c>
      <c r="D32" s="256">
        <v>1453</v>
      </c>
      <c r="E32" s="256">
        <v>41693.3</v>
      </c>
      <c r="F32" s="256">
        <v>70777</v>
      </c>
      <c r="G32" s="257">
        <v>76920</v>
      </c>
      <c r="H32" s="258">
        <v>138</v>
      </c>
      <c r="I32" s="256">
        <v>180</v>
      </c>
      <c r="J32" s="256">
        <v>140</v>
      </c>
      <c r="K32" s="256">
        <v>4280.2</v>
      </c>
      <c r="L32" s="256">
        <v>6300</v>
      </c>
      <c r="M32" s="257">
        <v>4900</v>
      </c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</row>
    <row r="33" spans="1:133" ht="15.75" customHeight="1">
      <c r="A33" s="276" t="s">
        <v>176</v>
      </c>
      <c r="B33" s="260">
        <v>64.1</v>
      </c>
      <c r="C33" s="261">
        <v>25</v>
      </c>
      <c r="D33" s="261">
        <v>0</v>
      </c>
      <c r="E33" s="261">
        <v>3078.5</v>
      </c>
      <c r="F33" s="261">
        <v>1260</v>
      </c>
      <c r="G33" s="262">
        <v>0</v>
      </c>
      <c r="H33" s="263">
        <v>9</v>
      </c>
      <c r="I33" s="261">
        <v>0</v>
      </c>
      <c r="J33" s="261">
        <v>0</v>
      </c>
      <c r="K33" s="261">
        <v>0</v>
      </c>
      <c r="L33" s="261">
        <v>0</v>
      </c>
      <c r="M33" s="262">
        <v>0</v>
      </c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  <c r="DY33" s="239"/>
      <c r="DZ33" s="239"/>
      <c r="EA33" s="239"/>
      <c r="EB33" s="239"/>
      <c r="EC33" s="239"/>
    </row>
    <row r="34" spans="1:133" ht="15.75" customHeight="1">
      <c r="A34" s="254" t="s">
        <v>177</v>
      </c>
      <c r="B34" s="255">
        <v>287.5</v>
      </c>
      <c r="C34" s="256">
        <v>462</v>
      </c>
      <c r="D34" s="256">
        <v>413</v>
      </c>
      <c r="E34" s="256">
        <v>9147.2</v>
      </c>
      <c r="F34" s="256">
        <v>16570</v>
      </c>
      <c r="G34" s="281">
        <v>14589</v>
      </c>
      <c r="H34" s="258">
        <v>216.8</v>
      </c>
      <c r="I34" s="256">
        <v>400</v>
      </c>
      <c r="J34" s="256">
        <v>330</v>
      </c>
      <c r="K34" s="256">
        <v>7320.5</v>
      </c>
      <c r="L34" s="256">
        <v>15450</v>
      </c>
      <c r="M34" s="257">
        <v>12750</v>
      </c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</row>
    <row r="35" spans="1:133" ht="15.75" customHeight="1">
      <c r="A35" s="276" t="s">
        <v>178</v>
      </c>
      <c r="B35" s="260">
        <v>158.2</v>
      </c>
      <c r="C35" s="261">
        <v>163</v>
      </c>
      <c r="D35" s="261">
        <v>159</v>
      </c>
      <c r="E35" s="261">
        <v>5566.6</v>
      </c>
      <c r="F35" s="261">
        <v>6950</v>
      </c>
      <c r="G35" s="262">
        <v>6844</v>
      </c>
      <c r="H35" s="263">
        <v>65.7</v>
      </c>
      <c r="I35" s="261">
        <v>70</v>
      </c>
      <c r="J35" s="261">
        <v>70</v>
      </c>
      <c r="K35" s="261">
        <v>2680.8</v>
      </c>
      <c r="L35" s="261">
        <v>3550</v>
      </c>
      <c r="M35" s="262">
        <v>3525</v>
      </c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</row>
    <row r="36" spans="1:133" ht="15.75" customHeight="1">
      <c r="A36" s="254" t="s">
        <v>179</v>
      </c>
      <c r="B36" s="255">
        <v>1001.1</v>
      </c>
      <c r="C36" s="256">
        <v>1563</v>
      </c>
      <c r="D36" s="256">
        <v>1534</v>
      </c>
      <c r="E36" s="256">
        <v>29286.7</v>
      </c>
      <c r="F36" s="256">
        <v>58391</v>
      </c>
      <c r="G36" s="257">
        <v>54994</v>
      </c>
      <c r="H36" s="258">
        <v>161.1</v>
      </c>
      <c r="I36" s="256">
        <v>294</v>
      </c>
      <c r="J36" s="256">
        <v>281</v>
      </c>
      <c r="K36" s="256">
        <v>4422.5</v>
      </c>
      <c r="L36" s="256">
        <v>9515</v>
      </c>
      <c r="M36" s="257">
        <v>8118</v>
      </c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39"/>
    </row>
    <row r="37" spans="1:133" ht="15.75" customHeight="1">
      <c r="A37" s="276" t="s">
        <v>180</v>
      </c>
      <c r="B37" s="260">
        <v>2166.2</v>
      </c>
      <c r="C37" s="261">
        <v>2231</v>
      </c>
      <c r="D37" s="261">
        <v>2448</v>
      </c>
      <c r="E37" s="261">
        <v>42748.8</v>
      </c>
      <c r="F37" s="261">
        <v>51066</v>
      </c>
      <c r="G37" s="262">
        <v>53645</v>
      </c>
      <c r="H37" s="263">
        <v>2087.7</v>
      </c>
      <c r="I37" s="277">
        <v>2150</v>
      </c>
      <c r="J37" s="261">
        <v>2380</v>
      </c>
      <c r="K37" s="261">
        <v>41706.1</v>
      </c>
      <c r="L37" s="277">
        <v>49450</v>
      </c>
      <c r="M37" s="262">
        <v>52360</v>
      </c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</row>
    <row r="38" spans="1:133" ht="15.75" customHeight="1">
      <c r="A38" s="254" t="s">
        <v>181</v>
      </c>
      <c r="B38" s="255">
        <v>1064.4</v>
      </c>
      <c r="C38" s="256">
        <v>1261</v>
      </c>
      <c r="D38" s="256">
        <v>1297</v>
      </c>
      <c r="E38" s="256">
        <v>26327.7</v>
      </c>
      <c r="F38" s="256">
        <v>30809</v>
      </c>
      <c r="G38" s="257">
        <v>30841</v>
      </c>
      <c r="H38" s="258">
        <v>323.4</v>
      </c>
      <c r="I38" s="282">
        <v>340</v>
      </c>
      <c r="J38" s="256">
        <v>380</v>
      </c>
      <c r="K38" s="256">
        <v>7911.6</v>
      </c>
      <c r="L38" s="282">
        <v>8500</v>
      </c>
      <c r="M38" s="257">
        <v>8740</v>
      </c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</row>
    <row r="39" spans="1:133" ht="15.75" customHeight="1">
      <c r="A39" s="276" t="s">
        <v>182</v>
      </c>
      <c r="B39" s="260">
        <v>2332.5</v>
      </c>
      <c r="C39" s="261">
        <v>2014</v>
      </c>
      <c r="D39" s="261">
        <v>1980</v>
      </c>
      <c r="E39" s="261">
        <v>61153.4</v>
      </c>
      <c r="F39" s="261">
        <v>65830</v>
      </c>
      <c r="G39" s="262">
        <v>59573</v>
      </c>
      <c r="H39" s="263">
        <v>962.8</v>
      </c>
      <c r="I39" s="261">
        <v>1122</v>
      </c>
      <c r="J39" s="261">
        <v>1165</v>
      </c>
      <c r="K39" s="261">
        <v>27402</v>
      </c>
      <c r="L39" s="261">
        <v>34630</v>
      </c>
      <c r="M39" s="262">
        <v>31770</v>
      </c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</row>
    <row r="40" spans="1:133" ht="15.75" customHeight="1">
      <c r="A40" s="264" t="s">
        <v>183</v>
      </c>
      <c r="B40" s="255">
        <v>364.1</v>
      </c>
      <c r="C40" s="256">
        <v>410</v>
      </c>
      <c r="D40" s="256">
        <v>590</v>
      </c>
      <c r="E40" s="256">
        <v>10593.9</v>
      </c>
      <c r="F40" s="256">
        <v>11472</v>
      </c>
      <c r="G40" s="257">
        <v>15007</v>
      </c>
      <c r="H40" s="258">
        <v>213.7</v>
      </c>
      <c r="I40" s="256">
        <v>261</v>
      </c>
      <c r="J40" s="256">
        <v>260</v>
      </c>
      <c r="K40" s="256">
        <v>6532.6</v>
      </c>
      <c r="L40" s="256">
        <v>7308</v>
      </c>
      <c r="M40" s="257">
        <v>6760</v>
      </c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9"/>
    </row>
    <row r="41" spans="1:133" ht="15.75" customHeight="1">
      <c r="A41" s="276" t="s">
        <v>184</v>
      </c>
      <c r="B41" s="260">
        <v>572.8</v>
      </c>
      <c r="C41" s="261">
        <v>648</v>
      </c>
      <c r="D41" s="261">
        <v>619</v>
      </c>
      <c r="E41" s="261">
        <v>5440.4</v>
      </c>
      <c r="F41" s="261">
        <v>6840</v>
      </c>
      <c r="G41" s="262">
        <v>6053</v>
      </c>
      <c r="H41" s="263">
        <v>426.7</v>
      </c>
      <c r="I41" s="277">
        <v>480</v>
      </c>
      <c r="J41" s="277">
        <v>460</v>
      </c>
      <c r="K41" s="261">
        <v>4008.3</v>
      </c>
      <c r="L41" s="277">
        <v>5760</v>
      </c>
      <c r="M41" s="278">
        <v>5060</v>
      </c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</row>
    <row r="42" spans="1:133" ht="15.75" customHeight="1">
      <c r="A42" s="254" t="s">
        <v>185</v>
      </c>
      <c r="B42" s="255">
        <v>9.4</v>
      </c>
      <c r="C42" s="256">
        <v>4</v>
      </c>
      <c r="D42" s="256">
        <v>4</v>
      </c>
      <c r="E42" s="256">
        <v>241.1</v>
      </c>
      <c r="F42" s="256">
        <v>116</v>
      </c>
      <c r="G42" s="257">
        <v>116</v>
      </c>
      <c r="H42" s="258">
        <v>0.8</v>
      </c>
      <c r="I42" s="282">
        <v>0</v>
      </c>
      <c r="J42" s="282">
        <v>0</v>
      </c>
      <c r="K42" s="256">
        <v>18</v>
      </c>
      <c r="L42" s="282">
        <v>0</v>
      </c>
      <c r="M42" s="281">
        <v>0</v>
      </c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</row>
    <row r="43" spans="1:133" ht="15.75" customHeight="1">
      <c r="A43" s="276" t="s">
        <v>186</v>
      </c>
      <c r="B43" s="260">
        <v>1868.9</v>
      </c>
      <c r="C43" s="261">
        <v>1728</v>
      </c>
      <c r="D43" s="261">
        <v>1548</v>
      </c>
      <c r="E43" s="261">
        <v>73057.4</v>
      </c>
      <c r="F43" s="261">
        <v>74991</v>
      </c>
      <c r="G43" s="262">
        <v>73741</v>
      </c>
      <c r="H43" s="263">
        <v>209.8</v>
      </c>
      <c r="I43" s="261">
        <v>275</v>
      </c>
      <c r="J43" s="261">
        <v>255</v>
      </c>
      <c r="K43" s="261">
        <v>9655.7</v>
      </c>
      <c r="L43" s="261">
        <v>14575</v>
      </c>
      <c r="M43" s="262">
        <v>12495</v>
      </c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</row>
    <row r="44" spans="1:133" ht="15.75" customHeight="1">
      <c r="A44" s="254" t="s">
        <v>187</v>
      </c>
      <c r="B44" s="255">
        <v>1665.8</v>
      </c>
      <c r="C44" s="256">
        <v>1620</v>
      </c>
      <c r="D44" s="256">
        <v>1486</v>
      </c>
      <c r="E44" s="256">
        <v>40979.2</v>
      </c>
      <c r="F44" s="256">
        <v>45871</v>
      </c>
      <c r="G44" s="257">
        <v>38973</v>
      </c>
      <c r="H44" s="258">
        <v>920.5</v>
      </c>
      <c r="I44" s="256">
        <v>1183</v>
      </c>
      <c r="J44" s="256">
        <v>1075</v>
      </c>
      <c r="K44" s="256">
        <v>25240.4</v>
      </c>
      <c r="L44" s="256">
        <v>34366</v>
      </c>
      <c r="M44" s="257">
        <v>28500</v>
      </c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</row>
    <row r="45" spans="1:133" ht="15.75" customHeight="1">
      <c r="A45" s="276" t="s">
        <v>188</v>
      </c>
      <c r="B45" s="260">
        <v>707</v>
      </c>
      <c r="C45" s="261">
        <v>847</v>
      </c>
      <c r="D45" s="261">
        <v>830</v>
      </c>
      <c r="E45" s="261">
        <v>44275.2</v>
      </c>
      <c r="F45" s="261">
        <v>59786</v>
      </c>
      <c r="G45" s="262">
        <v>58092</v>
      </c>
      <c r="H45" s="263">
        <v>241.8</v>
      </c>
      <c r="I45" s="261">
        <v>349</v>
      </c>
      <c r="J45" s="261">
        <v>346</v>
      </c>
      <c r="K45" s="261">
        <v>26111.7</v>
      </c>
      <c r="L45" s="261">
        <v>36182</v>
      </c>
      <c r="M45" s="262">
        <v>34810</v>
      </c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9"/>
    </row>
    <row r="46" spans="1:133" ht="15.75" customHeight="1">
      <c r="A46" s="254" t="s">
        <v>189</v>
      </c>
      <c r="B46" s="255">
        <v>165.8</v>
      </c>
      <c r="C46" s="256">
        <v>83</v>
      </c>
      <c r="D46" s="256">
        <v>78</v>
      </c>
      <c r="E46" s="256">
        <v>1307.4</v>
      </c>
      <c r="F46" s="256">
        <v>644</v>
      </c>
      <c r="G46" s="257">
        <v>586</v>
      </c>
      <c r="H46" s="258">
        <v>50.9</v>
      </c>
      <c r="I46" s="282">
        <v>33</v>
      </c>
      <c r="J46" s="282">
        <v>30</v>
      </c>
      <c r="K46" s="256">
        <v>396.7</v>
      </c>
      <c r="L46" s="282">
        <v>264</v>
      </c>
      <c r="M46" s="281">
        <v>240</v>
      </c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39"/>
      <c r="DU46" s="239"/>
      <c r="DV46" s="239"/>
      <c r="DW46" s="239"/>
      <c r="DX46" s="239"/>
      <c r="DY46" s="239"/>
      <c r="DZ46" s="239"/>
      <c r="EA46" s="239"/>
      <c r="EB46" s="239"/>
      <c r="EC46" s="239"/>
    </row>
    <row r="47" spans="1:133" ht="15.75" customHeight="1" thickBot="1">
      <c r="A47" s="283" t="s">
        <v>190</v>
      </c>
      <c r="B47" s="284">
        <v>1270.6</v>
      </c>
      <c r="C47" s="285">
        <v>1259</v>
      </c>
      <c r="D47" s="285">
        <v>1245</v>
      </c>
      <c r="E47" s="285">
        <v>78874.7</v>
      </c>
      <c r="F47" s="285">
        <v>75684</v>
      </c>
      <c r="G47" s="286">
        <v>76663</v>
      </c>
      <c r="H47" s="287">
        <v>538.3</v>
      </c>
      <c r="I47" s="285">
        <v>541</v>
      </c>
      <c r="J47" s="285">
        <v>544</v>
      </c>
      <c r="K47" s="285">
        <v>58162.3</v>
      </c>
      <c r="L47" s="285">
        <v>50260</v>
      </c>
      <c r="M47" s="286">
        <v>51330</v>
      </c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</row>
    <row r="48" spans="1:127" ht="15.75" customHeight="1">
      <c r="A48" s="288"/>
      <c r="B48" s="289"/>
      <c r="C48" s="239"/>
      <c r="D48" s="239"/>
      <c r="E48" s="239"/>
      <c r="F48" s="239"/>
      <c r="G48" s="239"/>
      <c r="H48" s="290"/>
      <c r="I48" s="291"/>
      <c r="J48" s="292"/>
      <c r="K48" s="292"/>
      <c r="L48" s="291"/>
      <c r="M48" s="292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</row>
    <row r="49" spans="1:127" ht="15.75" customHeight="1" thickBot="1">
      <c r="A49" s="293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94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</row>
    <row r="50" spans="1:127" ht="29.25" customHeight="1" thickBot="1">
      <c r="A50" s="299" t="s">
        <v>140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37"/>
      <c r="M50" s="238" t="s">
        <v>141</v>
      </c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39"/>
      <c r="DV50" s="239"/>
      <c r="DW50" s="239"/>
    </row>
    <row r="51" spans="1:133" ht="15.75" customHeight="1">
      <c r="A51" s="824" t="s">
        <v>142</v>
      </c>
      <c r="B51" s="818" t="s">
        <v>191</v>
      </c>
      <c r="C51" s="819"/>
      <c r="D51" s="819"/>
      <c r="E51" s="819"/>
      <c r="F51" s="819"/>
      <c r="G51" s="820"/>
      <c r="H51" s="818" t="s">
        <v>192</v>
      </c>
      <c r="I51" s="819"/>
      <c r="J51" s="819"/>
      <c r="K51" s="819"/>
      <c r="L51" s="819"/>
      <c r="M51" s="820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39"/>
      <c r="DU51" s="239"/>
      <c r="DV51" s="239"/>
      <c r="DW51" s="239"/>
      <c r="DX51" s="239"/>
      <c r="DY51" s="239"/>
      <c r="DZ51" s="239"/>
      <c r="EA51" s="239"/>
      <c r="EB51" s="239"/>
      <c r="EC51" s="239"/>
    </row>
    <row r="52" spans="1:133" ht="15.75" customHeight="1">
      <c r="A52" s="825"/>
      <c r="B52" s="821" t="s">
        <v>193</v>
      </c>
      <c r="C52" s="822"/>
      <c r="D52" s="822"/>
      <c r="E52" s="823" t="s">
        <v>146</v>
      </c>
      <c r="F52" s="410"/>
      <c r="G52" s="298"/>
      <c r="H52" s="821" t="s">
        <v>194</v>
      </c>
      <c r="I52" s="822"/>
      <c r="J52" s="822"/>
      <c r="K52" s="823" t="s">
        <v>146</v>
      </c>
      <c r="L52" s="410"/>
      <c r="M52" s="298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  <c r="DY52" s="239"/>
      <c r="DZ52" s="239"/>
      <c r="EA52" s="239"/>
      <c r="EB52" s="239"/>
      <c r="EC52" s="239"/>
    </row>
    <row r="53" spans="1:133" ht="28.5" customHeight="1" thickBot="1">
      <c r="A53" s="826"/>
      <c r="B53" s="241" t="s">
        <v>149</v>
      </c>
      <c r="C53" s="242">
        <v>2017</v>
      </c>
      <c r="D53" s="243" t="s">
        <v>150</v>
      </c>
      <c r="E53" s="241" t="s">
        <v>149</v>
      </c>
      <c r="F53" s="242">
        <v>2017</v>
      </c>
      <c r="G53" s="244" t="s">
        <v>150</v>
      </c>
      <c r="H53" s="241" t="s">
        <v>149</v>
      </c>
      <c r="I53" s="242">
        <v>2017</v>
      </c>
      <c r="J53" s="243" t="s">
        <v>150</v>
      </c>
      <c r="K53" s="241" t="s">
        <v>149</v>
      </c>
      <c r="L53" s="242">
        <v>2017</v>
      </c>
      <c r="M53" s="244" t="s">
        <v>150</v>
      </c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  <c r="DY53" s="239"/>
      <c r="DZ53" s="239"/>
      <c r="EA53" s="239"/>
      <c r="EB53" s="239"/>
      <c r="EC53" s="239"/>
    </row>
    <row r="54" spans="1:133" ht="15.75" customHeight="1">
      <c r="A54" s="245" t="s">
        <v>151</v>
      </c>
      <c r="B54" s="250"/>
      <c r="C54" s="251"/>
      <c r="D54" s="251"/>
      <c r="E54" s="252"/>
      <c r="F54" s="251"/>
      <c r="G54" s="253"/>
      <c r="H54" s="246"/>
      <c r="I54" s="247"/>
      <c r="J54" s="247"/>
      <c r="K54" s="248"/>
      <c r="L54" s="247"/>
      <c r="M54" s="24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39"/>
      <c r="BQ54" s="239"/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</row>
    <row r="55" spans="1:133" ht="15.75" customHeight="1">
      <c r="A55" s="254" t="s">
        <v>152</v>
      </c>
      <c r="B55" s="258">
        <v>146.4</v>
      </c>
      <c r="C55" s="256">
        <v>153</v>
      </c>
      <c r="D55" s="256">
        <v>153</v>
      </c>
      <c r="E55" s="256">
        <v>1001.7</v>
      </c>
      <c r="F55" s="256">
        <v>1318</v>
      </c>
      <c r="G55" s="257">
        <v>1193</v>
      </c>
      <c r="H55" s="258">
        <v>14774.7</v>
      </c>
      <c r="I55" s="256">
        <v>14730</v>
      </c>
      <c r="J55" s="256">
        <v>14806</v>
      </c>
      <c r="K55" s="256">
        <v>118828.8</v>
      </c>
      <c r="L55" s="256">
        <v>111786</v>
      </c>
      <c r="M55" s="257">
        <v>124371</v>
      </c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  <c r="DY55" s="239"/>
      <c r="DZ55" s="239"/>
      <c r="EA55" s="239"/>
      <c r="EB55" s="239"/>
      <c r="EC55" s="239"/>
    </row>
    <row r="56" spans="1:133" ht="15.75" customHeight="1">
      <c r="A56" s="259" t="s">
        <v>153</v>
      </c>
      <c r="B56" s="263">
        <v>725.6</v>
      </c>
      <c r="C56" s="261">
        <v>949</v>
      </c>
      <c r="D56" s="261">
        <v>825</v>
      </c>
      <c r="E56" s="261">
        <v>1547.2</v>
      </c>
      <c r="F56" s="261">
        <v>1674</v>
      </c>
      <c r="G56" s="262">
        <v>1113</v>
      </c>
      <c r="H56" s="263">
        <v>1782.4</v>
      </c>
      <c r="I56" s="261">
        <v>2311</v>
      </c>
      <c r="J56" s="261">
        <v>2363</v>
      </c>
      <c r="K56" s="261">
        <v>2963.6</v>
      </c>
      <c r="L56" s="261">
        <v>4862</v>
      </c>
      <c r="M56" s="262">
        <v>7092</v>
      </c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</row>
    <row r="57" spans="1:13" ht="15.75" customHeight="1">
      <c r="A57" s="264" t="s">
        <v>154</v>
      </c>
      <c r="B57" s="258">
        <v>3655</v>
      </c>
      <c r="C57" s="256">
        <v>3455</v>
      </c>
      <c r="D57" s="256">
        <v>2900</v>
      </c>
      <c r="E57" s="256">
        <v>5981.2</v>
      </c>
      <c r="F57" s="256">
        <v>4322</v>
      </c>
      <c r="G57" s="257">
        <v>3484</v>
      </c>
      <c r="H57" s="258">
        <v>9401</v>
      </c>
      <c r="I57" s="256">
        <v>8823</v>
      </c>
      <c r="J57" s="256">
        <v>8263</v>
      </c>
      <c r="K57" s="256">
        <v>18586.5</v>
      </c>
      <c r="L57" s="256">
        <v>17430</v>
      </c>
      <c r="M57" s="257">
        <v>22833</v>
      </c>
    </row>
    <row r="58" spans="1:13" ht="15.75" customHeight="1">
      <c r="A58" s="259" t="s">
        <v>155</v>
      </c>
      <c r="B58" s="263">
        <v>1202.5</v>
      </c>
      <c r="C58" s="261">
        <v>1127</v>
      </c>
      <c r="D58" s="261">
        <v>1350</v>
      </c>
      <c r="E58" s="261">
        <v>1127.8</v>
      </c>
      <c r="F58" s="261">
        <v>1355</v>
      </c>
      <c r="G58" s="262">
        <v>1399</v>
      </c>
      <c r="H58" s="263">
        <v>1813.5</v>
      </c>
      <c r="I58" s="261">
        <v>1749</v>
      </c>
      <c r="J58" s="261">
        <v>2014</v>
      </c>
      <c r="K58" s="261">
        <v>2350.6</v>
      </c>
      <c r="L58" s="261">
        <v>3697</v>
      </c>
      <c r="M58" s="262">
        <v>5550</v>
      </c>
    </row>
    <row r="59" spans="1:13" ht="15.75" customHeight="1">
      <c r="A59" s="265" t="s">
        <v>156</v>
      </c>
      <c r="B59" s="266">
        <v>73</v>
      </c>
      <c r="C59" s="267">
        <v>124</v>
      </c>
      <c r="D59" s="267">
        <v>36</v>
      </c>
      <c r="E59" s="267">
        <v>269.8</v>
      </c>
      <c r="F59" s="267">
        <v>113</v>
      </c>
      <c r="G59" s="268">
        <v>333</v>
      </c>
      <c r="H59" s="266">
        <v>321</v>
      </c>
      <c r="I59" s="267">
        <v>152</v>
      </c>
      <c r="J59" s="267">
        <v>121</v>
      </c>
      <c r="K59" s="267">
        <v>3542.5</v>
      </c>
      <c r="L59" s="267">
        <v>2822</v>
      </c>
      <c r="M59" s="268">
        <v>1819</v>
      </c>
    </row>
    <row r="60" spans="1:13" ht="15.75" customHeight="1">
      <c r="A60" s="245" t="s">
        <v>157</v>
      </c>
      <c r="B60" s="255"/>
      <c r="C60" s="256"/>
      <c r="D60" s="256"/>
      <c r="E60" s="256"/>
      <c r="F60" s="256"/>
      <c r="G60" s="257"/>
      <c r="H60" s="255"/>
      <c r="I60" s="256"/>
      <c r="J60" s="256"/>
      <c r="K60" s="256"/>
      <c r="L60" s="256"/>
      <c r="M60" s="257"/>
    </row>
    <row r="61" spans="1:13" ht="15.75" customHeight="1">
      <c r="A61" s="254" t="s">
        <v>158</v>
      </c>
      <c r="B61" s="258">
        <v>4.7</v>
      </c>
      <c r="C61" s="256">
        <v>0</v>
      </c>
      <c r="D61" s="256">
        <v>0</v>
      </c>
      <c r="E61" s="256">
        <v>4.7</v>
      </c>
      <c r="F61" s="256">
        <v>0</v>
      </c>
      <c r="G61" s="257">
        <v>0</v>
      </c>
      <c r="H61" s="258">
        <v>37.9</v>
      </c>
      <c r="I61" s="256">
        <v>0</v>
      </c>
      <c r="J61" s="256">
        <v>0</v>
      </c>
      <c r="K61" s="256">
        <v>41.8</v>
      </c>
      <c r="L61" s="256">
        <v>0</v>
      </c>
      <c r="M61" s="257">
        <v>0</v>
      </c>
    </row>
    <row r="62" spans="1:13" ht="15.75" customHeight="1">
      <c r="A62" s="272" t="s">
        <v>159</v>
      </c>
      <c r="B62" s="273">
        <v>10.9</v>
      </c>
      <c r="C62" s="274">
        <v>12</v>
      </c>
      <c r="D62" s="274">
        <v>10</v>
      </c>
      <c r="E62" s="274">
        <v>9.1</v>
      </c>
      <c r="F62" s="274">
        <v>6</v>
      </c>
      <c r="G62" s="275">
        <v>5</v>
      </c>
      <c r="H62" s="273">
        <v>4.6</v>
      </c>
      <c r="I62" s="274">
        <v>2</v>
      </c>
      <c r="J62" s="274">
        <v>0</v>
      </c>
      <c r="K62" s="274">
        <v>2.8</v>
      </c>
      <c r="L62" s="274">
        <v>0</v>
      </c>
      <c r="M62" s="275">
        <v>0</v>
      </c>
    </row>
    <row r="63" spans="1:13" ht="15.75" customHeight="1">
      <c r="A63" s="245" t="s">
        <v>160</v>
      </c>
      <c r="B63" s="255"/>
      <c r="C63" s="256"/>
      <c r="D63" s="256"/>
      <c r="E63" s="256"/>
      <c r="F63" s="256"/>
      <c r="G63" s="257"/>
      <c r="H63" s="255"/>
      <c r="I63" s="256"/>
      <c r="J63" s="256"/>
      <c r="K63" s="256"/>
      <c r="L63" s="256"/>
      <c r="M63" s="257"/>
    </row>
    <row r="64" spans="1:13" ht="15.75" customHeight="1">
      <c r="A64" s="264" t="s">
        <v>161</v>
      </c>
      <c r="B64" s="258">
        <v>111.7</v>
      </c>
      <c r="C64" s="256">
        <v>175</v>
      </c>
      <c r="D64" s="256">
        <v>221</v>
      </c>
      <c r="E64" s="256">
        <v>3397.5</v>
      </c>
      <c r="F64" s="256">
        <v>5914</v>
      </c>
      <c r="G64" s="257">
        <v>7072</v>
      </c>
      <c r="H64" s="258">
        <v>483.8</v>
      </c>
      <c r="I64" s="256">
        <v>918</v>
      </c>
      <c r="J64" s="256">
        <v>918</v>
      </c>
      <c r="K64" s="256">
        <v>15951.1</v>
      </c>
      <c r="L64" s="256">
        <v>31274</v>
      </c>
      <c r="M64" s="257">
        <v>31600</v>
      </c>
    </row>
    <row r="65" spans="1:13" ht="15.75" customHeight="1">
      <c r="A65" s="276" t="s">
        <v>162</v>
      </c>
      <c r="B65" s="263">
        <v>329</v>
      </c>
      <c r="C65" s="277">
        <v>97</v>
      </c>
      <c r="D65" s="277">
        <v>109</v>
      </c>
      <c r="E65" s="261">
        <v>5419.8</v>
      </c>
      <c r="F65" s="261">
        <v>2059</v>
      </c>
      <c r="G65" s="278">
        <v>2306</v>
      </c>
      <c r="H65" s="263">
        <v>172.2</v>
      </c>
      <c r="I65" s="277">
        <v>88</v>
      </c>
      <c r="J65" s="277">
        <v>0</v>
      </c>
      <c r="K65" s="261">
        <v>6032.8</v>
      </c>
      <c r="L65" s="261">
        <v>0</v>
      </c>
      <c r="M65" s="278">
        <v>0</v>
      </c>
    </row>
    <row r="66" spans="1:13" ht="15.75" customHeight="1">
      <c r="A66" s="254" t="s">
        <v>163</v>
      </c>
      <c r="B66" s="258">
        <v>177.9</v>
      </c>
      <c r="C66" s="256">
        <v>103</v>
      </c>
      <c r="D66" s="256">
        <v>107</v>
      </c>
      <c r="E66" s="256">
        <v>2199.6</v>
      </c>
      <c r="F66" s="256">
        <v>1321</v>
      </c>
      <c r="G66" s="257">
        <v>1310</v>
      </c>
      <c r="H66" s="258">
        <v>68</v>
      </c>
      <c r="I66" s="256">
        <v>84</v>
      </c>
      <c r="J66" s="256">
        <v>78</v>
      </c>
      <c r="K66" s="256">
        <v>1437.1</v>
      </c>
      <c r="L66" s="256">
        <v>1134</v>
      </c>
      <c r="M66" s="257">
        <v>1134</v>
      </c>
    </row>
    <row r="67" spans="1:13" ht="15.75" customHeight="1">
      <c r="A67" s="272" t="s">
        <v>164</v>
      </c>
      <c r="B67" s="273">
        <v>0</v>
      </c>
      <c r="C67" s="274">
        <v>0</v>
      </c>
      <c r="D67" s="274">
        <v>0</v>
      </c>
      <c r="E67" s="274">
        <v>0</v>
      </c>
      <c r="F67" s="274">
        <v>0</v>
      </c>
      <c r="G67" s="275">
        <v>0</v>
      </c>
      <c r="H67" s="273">
        <v>429.8</v>
      </c>
      <c r="I67" s="274">
        <v>516</v>
      </c>
      <c r="J67" s="274">
        <v>573</v>
      </c>
      <c r="K67" s="274">
        <v>7786.2</v>
      </c>
      <c r="L67" s="274">
        <v>8359</v>
      </c>
      <c r="M67" s="275">
        <v>9283</v>
      </c>
    </row>
    <row r="68" spans="1:13" ht="15.75" customHeight="1">
      <c r="A68" s="245" t="s">
        <v>165</v>
      </c>
      <c r="B68" s="255"/>
      <c r="C68" s="256"/>
      <c r="D68" s="256"/>
      <c r="E68" s="256"/>
      <c r="F68" s="256"/>
      <c r="G68" s="257"/>
      <c r="H68" s="255"/>
      <c r="I68" s="256"/>
      <c r="J68" s="256"/>
      <c r="K68" s="256"/>
      <c r="L68" s="256"/>
      <c r="M68" s="257"/>
    </row>
    <row r="69" spans="1:13" ht="15.75" customHeight="1">
      <c r="A69" s="254" t="s">
        <v>166</v>
      </c>
      <c r="B69" s="258">
        <v>0</v>
      </c>
      <c r="C69" s="256">
        <v>0</v>
      </c>
      <c r="D69" s="256">
        <v>0</v>
      </c>
      <c r="E69" s="256">
        <v>0</v>
      </c>
      <c r="F69" s="256">
        <v>0</v>
      </c>
      <c r="G69" s="257">
        <v>0</v>
      </c>
      <c r="H69" s="258">
        <v>0</v>
      </c>
      <c r="I69" s="256">
        <v>0</v>
      </c>
      <c r="J69" s="256">
        <v>0</v>
      </c>
      <c r="K69" s="256">
        <v>0</v>
      </c>
      <c r="L69" s="256">
        <v>0</v>
      </c>
      <c r="M69" s="257">
        <v>0</v>
      </c>
    </row>
    <row r="70" spans="1:13" ht="15.75" customHeight="1">
      <c r="A70" s="272" t="s">
        <v>167</v>
      </c>
      <c r="B70" s="273">
        <v>1.4</v>
      </c>
      <c r="C70" s="279">
        <v>0</v>
      </c>
      <c r="D70" s="279">
        <v>0</v>
      </c>
      <c r="E70" s="274">
        <v>1.3</v>
      </c>
      <c r="F70" s="274">
        <v>11</v>
      </c>
      <c r="G70" s="280">
        <v>0</v>
      </c>
      <c r="H70" s="273">
        <v>498</v>
      </c>
      <c r="I70" s="279">
        <v>571</v>
      </c>
      <c r="J70" s="279">
        <v>576</v>
      </c>
      <c r="K70" s="274">
        <v>438.8</v>
      </c>
      <c r="L70" s="274">
        <v>501</v>
      </c>
      <c r="M70" s="280">
        <v>537</v>
      </c>
    </row>
    <row r="71" spans="1:13" ht="15.75" customHeight="1">
      <c r="A71" s="245" t="s">
        <v>168</v>
      </c>
      <c r="B71" s="255"/>
      <c r="C71" s="256"/>
      <c r="D71" s="256"/>
      <c r="E71" s="256"/>
      <c r="F71" s="256"/>
      <c r="G71" s="257"/>
      <c r="H71" s="255"/>
      <c r="I71" s="256"/>
      <c r="J71" s="256"/>
      <c r="K71" s="256"/>
      <c r="L71" s="256"/>
      <c r="M71" s="257"/>
    </row>
    <row r="72" spans="1:13" ht="15.75" customHeight="1">
      <c r="A72" s="265" t="s">
        <v>169</v>
      </c>
      <c r="B72" s="266">
        <v>171.5</v>
      </c>
      <c r="C72" s="267">
        <v>281</v>
      </c>
      <c r="D72" s="267">
        <v>291</v>
      </c>
      <c r="E72" s="267">
        <v>5351.8</v>
      </c>
      <c r="F72" s="267">
        <v>5738</v>
      </c>
      <c r="G72" s="268">
        <v>5427</v>
      </c>
      <c r="H72" s="266">
        <v>399.2</v>
      </c>
      <c r="I72" s="267">
        <v>287</v>
      </c>
      <c r="J72" s="267">
        <v>249</v>
      </c>
      <c r="K72" s="267">
        <v>11924.6</v>
      </c>
      <c r="L72" s="267">
        <v>3753</v>
      </c>
      <c r="M72" s="268">
        <v>3319</v>
      </c>
    </row>
    <row r="73" spans="1:13" ht="15.75" customHeight="1">
      <c r="A73" s="245" t="s">
        <v>170</v>
      </c>
      <c r="B73" s="255"/>
      <c r="C73" s="256"/>
      <c r="D73" s="256"/>
      <c r="E73" s="256"/>
      <c r="F73" s="256"/>
      <c r="G73" s="257"/>
      <c r="H73" s="255"/>
      <c r="I73" s="256"/>
      <c r="J73" s="256"/>
      <c r="K73" s="256"/>
      <c r="L73" s="256"/>
      <c r="M73" s="257"/>
    </row>
    <row r="74" spans="1:13" ht="15.75" customHeight="1">
      <c r="A74" s="254" t="s">
        <v>171</v>
      </c>
      <c r="B74" s="258">
        <v>60.8</v>
      </c>
      <c r="C74" s="256">
        <v>72</v>
      </c>
      <c r="D74" s="256">
        <v>70</v>
      </c>
      <c r="E74" s="256">
        <v>1266.6</v>
      </c>
      <c r="F74" s="256">
        <v>1974</v>
      </c>
      <c r="G74" s="257">
        <v>2009</v>
      </c>
      <c r="H74" s="258">
        <v>87.1</v>
      </c>
      <c r="I74" s="256">
        <v>118</v>
      </c>
      <c r="J74" s="256">
        <v>117</v>
      </c>
      <c r="K74" s="256">
        <v>4602.9</v>
      </c>
      <c r="L74" s="256">
        <v>7042</v>
      </c>
      <c r="M74" s="257">
        <v>7414</v>
      </c>
    </row>
    <row r="75" spans="1:13" ht="15.75" customHeight="1">
      <c r="A75" s="276" t="s">
        <v>172</v>
      </c>
      <c r="B75" s="263">
        <v>259</v>
      </c>
      <c r="C75" s="261">
        <v>293</v>
      </c>
      <c r="D75" s="261">
        <v>279</v>
      </c>
      <c r="E75" s="261">
        <v>4154.4</v>
      </c>
      <c r="F75" s="261">
        <v>5204</v>
      </c>
      <c r="G75" s="262">
        <v>4703</v>
      </c>
      <c r="H75" s="263">
        <v>71.2</v>
      </c>
      <c r="I75" s="261">
        <v>98</v>
      </c>
      <c r="J75" s="261">
        <v>94</v>
      </c>
      <c r="K75" s="261">
        <v>1033.3</v>
      </c>
      <c r="L75" s="261">
        <v>1280</v>
      </c>
      <c r="M75" s="262">
        <v>1163</v>
      </c>
    </row>
    <row r="76" spans="1:13" ht="15.75" customHeight="1">
      <c r="A76" s="264" t="s">
        <v>195</v>
      </c>
      <c r="B76" s="258">
        <v>1152.1</v>
      </c>
      <c r="C76" s="256">
        <v>1055</v>
      </c>
      <c r="D76" s="256">
        <v>1075</v>
      </c>
      <c r="E76" s="256">
        <v>16646.9</v>
      </c>
      <c r="F76" s="256">
        <v>15134</v>
      </c>
      <c r="G76" s="257">
        <v>13311</v>
      </c>
      <c r="H76" s="258">
        <v>868.9</v>
      </c>
      <c r="I76" s="256">
        <v>1110</v>
      </c>
      <c r="J76" s="256">
        <v>1036</v>
      </c>
      <c r="K76" s="256">
        <v>10385.3</v>
      </c>
      <c r="L76" s="256">
        <v>18369</v>
      </c>
      <c r="M76" s="257">
        <v>15950</v>
      </c>
    </row>
    <row r="77" spans="1:13" ht="15.75" customHeight="1">
      <c r="A77" s="276" t="s">
        <v>174</v>
      </c>
      <c r="B77" s="263"/>
      <c r="C77" s="261"/>
      <c r="D77" s="261"/>
      <c r="E77" s="261"/>
      <c r="F77" s="261"/>
      <c r="G77" s="262"/>
      <c r="H77" s="263"/>
      <c r="I77" s="261"/>
      <c r="J77" s="261"/>
      <c r="K77" s="261"/>
      <c r="L77" s="261"/>
      <c r="M77" s="262"/>
    </row>
    <row r="78" spans="1:13" ht="15.75" customHeight="1">
      <c r="A78" s="264" t="s">
        <v>175</v>
      </c>
      <c r="B78" s="258">
        <v>132.2</v>
      </c>
      <c r="C78" s="256">
        <v>157</v>
      </c>
      <c r="D78" s="256">
        <v>174</v>
      </c>
      <c r="E78" s="256">
        <v>3383.9</v>
      </c>
      <c r="F78" s="256">
        <v>3259</v>
      </c>
      <c r="G78" s="257">
        <v>3680</v>
      </c>
      <c r="H78" s="258">
        <v>642.4</v>
      </c>
      <c r="I78" s="256">
        <v>1117</v>
      </c>
      <c r="J78" s="256">
        <v>1139</v>
      </c>
      <c r="K78" s="256">
        <v>34009.2</v>
      </c>
      <c r="L78" s="256">
        <v>61218</v>
      </c>
      <c r="M78" s="257">
        <v>68340</v>
      </c>
    </row>
    <row r="79" spans="1:13" ht="15.75" customHeight="1">
      <c r="A79" s="276" t="s">
        <v>176</v>
      </c>
      <c r="B79" s="263">
        <v>0</v>
      </c>
      <c r="C79" s="261">
        <v>0</v>
      </c>
      <c r="D79" s="261">
        <v>0</v>
      </c>
      <c r="E79" s="261">
        <v>0</v>
      </c>
      <c r="F79" s="261">
        <v>0</v>
      </c>
      <c r="G79" s="262">
        <v>0</v>
      </c>
      <c r="H79" s="263">
        <v>64.1</v>
      </c>
      <c r="I79" s="261">
        <v>25</v>
      </c>
      <c r="J79" s="261">
        <v>0</v>
      </c>
      <c r="K79" s="261">
        <v>3078.5</v>
      </c>
      <c r="L79" s="261">
        <v>1260</v>
      </c>
      <c r="M79" s="262">
        <v>0</v>
      </c>
    </row>
    <row r="80" spans="1:13" ht="15.75" customHeight="1">
      <c r="A80" s="254" t="s">
        <v>177</v>
      </c>
      <c r="B80" s="258">
        <v>64.9</v>
      </c>
      <c r="C80" s="256">
        <v>62</v>
      </c>
      <c r="D80" s="256">
        <v>83</v>
      </c>
      <c r="E80" s="256">
        <v>1611.3</v>
      </c>
      <c r="F80" s="256">
        <v>1120</v>
      </c>
      <c r="G80" s="257">
        <v>1839</v>
      </c>
      <c r="H80" s="258">
        <v>2.8</v>
      </c>
      <c r="I80" s="256">
        <v>0</v>
      </c>
      <c r="J80" s="256">
        <v>0</v>
      </c>
      <c r="K80" s="256">
        <v>126.4</v>
      </c>
      <c r="L80" s="256">
        <v>0</v>
      </c>
      <c r="M80" s="257">
        <v>0</v>
      </c>
    </row>
    <row r="81" spans="1:13" ht="15.75" customHeight="1">
      <c r="A81" s="276" t="s">
        <v>178</v>
      </c>
      <c r="B81" s="263">
        <v>63.7</v>
      </c>
      <c r="C81" s="261">
        <v>70</v>
      </c>
      <c r="D81" s="261">
        <v>66</v>
      </c>
      <c r="E81" s="261">
        <v>1436.7</v>
      </c>
      <c r="F81" s="261">
        <v>2100</v>
      </c>
      <c r="G81" s="262">
        <v>1971</v>
      </c>
      <c r="H81" s="263">
        <v>25.2</v>
      </c>
      <c r="I81" s="261">
        <v>23</v>
      </c>
      <c r="J81" s="261">
        <v>23</v>
      </c>
      <c r="K81" s="261">
        <v>1357.1</v>
      </c>
      <c r="L81" s="261">
        <v>1300</v>
      </c>
      <c r="M81" s="262">
        <v>1348</v>
      </c>
    </row>
    <row r="82" spans="1:13" ht="15.75" customHeight="1">
      <c r="A82" s="254" t="s">
        <v>179</v>
      </c>
      <c r="B82" s="258">
        <v>146</v>
      </c>
      <c r="C82" s="256">
        <v>387</v>
      </c>
      <c r="D82" s="256">
        <v>393</v>
      </c>
      <c r="E82" s="256">
        <v>4248.4</v>
      </c>
      <c r="F82" s="256">
        <v>11950</v>
      </c>
      <c r="G82" s="257">
        <v>11471</v>
      </c>
      <c r="H82" s="258">
        <v>707</v>
      </c>
      <c r="I82" s="256">
        <v>882</v>
      </c>
      <c r="J82" s="256">
        <v>860</v>
      </c>
      <c r="K82" s="256">
        <v>20597.2</v>
      </c>
      <c r="L82" s="256">
        <v>36926</v>
      </c>
      <c r="M82" s="257">
        <v>35405</v>
      </c>
    </row>
    <row r="83" spans="1:13" ht="15.75" customHeight="1">
      <c r="A83" s="276" t="s">
        <v>180</v>
      </c>
      <c r="B83" s="263">
        <v>53.7</v>
      </c>
      <c r="C83" s="277">
        <v>81</v>
      </c>
      <c r="D83" s="261">
        <v>68</v>
      </c>
      <c r="E83" s="261">
        <v>1325.2</v>
      </c>
      <c r="F83" s="277">
        <v>1616</v>
      </c>
      <c r="G83" s="262">
        <v>1285</v>
      </c>
      <c r="H83" s="263">
        <v>1.7</v>
      </c>
      <c r="I83" s="277">
        <v>0</v>
      </c>
      <c r="J83" s="277">
        <v>0</v>
      </c>
      <c r="K83" s="261">
        <v>55.5</v>
      </c>
      <c r="L83" s="277">
        <v>0</v>
      </c>
      <c r="M83" s="278">
        <v>0</v>
      </c>
    </row>
    <row r="84" spans="1:13" ht="15.75" customHeight="1">
      <c r="A84" s="254" t="s">
        <v>181</v>
      </c>
      <c r="B84" s="258">
        <v>321.6</v>
      </c>
      <c r="C84" s="282">
        <v>409</v>
      </c>
      <c r="D84" s="256">
        <v>412</v>
      </c>
      <c r="E84" s="256">
        <v>9276.1</v>
      </c>
      <c r="F84" s="282">
        <v>9407</v>
      </c>
      <c r="G84" s="257">
        <v>9476</v>
      </c>
      <c r="H84" s="258">
        <v>419</v>
      </c>
      <c r="I84" s="282">
        <v>512</v>
      </c>
      <c r="J84" s="256">
        <v>505</v>
      </c>
      <c r="K84" s="256">
        <v>9130</v>
      </c>
      <c r="L84" s="282">
        <v>12902</v>
      </c>
      <c r="M84" s="257">
        <v>12625</v>
      </c>
    </row>
    <row r="85" spans="1:13" ht="15.75" customHeight="1">
      <c r="A85" s="276" t="s">
        <v>182</v>
      </c>
      <c r="B85" s="263">
        <v>690.7</v>
      </c>
      <c r="C85" s="261">
        <v>454</v>
      </c>
      <c r="D85" s="261">
        <v>379</v>
      </c>
      <c r="E85" s="261">
        <v>13821.8</v>
      </c>
      <c r="F85" s="261">
        <v>10145</v>
      </c>
      <c r="G85" s="262">
        <v>8093</v>
      </c>
      <c r="H85" s="263">
        <v>648.7</v>
      </c>
      <c r="I85" s="261">
        <v>438</v>
      </c>
      <c r="J85" s="261">
        <v>436</v>
      </c>
      <c r="K85" s="261">
        <v>19463.1</v>
      </c>
      <c r="L85" s="261">
        <v>21055</v>
      </c>
      <c r="M85" s="262">
        <v>19710</v>
      </c>
    </row>
    <row r="86" spans="1:13" ht="15.75" customHeight="1">
      <c r="A86" s="264" t="s">
        <v>183</v>
      </c>
      <c r="B86" s="258">
        <v>61.6</v>
      </c>
      <c r="C86" s="256">
        <v>49</v>
      </c>
      <c r="D86" s="256">
        <v>235</v>
      </c>
      <c r="E86" s="256">
        <v>1342.6</v>
      </c>
      <c r="F86" s="256">
        <v>1164</v>
      </c>
      <c r="G86" s="257">
        <v>5111</v>
      </c>
      <c r="H86" s="258">
        <v>93.6</v>
      </c>
      <c r="I86" s="256">
        <v>100</v>
      </c>
      <c r="J86" s="256">
        <v>95</v>
      </c>
      <c r="K86" s="256">
        <v>2679.3</v>
      </c>
      <c r="L86" s="256">
        <v>3000</v>
      </c>
      <c r="M86" s="257">
        <v>3136</v>
      </c>
    </row>
    <row r="87" spans="1:13" ht="15.75" customHeight="1">
      <c r="A87" s="276" t="s">
        <v>184</v>
      </c>
      <c r="B87" s="263">
        <v>74.7</v>
      </c>
      <c r="C87" s="277">
        <v>68</v>
      </c>
      <c r="D87" s="277">
        <v>64</v>
      </c>
      <c r="E87" s="261">
        <v>827.4</v>
      </c>
      <c r="F87" s="277">
        <v>581</v>
      </c>
      <c r="G87" s="278">
        <v>518</v>
      </c>
      <c r="H87" s="263">
        <v>70.5</v>
      </c>
      <c r="I87" s="277">
        <v>100</v>
      </c>
      <c r="J87" s="277">
        <v>95</v>
      </c>
      <c r="K87" s="261">
        <v>585.2</v>
      </c>
      <c r="L87" s="277">
        <v>499</v>
      </c>
      <c r="M87" s="278">
        <v>475</v>
      </c>
    </row>
    <row r="88" spans="1:13" ht="15.75" customHeight="1">
      <c r="A88" s="254" t="s">
        <v>185</v>
      </c>
      <c r="B88" s="258">
        <v>2.9</v>
      </c>
      <c r="C88" s="282">
        <v>0</v>
      </c>
      <c r="D88" s="282">
        <v>0</v>
      </c>
      <c r="E88" s="256">
        <v>69</v>
      </c>
      <c r="F88" s="282">
        <v>0</v>
      </c>
      <c r="G88" s="281">
        <v>0</v>
      </c>
      <c r="H88" s="258">
        <v>5.7</v>
      </c>
      <c r="I88" s="282">
        <v>4</v>
      </c>
      <c r="J88" s="282">
        <v>4</v>
      </c>
      <c r="K88" s="256">
        <v>152.1</v>
      </c>
      <c r="L88" s="282">
        <v>116</v>
      </c>
      <c r="M88" s="281">
        <v>116</v>
      </c>
    </row>
    <row r="89" spans="1:13" ht="15.75" customHeight="1">
      <c r="A89" s="276" t="s">
        <v>186</v>
      </c>
      <c r="B89" s="263">
        <v>531.6</v>
      </c>
      <c r="C89" s="261">
        <v>497</v>
      </c>
      <c r="D89" s="261">
        <v>461</v>
      </c>
      <c r="E89" s="261">
        <v>10928.8</v>
      </c>
      <c r="F89" s="261">
        <v>11734</v>
      </c>
      <c r="G89" s="262">
        <v>10776</v>
      </c>
      <c r="H89" s="263">
        <v>1123.1</v>
      </c>
      <c r="I89" s="261">
        <v>956</v>
      </c>
      <c r="J89" s="261">
        <v>832</v>
      </c>
      <c r="K89" s="261">
        <v>51966.9</v>
      </c>
      <c r="L89" s="261">
        <v>48682</v>
      </c>
      <c r="M89" s="262">
        <v>50470</v>
      </c>
    </row>
    <row r="90" spans="1:13" ht="15.75" customHeight="1">
      <c r="A90" s="254" t="s">
        <v>187</v>
      </c>
      <c r="B90" s="258">
        <v>619.7</v>
      </c>
      <c r="C90" s="256">
        <v>323</v>
      </c>
      <c r="D90" s="256">
        <v>305</v>
      </c>
      <c r="E90" s="256">
        <v>11604.8</v>
      </c>
      <c r="F90" s="256">
        <v>7401</v>
      </c>
      <c r="G90" s="257">
        <v>6657</v>
      </c>
      <c r="H90" s="258">
        <v>113.3</v>
      </c>
      <c r="I90" s="256">
        <v>114</v>
      </c>
      <c r="J90" s="256">
        <v>106</v>
      </c>
      <c r="K90" s="256">
        <v>2882</v>
      </c>
      <c r="L90" s="256">
        <v>4104</v>
      </c>
      <c r="M90" s="257">
        <v>3816</v>
      </c>
    </row>
    <row r="91" spans="1:13" ht="15.75" customHeight="1">
      <c r="A91" s="276" t="s">
        <v>188</v>
      </c>
      <c r="B91" s="263">
        <v>134</v>
      </c>
      <c r="C91" s="261">
        <v>140</v>
      </c>
      <c r="D91" s="261">
        <v>131</v>
      </c>
      <c r="E91" s="261">
        <v>2513.6</v>
      </c>
      <c r="F91" s="261">
        <v>3416</v>
      </c>
      <c r="G91" s="262">
        <v>3146</v>
      </c>
      <c r="H91" s="263">
        <v>328.7</v>
      </c>
      <c r="I91" s="261">
        <v>358</v>
      </c>
      <c r="J91" s="261">
        <v>353</v>
      </c>
      <c r="K91" s="261">
        <v>15589.7</v>
      </c>
      <c r="L91" s="261">
        <v>20188</v>
      </c>
      <c r="M91" s="262">
        <v>20136</v>
      </c>
    </row>
    <row r="92" spans="1:13" ht="15.75" customHeight="1">
      <c r="A92" s="254" t="s">
        <v>189</v>
      </c>
      <c r="B92" s="258">
        <v>61.2</v>
      </c>
      <c r="C92" s="282">
        <v>50</v>
      </c>
      <c r="D92" s="282">
        <v>48</v>
      </c>
      <c r="E92" s="256">
        <v>518.2</v>
      </c>
      <c r="F92" s="282">
        <v>380</v>
      </c>
      <c r="G92" s="281">
        <v>346</v>
      </c>
      <c r="H92" s="258">
        <v>50.4</v>
      </c>
      <c r="I92" s="282">
        <v>0</v>
      </c>
      <c r="J92" s="282">
        <v>0</v>
      </c>
      <c r="K92" s="256">
        <v>355.6</v>
      </c>
      <c r="L92" s="282">
        <v>0</v>
      </c>
      <c r="M92" s="281">
        <v>0</v>
      </c>
    </row>
    <row r="93" spans="1:13" ht="15.75" customHeight="1" thickBot="1">
      <c r="A93" s="283" t="s">
        <v>190</v>
      </c>
      <c r="B93" s="287">
        <v>580.4</v>
      </c>
      <c r="C93" s="285">
        <v>544</v>
      </c>
      <c r="D93" s="285">
        <v>527</v>
      </c>
      <c r="E93" s="285">
        <v>14292.5</v>
      </c>
      <c r="F93" s="285">
        <v>17901</v>
      </c>
      <c r="G93" s="286">
        <v>17394</v>
      </c>
      <c r="H93" s="287">
        <v>131.9</v>
      </c>
      <c r="I93" s="285">
        <v>174</v>
      </c>
      <c r="J93" s="285">
        <v>174</v>
      </c>
      <c r="K93" s="285">
        <v>5969.9</v>
      </c>
      <c r="L93" s="285">
        <v>7523</v>
      </c>
      <c r="M93" s="286">
        <v>7939</v>
      </c>
    </row>
    <row r="94" spans="1:13" ht="15.75" customHeight="1">
      <c r="A94" s="288"/>
      <c r="B94" s="239"/>
      <c r="C94" s="239"/>
      <c r="D94" s="239"/>
      <c r="E94" s="239"/>
      <c r="F94" s="239"/>
      <c r="G94" s="239"/>
      <c r="H94" s="292"/>
      <c r="I94" s="291"/>
      <c r="J94" s="292"/>
      <c r="K94" s="292"/>
      <c r="L94" s="291"/>
      <c r="M94" s="290"/>
    </row>
    <row r="95" spans="1:13" ht="15.75" customHeight="1">
      <c r="A95" s="293"/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94"/>
      <c r="M95" s="295"/>
    </row>
    <row r="96" ht="15.75" customHeight="1"/>
    <row r="97" ht="15.75" customHeight="1"/>
    <row r="98" ht="15.75" customHeight="1"/>
  </sheetData>
  <sheetProtection/>
  <mergeCells count="17">
    <mergeCell ref="A1:F1"/>
    <mergeCell ref="A2:F2"/>
    <mergeCell ref="A5:A7"/>
    <mergeCell ref="H5:M5"/>
    <mergeCell ref="B5:G5"/>
    <mergeCell ref="B6:D6"/>
    <mergeCell ref="E6:G6"/>
    <mergeCell ref="B51:G51"/>
    <mergeCell ref="H6:J6"/>
    <mergeCell ref="K6:M6"/>
    <mergeCell ref="B52:D52"/>
    <mergeCell ref="E52:G52"/>
    <mergeCell ref="A50:K50"/>
    <mergeCell ref="A51:A53"/>
    <mergeCell ref="H51:M51"/>
    <mergeCell ref="H52:J52"/>
    <mergeCell ref="K52:M52"/>
  </mergeCells>
  <printOptions/>
  <pageMargins left="0.51" right="0.38" top="0.69" bottom="1" header="0" footer="0"/>
  <pageSetup horizontalDpi="600" verticalDpi="600" orientation="portrait" paperSize="9" scale="65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5"/>
  <sheetViews>
    <sheetView defaultGridColor="0" view="pageBreakPreview" zoomScale="75" zoomScaleNormal="75" zoomScaleSheetLayoutView="75" colorId="18" workbookViewId="0" topLeftCell="A1">
      <selection activeCell="A1" sqref="A1:F1"/>
    </sheetView>
  </sheetViews>
  <sheetFormatPr defaultColWidth="9.625" defaultRowHeight="13.5"/>
  <cols>
    <col min="1" max="1" width="22.00390625" style="297" customWidth="1"/>
    <col min="2" max="2" width="12.75390625" style="297" customWidth="1"/>
    <col min="3" max="7" width="12.625" style="297" customWidth="1"/>
    <col min="8" max="16384" width="9.625" style="297" customWidth="1"/>
  </cols>
  <sheetData>
    <row r="1" spans="1:7" ht="29.25" customHeight="1">
      <c r="A1" s="829" t="s">
        <v>138</v>
      </c>
      <c r="B1" s="829"/>
      <c r="C1" s="829"/>
      <c r="D1" s="829"/>
      <c r="E1" s="829"/>
      <c r="F1" s="829"/>
      <c r="G1" s="296"/>
    </row>
    <row r="2" spans="1:7" ht="21.75" customHeight="1">
      <c r="A2" s="831" t="s">
        <v>139</v>
      </c>
      <c r="B2" s="831"/>
      <c r="C2" s="831"/>
      <c r="D2" s="831"/>
      <c r="E2" s="831"/>
      <c r="F2" s="300"/>
      <c r="G2" s="301"/>
    </row>
    <row r="3" spans="1:7" ht="21.75" customHeight="1" thickBot="1">
      <c r="A3" s="302"/>
      <c r="B3" s="302"/>
      <c r="C3" s="302"/>
      <c r="D3" s="302"/>
      <c r="E3" s="302"/>
      <c r="F3" s="300"/>
      <c r="G3" s="303"/>
    </row>
    <row r="4" spans="1:8" ht="30" customHeight="1" thickBot="1">
      <c r="A4" s="304" t="s">
        <v>196</v>
      </c>
      <c r="B4" s="305"/>
      <c r="C4" s="305"/>
      <c r="D4" s="305"/>
      <c r="E4" s="305"/>
      <c r="F4" s="305"/>
      <c r="G4" s="306" t="s">
        <v>197</v>
      </c>
      <c r="H4" s="307"/>
    </row>
    <row r="5" spans="1:11" s="308" customFormat="1" ht="21.75" customHeight="1">
      <c r="A5" s="835" t="s">
        <v>198</v>
      </c>
      <c r="B5" s="838" t="s">
        <v>237</v>
      </c>
      <c r="C5" s="838"/>
      <c r="D5" s="838"/>
      <c r="E5" s="840" t="s">
        <v>144</v>
      </c>
      <c r="F5" s="840"/>
      <c r="G5" s="838"/>
      <c r="J5" s="309"/>
      <c r="K5" s="309"/>
    </row>
    <row r="6" spans="1:7" s="308" customFormat="1" ht="72" customHeight="1" thickBot="1">
      <c r="A6" s="839"/>
      <c r="B6" s="310" t="s">
        <v>199</v>
      </c>
      <c r="C6" s="311" t="s">
        <v>200</v>
      </c>
      <c r="D6" s="312" t="s">
        <v>201</v>
      </c>
      <c r="E6" s="310" t="s">
        <v>199</v>
      </c>
      <c r="F6" s="311" t="s">
        <v>200</v>
      </c>
      <c r="G6" s="312" t="s">
        <v>202</v>
      </c>
    </row>
    <row r="7" spans="1:7" s="308" customFormat="1" ht="19.5" customHeight="1">
      <c r="A7" s="313" t="s">
        <v>203</v>
      </c>
      <c r="B7" s="314">
        <v>1629311</v>
      </c>
      <c r="C7" s="315">
        <v>1541611</v>
      </c>
      <c r="D7" s="316">
        <v>1893690</v>
      </c>
      <c r="E7" s="317">
        <v>294183</v>
      </c>
      <c r="F7" s="315">
        <v>215653</v>
      </c>
      <c r="G7" s="316">
        <v>287565</v>
      </c>
    </row>
    <row r="8" spans="1:7" s="308" customFormat="1" ht="19.5" customHeight="1">
      <c r="A8" s="318" t="s">
        <v>204</v>
      </c>
      <c r="B8" s="319">
        <v>1610958</v>
      </c>
      <c r="C8" s="320">
        <v>1357808</v>
      </c>
      <c r="D8" s="321">
        <v>1649799</v>
      </c>
      <c r="E8" s="322">
        <v>122210</v>
      </c>
      <c r="F8" s="320">
        <v>114862</v>
      </c>
      <c r="G8" s="321">
        <v>144220</v>
      </c>
    </row>
    <row r="9" spans="1:7" s="308" customFormat="1" ht="19.5" customHeight="1">
      <c r="A9" s="323" t="s">
        <v>205</v>
      </c>
      <c r="B9" s="324">
        <v>218711</v>
      </c>
      <c r="C9" s="325">
        <v>247041</v>
      </c>
      <c r="D9" s="326">
        <v>327641</v>
      </c>
      <c r="E9" s="327">
        <v>217132</v>
      </c>
      <c r="F9" s="325">
        <v>245455</v>
      </c>
      <c r="G9" s="326">
        <v>324628</v>
      </c>
    </row>
    <row r="10" spans="1:7" s="308" customFormat="1" ht="19.5" customHeight="1">
      <c r="A10" s="328" t="s">
        <v>206</v>
      </c>
      <c r="B10" s="329">
        <v>10051</v>
      </c>
      <c r="C10" s="330">
        <v>21922</v>
      </c>
      <c r="D10" s="331">
        <v>23413</v>
      </c>
      <c r="E10" s="332">
        <v>3195</v>
      </c>
      <c r="F10" s="330">
        <v>7570</v>
      </c>
      <c r="G10" s="331">
        <v>7600</v>
      </c>
    </row>
    <row r="11" spans="1:7" s="308" customFormat="1" ht="24" customHeight="1" thickBot="1">
      <c r="A11" s="333" t="s">
        <v>207</v>
      </c>
      <c r="B11" s="334">
        <v>3469031</v>
      </c>
      <c r="C11" s="335">
        <v>3168382</v>
      </c>
      <c r="D11" s="336">
        <v>3894543</v>
      </c>
      <c r="E11" s="337">
        <v>636720</v>
      </c>
      <c r="F11" s="335">
        <v>583540</v>
      </c>
      <c r="G11" s="336">
        <v>764013</v>
      </c>
    </row>
    <row r="12" spans="1:7" s="308" customFormat="1" ht="24.75" customHeight="1" thickBot="1">
      <c r="A12" s="338"/>
      <c r="B12" s="830"/>
      <c r="C12" s="830"/>
      <c r="D12" s="830"/>
      <c r="E12" s="830"/>
      <c r="F12" s="830"/>
      <c r="G12" s="830"/>
    </row>
    <row r="13" spans="1:7" s="308" customFormat="1" ht="47.25" customHeight="1" thickBot="1">
      <c r="A13" s="339" t="s">
        <v>208</v>
      </c>
      <c r="B13" s="340" t="s">
        <v>209</v>
      </c>
      <c r="C13" s="341">
        <v>2017</v>
      </c>
      <c r="D13" s="342" t="s">
        <v>210</v>
      </c>
      <c r="E13" s="340" t="s">
        <v>209</v>
      </c>
      <c r="F13" s="341">
        <v>2017</v>
      </c>
      <c r="G13" s="342" t="s">
        <v>210</v>
      </c>
    </row>
    <row r="14" spans="1:7" s="308" customFormat="1" ht="23.25" customHeight="1">
      <c r="A14" s="343" t="s">
        <v>211</v>
      </c>
      <c r="B14" s="344"/>
      <c r="C14" s="345"/>
      <c r="D14" s="346"/>
      <c r="E14" s="347"/>
      <c r="F14" s="345"/>
      <c r="G14" s="346"/>
    </row>
    <row r="15" spans="1:7" s="308" customFormat="1" ht="19.5" customHeight="1">
      <c r="A15" s="348" t="s">
        <v>212</v>
      </c>
      <c r="B15" s="349">
        <v>9901.355555555556</v>
      </c>
      <c r="C15" s="350">
        <v>8846</v>
      </c>
      <c r="D15" s="351">
        <v>9938</v>
      </c>
      <c r="E15" s="352">
        <v>6927.555555555556</v>
      </c>
      <c r="F15" s="350">
        <v>7966</v>
      </c>
      <c r="G15" s="353">
        <v>8017</v>
      </c>
    </row>
    <row r="16" spans="1:7" s="308" customFormat="1" ht="19.5" customHeight="1">
      <c r="A16" s="354" t="s">
        <v>213</v>
      </c>
      <c r="B16" s="355">
        <v>7072.6</v>
      </c>
      <c r="C16" s="356">
        <v>5483</v>
      </c>
      <c r="D16" s="357">
        <v>5069</v>
      </c>
      <c r="E16" s="358">
        <v>4709.3</v>
      </c>
      <c r="F16" s="356">
        <v>3508</v>
      </c>
      <c r="G16" s="357">
        <v>2883</v>
      </c>
    </row>
    <row r="17" spans="1:7" s="308" customFormat="1" ht="19.5" customHeight="1">
      <c r="A17" s="348" t="s">
        <v>214</v>
      </c>
      <c r="B17" s="349">
        <v>17343.6</v>
      </c>
      <c r="C17" s="350">
        <v>15253</v>
      </c>
      <c r="D17" s="359">
        <v>15798</v>
      </c>
      <c r="E17" s="352">
        <v>16361.1</v>
      </c>
      <c r="F17" s="350">
        <v>14160</v>
      </c>
      <c r="G17" s="359">
        <v>14727</v>
      </c>
    </row>
    <row r="18" spans="1:7" s="308" customFormat="1" ht="19.5" customHeight="1">
      <c r="A18" s="354" t="s">
        <v>215</v>
      </c>
      <c r="B18" s="355">
        <v>9612.3</v>
      </c>
      <c r="C18" s="356">
        <v>19160</v>
      </c>
      <c r="D18" s="357">
        <v>24435</v>
      </c>
      <c r="E18" s="358">
        <v>2214.6</v>
      </c>
      <c r="F18" s="360">
        <v>3900</v>
      </c>
      <c r="G18" s="361">
        <v>5692</v>
      </c>
    </row>
    <row r="19" spans="1:7" s="308" customFormat="1" ht="19.5" customHeight="1">
      <c r="A19" s="348" t="s">
        <v>216</v>
      </c>
      <c r="B19" s="349">
        <v>15348.56</v>
      </c>
      <c r="C19" s="350">
        <v>23318</v>
      </c>
      <c r="D19" s="359">
        <v>25544</v>
      </c>
      <c r="E19" s="352">
        <v>3563.7599999999998</v>
      </c>
      <c r="F19" s="362">
        <v>4658</v>
      </c>
      <c r="G19" s="363">
        <v>5479</v>
      </c>
    </row>
    <row r="20" spans="1:7" s="308" customFormat="1" ht="19.5" customHeight="1">
      <c r="A20" s="354" t="s">
        <v>217</v>
      </c>
      <c r="B20" s="355">
        <v>18334.114999999998</v>
      </c>
      <c r="C20" s="356">
        <v>21126</v>
      </c>
      <c r="D20" s="357">
        <v>15927</v>
      </c>
      <c r="E20" s="358">
        <v>944.9649999999999</v>
      </c>
      <c r="F20" s="360">
        <v>1622</v>
      </c>
      <c r="G20" s="361">
        <v>1365</v>
      </c>
    </row>
    <row r="21" spans="1:7" s="308" customFormat="1" ht="19.5" customHeight="1">
      <c r="A21" s="364" t="s">
        <v>218</v>
      </c>
      <c r="B21" s="365">
        <v>3579.5</v>
      </c>
      <c r="C21" s="366">
        <v>7821</v>
      </c>
      <c r="D21" s="367">
        <v>7833</v>
      </c>
      <c r="E21" s="368">
        <v>3339</v>
      </c>
      <c r="F21" s="369">
        <v>6723</v>
      </c>
      <c r="G21" s="370">
        <v>6700</v>
      </c>
    </row>
    <row r="22" spans="1:7" s="308" customFormat="1" ht="19.5" customHeight="1">
      <c r="A22" s="354" t="s">
        <v>219</v>
      </c>
      <c r="B22" s="355">
        <v>9224</v>
      </c>
      <c r="C22" s="356">
        <v>14335</v>
      </c>
      <c r="D22" s="357">
        <v>10780</v>
      </c>
      <c r="E22" s="358">
        <v>4671.7</v>
      </c>
      <c r="F22" s="360">
        <v>3958</v>
      </c>
      <c r="G22" s="361">
        <v>3576</v>
      </c>
    </row>
    <row r="23" spans="1:7" s="308" customFormat="1" ht="19.5" customHeight="1">
      <c r="A23" s="364" t="s">
        <v>220</v>
      </c>
      <c r="B23" s="365">
        <v>2753.4000000000005</v>
      </c>
      <c r="C23" s="366">
        <v>3155</v>
      </c>
      <c r="D23" s="367">
        <v>3065</v>
      </c>
      <c r="E23" s="368">
        <v>2435.8</v>
      </c>
      <c r="F23" s="366">
        <v>2651</v>
      </c>
      <c r="G23" s="367">
        <v>2635</v>
      </c>
    </row>
    <row r="24" spans="1:7" s="308" customFormat="1" ht="19.5" customHeight="1">
      <c r="A24" s="354" t="s">
        <v>221</v>
      </c>
      <c r="B24" s="355">
        <v>152915.59999999998</v>
      </c>
      <c r="C24" s="356">
        <v>384795</v>
      </c>
      <c r="D24" s="357">
        <v>425075</v>
      </c>
      <c r="E24" s="358">
        <v>118.2</v>
      </c>
      <c r="F24" s="356">
        <v>553</v>
      </c>
      <c r="G24" s="357">
        <v>638</v>
      </c>
    </row>
    <row r="25" spans="1:7" s="308" customFormat="1" ht="19.5" customHeight="1">
      <c r="A25" s="364" t="s">
        <v>222</v>
      </c>
      <c r="B25" s="365">
        <v>33702.9</v>
      </c>
      <c r="C25" s="366">
        <v>50494</v>
      </c>
      <c r="D25" s="367">
        <v>59486</v>
      </c>
      <c r="E25" s="368">
        <v>32317.8</v>
      </c>
      <c r="F25" s="366">
        <v>46370</v>
      </c>
      <c r="G25" s="367">
        <v>52533</v>
      </c>
    </row>
    <row r="26" spans="1:7" s="308" customFormat="1" ht="19.5" customHeight="1">
      <c r="A26" s="354" t="s">
        <v>223</v>
      </c>
      <c r="B26" s="355">
        <v>36658.600000000006</v>
      </c>
      <c r="C26" s="356">
        <v>42853</v>
      </c>
      <c r="D26" s="357">
        <v>35211</v>
      </c>
      <c r="E26" s="358">
        <v>15104.4</v>
      </c>
      <c r="F26" s="360">
        <v>14655</v>
      </c>
      <c r="G26" s="361">
        <v>14188</v>
      </c>
    </row>
    <row r="27" spans="1:7" s="308" customFormat="1" ht="19.5" customHeight="1">
      <c r="A27" s="364" t="s">
        <v>224</v>
      </c>
      <c r="B27" s="365">
        <v>315.59999999999997</v>
      </c>
      <c r="C27" s="366">
        <v>313</v>
      </c>
      <c r="D27" s="367">
        <v>227</v>
      </c>
      <c r="E27" s="368">
        <v>1.2</v>
      </c>
      <c r="F27" s="366">
        <v>4</v>
      </c>
      <c r="G27" s="367">
        <v>1</v>
      </c>
    </row>
    <row r="28" spans="1:7" s="308" customFormat="1" ht="19.5" customHeight="1">
      <c r="A28" s="371" t="s">
        <v>225</v>
      </c>
      <c r="B28" s="372">
        <v>20248.1</v>
      </c>
      <c r="C28" s="373">
        <v>8265</v>
      </c>
      <c r="D28" s="374">
        <v>10899</v>
      </c>
      <c r="E28" s="372">
        <v>1403.8</v>
      </c>
      <c r="F28" s="375">
        <v>567</v>
      </c>
      <c r="G28" s="374">
        <v>695</v>
      </c>
    </row>
    <row r="29" spans="1:7" s="308" customFormat="1" ht="23.25" customHeight="1">
      <c r="A29" s="376" t="s">
        <v>226</v>
      </c>
      <c r="B29" s="349"/>
      <c r="C29" s="350"/>
      <c r="D29" s="359"/>
      <c r="E29" s="377"/>
      <c r="F29" s="362"/>
      <c r="G29" s="363"/>
    </row>
    <row r="30" spans="1:7" s="308" customFormat="1" ht="19.5" customHeight="1">
      <c r="A30" s="348" t="s">
        <v>227</v>
      </c>
      <c r="B30" s="349">
        <v>92460.5</v>
      </c>
      <c r="C30" s="350">
        <v>65524</v>
      </c>
      <c r="D30" s="359">
        <v>88550</v>
      </c>
      <c r="E30" s="352">
        <v>90942.7</v>
      </c>
      <c r="F30" s="350">
        <v>65127</v>
      </c>
      <c r="G30" s="359">
        <v>88090</v>
      </c>
    </row>
    <row r="31" spans="1:7" s="308" customFormat="1" ht="19.5" customHeight="1">
      <c r="A31" s="354" t="s">
        <v>228</v>
      </c>
      <c r="B31" s="355">
        <v>296007</v>
      </c>
      <c r="C31" s="356">
        <v>228726</v>
      </c>
      <c r="D31" s="357">
        <v>247930</v>
      </c>
      <c r="E31" s="358">
        <v>37948.3</v>
      </c>
      <c r="F31" s="356">
        <v>27558</v>
      </c>
      <c r="G31" s="357">
        <v>30479</v>
      </c>
    </row>
    <row r="32" spans="1:7" s="308" customFormat="1" ht="19.5" customHeight="1">
      <c r="A32" s="378" t="s">
        <v>229</v>
      </c>
      <c r="B32" s="379">
        <v>2411762.9</v>
      </c>
      <c r="C32" s="380">
        <v>2111226</v>
      </c>
      <c r="D32" s="381">
        <v>2615281</v>
      </c>
      <c r="E32" s="382">
        <v>280447.3</v>
      </c>
      <c r="F32" s="380">
        <v>196993</v>
      </c>
      <c r="G32" s="381">
        <v>247177</v>
      </c>
    </row>
    <row r="33" spans="1:7" s="308" customFormat="1" ht="23.25" customHeight="1">
      <c r="A33" s="376" t="s">
        <v>230</v>
      </c>
      <c r="B33" s="349"/>
      <c r="C33" s="350"/>
      <c r="D33" s="359"/>
      <c r="E33" s="377"/>
      <c r="F33" s="383"/>
      <c r="G33" s="384"/>
    </row>
    <row r="34" spans="1:7" s="308" customFormat="1" ht="19.5" customHeight="1">
      <c r="A34" s="348" t="s">
        <v>231</v>
      </c>
      <c r="B34" s="349">
        <v>510.8</v>
      </c>
      <c r="C34" s="350">
        <v>1266</v>
      </c>
      <c r="D34" s="359">
        <v>766</v>
      </c>
      <c r="E34" s="352">
        <v>423.6</v>
      </c>
      <c r="F34" s="350">
        <v>1160</v>
      </c>
      <c r="G34" s="359">
        <v>737</v>
      </c>
    </row>
    <row r="35" spans="1:7" s="308" customFormat="1" ht="19.5" customHeight="1">
      <c r="A35" s="354" t="s">
        <v>232</v>
      </c>
      <c r="B35" s="355">
        <v>106866</v>
      </c>
      <c r="C35" s="356">
        <v>161700</v>
      </c>
      <c r="D35" s="357">
        <v>93350</v>
      </c>
      <c r="E35" s="358">
        <v>33442.5</v>
      </c>
      <c r="F35" s="356">
        <v>60816</v>
      </c>
      <c r="G35" s="357">
        <v>45951</v>
      </c>
    </row>
    <row r="36" spans="1:7" s="308" customFormat="1" ht="19.5" customHeight="1" thickBot="1">
      <c r="A36" s="385" t="s">
        <v>233</v>
      </c>
      <c r="B36" s="386">
        <v>22305.300000000003</v>
      </c>
      <c r="C36" s="387">
        <v>35792</v>
      </c>
      <c r="D36" s="388">
        <v>17315</v>
      </c>
      <c r="E36" s="389">
        <v>7309.6</v>
      </c>
      <c r="F36" s="387">
        <v>12897</v>
      </c>
      <c r="G36" s="388">
        <v>9107</v>
      </c>
    </row>
    <row r="37" spans="1:7" s="308" customFormat="1" ht="14.25" customHeight="1" thickBot="1">
      <c r="A37" s="390" t="s">
        <v>234</v>
      </c>
      <c r="G37" s="391"/>
    </row>
    <row r="38" spans="1:7" s="308" customFormat="1" ht="30.75" customHeight="1" thickBot="1">
      <c r="A38" s="304" t="s">
        <v>196</v>
      </c>
      <c r="B38" s="305"/>
      <c r="C38" s="305"/>
      <c r="D38" s="305"/>
      <c r="E38" s="305"/>
      <c r="F38" s="305"/>
      <c r="G38" s="306" t="s">
        <v>197</v>
      </c>
    </row>
    <row r="39" spans="1:7" s="308" customFormat="1" ht="21.75" customHeight="1">
      <c r="A39" s="835" t="s">
        <v>198</v>
      </c>
      <c r="B39" s="837" t="s">
        <v>235</v>
      </c>
      <c r="C39" s="838"/>
      <c r="D39" s="838"/>
      <c r="E39" s="837" t="s">
        <v>236</v>
      </c>
      <c r="F39" s="838"/>
      <c r="G39" s="838"/>
    </row>
    <row r="40" spans="1:7" s="308" customFormat="1" ht="72" customHeight="1" thickBot="1">
      <c r="A40" s="836"/>
      <c r="B40" s="310" t="s">
        <v>199</v>
      </c>
      <c r="C40" s="311" t="s">
        <v>200</v>
      </c>
      <c r="D40" s="312" t="s">
        <v>201</v>
      </c>
      <c r="E40" s="310" t="s">
        <v>199</v>
      </c>
      <c r="F40" s="311" t="s">
        <v>200</v>
      </c>
      <c r="G40" s="312" t="s">
        <v>201</v>
      </c>
    </row>
    <row r="41" spans="1:7" s="308" customFormat="1" ht="19.5" customHeight="1">
      <c r="A41" s="313" t="s">
        <v>203</v>
      </c>
      <c r="B41" s="347">
        <v>108695</v>
      </c>
      <c r="C41" s="345">
        <v>111504</v>
      </c>
      <c r="D41" s="346">
        <v>140855</v>
      </c>
      <c r="E41" s="347">
        <v>1226433</v>
      </c>
      <c r="F41" s="345">
        <v>1214454</v>
      </c>
      <c r="G41" s="346">
        <v>1465270</v>
      </c>
    </row>
    <row r="42" spans="1:7" s="308" customFormat="1" ht="19.5" customHeight="1">
      <c r="A42" s="318" t="s">
        <v>204</v>
      </c>
      <c r="B42" s="358">
        <v>550455</v>
      </c>
      <c r="C42" s="360">
        <v>495650</v>
      </c>
      <c r="D42" s="361">
        <v>628720</v>
      </c>
      <c r="E42" s="358">
        <v>938293</v>
      </c>
      <c r="F42" s="360">
        <v>747296</v>
      </c>
      <c r="G42" s="361">
        <v>876859</v>
      </c>
    </row>
    <row r="43" spans="1:14" s="308" customFormat="1" ht="19.5" customHeight="1">
      <c r="A43" s="323" t="s">
        <v>205</v>
      </c>
      <c r="B43" s="352">
        <v>667</v>
      </c>
      <c r="C43" s="362">
        <v>509</v>
      </c>
      <c r="D43" s="363">
        <v>1220</v>
      </c>
      <c r="E43" s="352">
        <v>912</v>
      </c>
      <c r="F43" s="362">
        <v>1077</v>
      </c>
      <c r="G43" s="363">
        <v>1793</v>
      </c>
      <c r="K43" s="392"/>
      <c r="L43" s="392"/>
      <c r="M43" s="392"/>
      <c r="N43" s="392"/>
    </row>
    <row r="44" spans="1:14" s="308" customFormat="1" ht="19.5" customHeight="1">
      <c r="A44" s="328" t="s">
        <v>206</v>
      </c>
      <c r="B44" s="393">
        <v>154</v>
      </c>
      <c r="C44" s="394">
        <v>415</v>
      </c>
      <c r="D44" s="395">
        <v>483</v>
      </c>
      <c r="E44" s="393">
        <v>6702</v>
      </c>
      <c r="F44" s="394">
        <v>13937</v>
      </c>
      <c r="G44" s="395">
        <v>15330</v>
      </c>
      <c r="K44" s="392"/>
      <c r="L44" s="392"/>
      <c r="M44" s="392"/>
      <c r="N44" s="392"/>
    </row>
    <row r="45" spans="1:14" s="308" customFormat="1" ht="24" customHeight="1" thickBot="1">
      <c r="A45" s="333" t="s">
        <v>207</v>
      </c>
      <c r="B45" s="396">
        <v>659971</v>
      </c>
      <c r="C45" s="397">
        <v>608078</v>
      </c>
      <c r="D45" s="398">
        <v>771278</v>
      </c>
      <c r="E45" s="399">
        <v>2172340</v>
      </c>
      <c r="F45" s="400">
        <v>1976764</v>
      </c>
      <c r="G45" s="401">
        <v>2359252</v>
      </c>
      <c r="K45" s="392"/>
      <c r="L45" s="392"/>
      <c r="M45" s="392"/>
      <c r="N45" s="392"/>
    </row>
    <row r="46" spans="1:14" s="308" customFormat="1" ht="16.5" customHeight="1" thickBot="1">
      <c r="A46" s="338"/>
      <c r="B46" s="830"/>
      <c r="C46" s="830"/>
      <c r="D46" s="830"/>
      <c r="E46" s="832"/>
      <c r="F46" s="833"/>
      <c r="G46" s="834"/>
      <c r="K46" s="392"/>
      <c r="L46" s="392"/>
      <c r="M46" s="392"/>
      <c r="N46" s="392"/>
    </row>
    <row r="47" spans="1:14" s="308" customFormat="1" ht="47.25" customHeight="1" thickBot="1">
      <c r="A47" s="339" t="s">
        <v>208</v>
      </c>
      <c r="B47" s="340" t="s">
        <v>209</v>
      </c>
      <c r="C47" s="341">
        <v>2017</v>
      </c>
      <c r="D47" s="342" t="s">
        <v>210</v>
      </c>
      <c r="E47" s="340" t="s">
        <v>209</v>
      </c>
      <c r="F47" s="341">
        <v>2017</v>
      </c>
      <c r="G47" s="342" t="s">
        <v>210</v>
      </c>
      <c r="K47" s="392"/>
      <c r="L47" s="392"/>
      <c r="M47" s="392"/>
      <c r="N47" s="392"/>
    </row>
    <row r="48" spans="1:14" s="308" customFormat="1" ht="24" customHeight="1">
      <c r="A48" s="343" t="s">
        <v>211</v>
      </c>
      <c r="B48" s="347"/>
      <c r="C48" s="345"/>
      <c r="D48" s="346"/>
      <c r="E48" s="347"/>
      <c r="F48" s="345"/>
      <c r="G48" s="346"/>
      <c r="K48" s="392"/>
      <c r="L48" s="392"/>
      <c r="M48" s="392"/>
      <c r="N48" s="392"/>
    </row>
    <row r="49" spans="1:14" s="308" customFormat="1" ht="19.5" customHeight="1">
      <c r="A49" s="348" t="s">
        <v>212</v>
      </c>
      <c r="B49" s="352">
        <v>930.7</v>
      </c>
      <c r="C49" s="350">
        <v>753</v>
      </c>
      <c r="D49" s="359">
        <v>641</v>
      </c>
      <c r="E49" s="352">
        <v>2043.1</v>
      </c>
      <c r="F49" s="350">
        <v>127</v>
      </c>
      <c r="G49" s="359">
        <v>1280</v>
      </c>
      <c r="K49" s="392"/>
      <c r="L49" s="392"/>
      <c r="M49" s="392"/>
      <c r="N49" s="392"/>
    </row>
    <row r="50" spans="1:14" s="308" customFormat="1" ht="19.5" customHeight="1">
      <c r="A50" s="354" t="s">
        <v>213</v>
      </c>
      <c r="B50" s="358">
        <v>1877.3</v>
      </c>
      <c r="C50" s="356">
        <v>1565</v>
      </c>
      <c r="D50" s="357">
        <v>1566</v>
      </c>
      <c r="E50" s="358">
        <v>486</v>
      </c>
      <c r="F50" s="356">
        <v>410</v>
      </c>
      <c r="G50" s="357">
        <v>620</v>
      </c>
      <c r="K50" s="392"/>
      <c r="L50" s="392"/>
      <c r="M50" s="392"/>
      <c r="N50" s="392"/>
    </row>
    <row r="51" spans="1:14" s="308" customFormat="1" ht="19.5" customHeight="1">
      <c r="A51" s="348" t="s">
        <v>214</v>
      </c>
      <c r="B51" s="352">
        <v>815.5</v>
      </c>
      <c r="C51" s="350">
        <v>880</v>
      </c>
      <c r="D51" s="359">
        <v>849</v>
      </c>
      <c r="E51" s="352">
        <v>167</v>
      </c>
      <c r="F51" s="350">
        <v>213</v>
      </c>
      <c r="G51" s="359">
        <v>222</v>
      </c>
      <c r="K51" s="392"/>
      <c r="L51" s="392"/>
      <c r="M51" s="392"/>
      <c r="N51" s="392"/>
    </row>
    <row r="52" spans="1:14" s="308" customFormat="1" ht="19.5" customHeight="1">
      <c r="A52" s="354" t="s">
        <v>215</v>
      </c>
      <c r="B52" s="358">
        <v>1138.2</v>
      </c>
      <c r="C52" s="360">
        <v>1047</v>
      </c>
      <c r="D52" s="361">
        <v>946</v>
      </c>
      <c r="E52" s="358">
        <v>6259.5</v>
      </c>
      <c r="F52" s="360">
        <v>14213</v>
      </c>
      <c r="G52" s="361">
        <v>17797</v>
      </c>
      <c r="K52" s="392"/>
      <c r="L52" s="392"/>
      <c r="M52" s="392"/>
      <c r="N52" s="392"/>
    </row>
    <row r="53" spans="1:14" s="308" customFormat="1" ht="19.5" customHeight="1">
      <c r="A53" s="348" t="s">
        <v>216</v>
      </c>
      <c r="B53" s="352">
        <v>2253</v>
      </c>
      <c r="C53" s="362">
        <v>2118</v>
      </c>
      <c r="D53" s="363">
        <v>2014</v>
      </c>
      <c r="E53" s="352">
        <v>9531.8</v>
      </c>
      <c r="F53" s="362">
        <v>16542</v>
      </c>
      <c r="G53" s="363">
        <v>18051</v>
      </c>
      <c r="K53" s="392"/>
      <c r="L53" s="392"/>
      <c r="M53" s="392"/>
      <c r="N53" s="392"/>
    </row>
    <row r="54" spans="1:14" s="308" customFormat="1" ht="19.5" customHeight="1">
      <c r="A54" s="354" t="s">
        <v>217</v>
      </c>
      <c r="B54" s="358">
        <v>2185.85</v>
      </c>
      <c r="C54" s="360">
        <v>72</v>
      </c>
      <c r="D54" s="361">
        <v>68</v>
      </c>
      <c r="E54" s="358">
        <v>15203.3</v>
      </c>
      <c r="F54" s="360">
        <v>19432</v>
      </c>
      <c r="G54" s="361">
        <v>14494</v>
      </c>
      <c r="K54" s="392"/>
      <c r="L54" s="392"/>
      <c r="M54" s="392"/>
      <c r="N54" s="392"/>
    </row>
    <row r="55" spans="1:14" s="308" customFormat="1" ht="19.5" customHeight="1">
      <c r="A55" s="364" t="s">
        <v>218</v>
      </c>
      <c r="B55" s="368">
        <v>81.9</v>
      </c>
      <c r="C55" s="369">
        <v>998</v>
      </c>
      <c r="D55" s="370">
        <v>1023</v>
      </c>
      <c r="E55" s="368">
        <v>158.6</v>
      </c>
      <c r="F55" s="369">
        <v>100</v>
      </c>
      <c r="G55" s="370">
        <v>110</v>
      </c>
      <c r="K55" s="392"/>
      <c r="L55" s="392"/>
      <c r="M55" s="392"/>
      <c r="N55" s="392"/>
    </row>
    <row r="56" spans="1:14" s="308" customFormat="1" ht="19.5" customHeight="1">
      <c r="A56" s="354" t="s">
        <v>219</v>
      </c>
      <c r="B56" s="358">
        <v>623.5</v>
      </c>
      <c r="C56" s="360">
        <v>689</v>
      </c>
      <c r="D56" s="361">
        <v>660</v>
      </c>
      <c r="E56" s="358">
        <v>3928.8</v>
      </c>
      <c r="F56" s="360">
        <v>9688</v>
      </c>
      <c r="G56" s="361">
        <v>6544</v>
      </c>
      <c r="K56" s="392"/>
      <c r="L56" s="392"/>
      <c r="M56" s="392"/>
      <c r="N56" s="392"/>
    </row>
    <row r="57" spans="1:14" s="308" customFormat="1" ht="19.5" customHeight="1">
      <c r="A57" s="364" t="s">
        <v>220</v>
      </c>
      <c r="B57" s="368">
        <v>6.8</v>
      </c>
      <c r="C57" s="366">
        <v>9</v>
      </c>
      <c r="D57" s="367">
        <v>10</v>
      </c>
      <c r="E57" s="368">
        <v>310.8</v>
      </c>
      <c r="F57" s="366">
        <v>495</v>
      </c>
      <c r="G57" s="367">
        <v>420</v>
      </c>
      <c r="K57" s="392"/>
      <c r="L57" s="392"/>
      <c r="M57" s="392"/>
      <c r="N57" s="392"/>
    </row>
    <row r="58" spans="1:14" s="308" customFormat="1" ht="19.5" customHeight="1">
      <c r="A58" s="354" t="s">
        <v>221</v>
      </c>
      <c r="B58" s="358">
        <v>977.1</v>
      </c>
      <c r="C58" s="356">
        <v>2537</v>
      </c>
      <c r="D58" s="357">
        <v>1788</v>
      </c>
      <c r="E58" s="358">
        <v>151820.3</v>
      </c>
      <c r="F58" s="356">
        <v>381705</v>
      </c>
      <c r="G58" s="357">
        <v>422649</v>
      </c>
      <c r="K58" s="392"/>
      <c r="L58" s="392"/>
      <c r="M58" s="392"/>
      <c r="N58" s="392"/>
    </row>
    <row r="59" spans="1:14" s="308" customFormat="1" ht="19.5" customHeight="1">
      <c r="A59" s="364" t="s">
        <v>222</v>
      </c>
      <c r="B59" s="368">
        <v>28.8</v>
      </c>
      <c r="C59" s="366">
        <v>340</v>
      </c>
      <c r="D59" s="367">
        <v>221</v>
      </c>
      <c r="E59" s="368">
        <v>1356.3</v>
      </c>
      <c r="F59" s="366">
        <v>3784</v>
      </c>
      <c r="G59" s="367">
        <v>6732</v>
      </c>
      <c r="K59" s="392"/>
      <c r="L59" s="392"/>
      <c r="M59" s="392"/>
      <c r="N59" s="392"/>
    </row>
    <row r="60" spans="1:14" s="308" customFormat="1" ht="19.5" customHeight="1">
      <c r="A60" s="354" t="s">
        <v>223</v>
      </c>
      <c r="B60" s="358">
        <v>11892</v>
      </c>
      <c r="C60" s="360">
        <v>8569</v>
      </c>
      <c r="D60" s="361">
        <v>6590</v>
      </c>
      <c r="E60" s="358">
        <v>9662.2</v>
      </c>
      <c r="F60" s="360">
        <v>19629</v>
      </c>
      <c r="G60" s="361">
        <v>14433</v>
      </c>
      <c r="K60" s="392"/>
      <c r="L60" s="392"/>
      <c r="M60" s="392"/>
      <c r="N60" s="392"/>
    </row>
    <row r="61" spans="1:14" s="308" customFormat="1" ht="19.5" customHeight="1">
      <c r="A61" s="364" t="s">
        <v>224</v>
      </c>
      <c r="B61" s="368">
        <v>305</v>
      </c>
      <c r="C61" s="366">
        <v>305</v>
      </c>
      <c r="D61" s="367">
        <v>222</v>
      </c>
      <c r="E61" s="368">
        <v>9.4</v>
      </c>
      <c r="F61" s="366">
        <v>4</v>
      </c>
      <c r="G61" s="367">
        <v>4</v>
      </c>
      <c r="K61" s="392"/>
      <c r="L61" s="392"/>
      <c r="M61" s="392"/>
      <c r="N61" s="392"/>
    </row>
    <row r="62" spans="1:14" s="308" customFormat="1" ht="19.5" customHeight="1">
      <c r="A62" s="371" t="s">
        <v>225</v>
      </c>
      <c r="B62" s="372">
        <v>4469.8</v>
      </c>
      <c r="C62" s="402">
        <v>1732</v>
      </c>
      <c r="D62" s="374">
        <v>2018</v>
      </c>
      <c r="E62" s="372">
        <v>14374.5</v>
      </c>
      <c r="F62" s="403">
        <v>5966</v>
      </c>
      <c r="G62" s="374">
        <v>8186</v>
      </c>
      <c r="K62" s="392"/>
      <c r="L62" s="392"/>
      <c r="M62" s="392"/>
      <c r="N62" s="392"/>
    </row>
    <row r="63" spans="1:14" s="308" customFormat="1" ht="24" customHeight="1">
      <c r="A63" s="376" t="s">
        <v>226</v>
      </c>
      <c r="B63" s="377"/>
      <c r="C63" s="362"/>
      <c r="D63" s="363"/>
      <c r="E63" s="377"/>
      <c r="F63" s="362"/>
      <c r="G63" s="363"/>
      <c r="K63" s="392"/>
      <c r="L63" s="392"/>
      <c r="M63" s="392"/>
      <c r="N63" s="392"/>
    </row>
    <row r="64" spans="1:14" s="308" customFormat="1" ht="19.5" customHeight="1">
      <c r="A64" s="348" t="s">
        <v>227</v>
      </c>
      <c r="B64" s="352">
        <v>218.6</v>
      </c>
      <c r="C64" s="350">
        <v>161</v>
      </c>
      <c r="D64" s="359">
        <v>254</v>
      </c>
      <c r="E64" s="352">
        <v>1299.2</v>
      </c>
      <c r="F64" s="350">
        <v>236</v>
      </c>
      <c r="G64" s="359">
        <v>206</v>
      </c>
      <c r="K64" s="392"/>
      <c r="L64" s="392"/>
      <c r="M64" s="392"/>
      <c r="N64" s="392"/>
    </row>
    <row r="65" spans="1:14" s="308" customFormat="1" ht="19.5" customHeight="1">
      <c r="A65" s="354" t="s">
        <v>228</v>
      </c>
      <c r="B65" s="358">
        <v>1426.1</v>
      </c>
      <c r="C65" s="356">
        <v>834</v>
      </c>
      <c r="D65" s="357">
        <v>1458</v>
      </c>
      <c r="E65" s="358">
        <v>256632.6</v>
      </c>
      <c r="F65" s="356">
        <v>200334</v>
      </c>
      <c r="G65" s="357">
        <v>215993</v>
      </c>
      <c r="K65" s="392"/>
      <c r="L65" s="392"/>
      <c r="M65" s="392"/>
      <c r="N65" s="392"/>
    </row>
    <row r="66" spans="1:14" s="308" customFormat="1" ht="19.5" customHeight="1">
      <c r="A66" s="378" t="s">
        <v>229</v>
      </c>
      <c r="B66" s="382">
        <v>5279.1</v>
      </c>
      <c r="C66" s="380">
        <v>2915</v>
      </c>
      <c r="D66" s="381">
        <v>2953</v>
      </c>
      <c r="E66" s="382">
        <v>2126036.5</v>
      </c>
      <c r="F66" s="380">
        <v>1911318</v>
      </c>
      <c r="G66" s="381">
        <v>2365151</v>
      </c>
      <c r="K66" s="392"/>
      <c r="L66" s="392"/>
      <c r="M66" s="392"/>
      <c r="N66" s="392"/>
    </row>
    <row r="67" spans="1:14" s="308" customFormat="1" ht="24" customHeight="1">
      <c r="A67" s="376" t="s">
        <v>230</v>
      </c>
      <c r="B67" s="377"/>
      <c r="C67" s="383"/>
      <c r="D67" s="384"/>
      <c r="E67" s="377"/>
      <c r="F67" s="383"/>
      <c r="G67" s="363"/>
      <c r="K67" s="392"/>
      <c r="L67" s="392"/>
      <c r="M67" s="392"/>
      <c r="N67" s="392"/>
    </row>
    <row r="68" spans="1:14" s="308" customFormat="1" ht="19.5" customHeight="1">
      <c r="A68" s="348" t="s">
        <v>231</v>
      </c>
      <c r="B68" s="352">
        <v>33</v>
      </c>
      <c r="C68" s="350">
        <v>66</v>
      </c>
      <c r="D68" s="359">
        <v>29</v>
      </c>
      <c r="E68" s="352">
        <v>54.2</v>
      </c>
      <c r="F68" s="350">
        <v>40</v>
      </c>
      <c r="G68" s="359">
        <v>0</v>
      </c>
      <c r="K68" s="392"/>
      <c r="L68" s="392"/>
      <c r="M68" s="392"/>
      <c r="N68" s="392"/>
    </row>
    <row r="69" spans="1:14" s="308" customFormat="1" ht="19.5" customHeight="1">
      <c r="A69" s="354" t="s">
        <v>232</v>
      </c>
      <c r="B69" s="358">
        <v>32198.5</v>
      </c>
      <c r="C69" s="356">
        <v>53414</v>
      </c>
      <c r="D69" s="357">
        <v>10808</v>
      </c>
      <c r="E69" s="358">
        <v>41225</v>
      </c>
      <c r="F69" s="356">
        <v>47470</v>
      </c>
      <c r="G69" s="357">
        <v>36591</v>
      </c>
      <c r="K69" s="392"/>
      <c r="L69" s="392"/>
      <c r="M69" s="392"/>
      <c r="N69" s="392"/>
    </row>
    <row r="70" spans="1:14" s="308" customFormat="1" ht="19.5" customHeight="1" thickBot="1">
      <c r="A70" s="385" t="s">
        <v>233</v>
      </c>
      <c r="B70" s="389">
        <v>6964.1</v>
      </c>
      <c r="C70" s="387">
        <v>12413</v>
      </c>
      <c r="D70" s="388">
        <v>1751</v>
      </c>
      <c r="E70" s="389">
        <v>8031.6</v>
      </c>
      <c r="F70" s="387">
        <v>10482</v>
      </c>
      <c r="G70" s="388">
        <v>6457</v>
      </c>
      <c r="K70" s="392"/>
      <c r="L70" s="392"/>
      <c r="M70" s="392"/>
      <c r="N70" s="392"/>
    </row>
    <row r="71" spans="1:11" s="308" customFormat="1" ht="15" customHeight="1">
      <c r="A71" s="390" t="s">
        <v>234</v>
      </c>
      <c r="H71" s="392"/>
      <c r="I71" s="392"/>
      <c r="J71" s="392"/>
      <c r="K71" s="392"/>
    </row>
    <row r="72" spans="1:11" s="308" customFormat="1" ht="15" customHeight="1">
      <c r="A72" s="392"/>
      <c r="B72" s="392"/>
      <c r="C72" s="392"/>
      <c r="D72" s="392"/>
      <c r="E72" s="392"/>
      <c r="F72" s="392"/>
      <c r="G72" s="392"/>
      <c r="H72" s="392"/>
      <c r="I72" s="392"/>
      <c r="J72" s="392"/>
      <c r="K72" s="392"/>
    </row>
    <row r="73" spans="1:11" s="308" customFormat="1" ht="15" customHeight="1">
      <c r="A73" s="392"/>
      <c r="B73" s="392"/>
      <c r="C73" s="392"/>
      <c r="D73" s="392"/>
      <c r="E73" s="392"/>
      <c r="F73" s="392"/>
      <c r="G73" s="392"/>
      <c r="H73" s="392"/>
      <c r="I73" s="392"/>
      <c r="J73" s="392"/>
      <c r="K73" s="392"/>
    </row>
    <row r="74" spans="1:11" s="308" customFormat="1" ht="15" customHeight="1">
      <c r="A74" s="392"/>
      <c r="B74" s="392"/>
      <c r="C74" s="392"/>
      <c r="D74" s="392"/>
      <c r="E74" s="392"/>
      <c r="F74" s="392"/>
      <c r="G74" s="392"/>
      <c r="H74" s="392"/>
      <c r="I74" s="392"/>
      <c r="J74" s="392"/>
      <c r="K74" s="392"/>
    </row>
    <row r="75" spans="1:11" s="308" customFormat="1" ht="15" customHeight="1">
      <c r="A75" s="392"/>
      <c r="B75" s="392"/>
      <c r="C75" s="392"/>
      <c r="D75" s="392"/>
      <c r="E75" s="392"/>
      <c r="F75" s="392"/>
      <c r="G75" s="392"/>
      <c r="H75" s="392"/>
      <c r="I75" s="392"/>
      <c r="J75" s="392"/>
      <c r="K75" s="392"/>
    </row>
    <row r="76" spans="1:11" s="308" customFormat="1" ht="15" customHeight="1">
      <c r="A76" s="392"/>
      <c r="B76" s="392"/>
      <c r="C76" s="392"/>
      <c r="D76" s="392"/>
      <c r="E76" s="392"/>
      <c r="F76" s="392"/>
      <c r="G76" s="392"/>
      <c r="H76" s="392"/>
      <c r="I76" s="392"/>
      <c r="J76" s="392"/>
      <c r="K76" s="392"/>
    </row>
    <row r="77" spans="1:11" s="308" customFormat="1" ht="15" customHeight="1">
      <c r="A77" s="392"/>
      <c r="B77" s="392"/>
      <c r="C77" s="392"/>
      <c r="D77" s="392"/>
      <c r="E77" s="392"/>
      <c r="F77" s="392"/>
      <c r="G77" s="392"/>
      <c r="H77" s="392"/>
      <c r="I77" s="392"/>
      <c r="J77" s="392"/>
      <c r="K77" s="392"/>
    </row>
    <row r="78" spans="1:11" s="308" customFormat="1" ht="15" customHeight="1">
      <c r="A78" s="392"/>
      <c r="B78" s="392"/>
      <c r="C78" s="392"/>
      <c r="D78" s="392"/>
      <c r="E78" s="392"/>
      <c r="F78" s="392"/>
      <c r="G78" s="392"/>
      <c r="H78" s="392"/>
      <c r="I78" s="392"/>
      <c r="J78" s="392"/>
      <c r="K78" s="392"/>
    </row>
    <row r="79" spans="1:11" s="308" customFormat="1" ht="15" customHeight="1">
      <c r="A79" s="392"/>
      <c r="B79" s="392"/>
      <c r="C79" s="392"/>
      <c r="D79" s="392"/>
      <c r="E79" s="392"/>
      <c r="F79" s="392"/>
      <c r="G79" s="392"/>
      <c r="H79" s="392"/>
      <c r="I79" s="392"/>
      <c r="J79" s="392"/>
      <c r="K79" s="392"/>
    </row>
    <row r="80" spans="1:11" s="308" customFormat="1" ht="15" customHeight="1">
      <c r="A80" s="392"/>
      <c r="B80" s="392"/>
      <c r="C80" s="392"/>
      <c r="D80" s="392"/>
      <c r="E80" s="392"/>
      <c r="F80" s="392"/>
      <c r="G80" s="392"/>
      <c r="H80" s="392"/>
      <c r="I80" s="392"/>
      <c r="J80" s="392"/>
      <c r="K80" s="392"/>
    </row>
    <row r="81" spans="1:11" s="308" customFormat="1" ht="15" customHeight="1">
      <c r="A81" s="392"/>
      <c r="B81" s="392"/>
      <c r="C81" s="392"/>
      <c r="D81" s="392"/>
      <c r="E81" s="392"/>
      <c r="F81" s="392"/>
      <c r="G81" s="392"/>
      <c r="H81" s="392"/>
      <c r="I81" s="392"/>
      <c r="J81" s="392"/>
      <c r="K81" s="392"/>
    </row>
    <row r="82" spans="1:11" s="308" customFormat="1" ht="15" customHeight="1">
      <c r="A82" s="392"/>
      <c r="B82" s="392"/>
      <c r="C82" s="392"/>
      <c r="D82" s="392"/>
      <c r="E82" s="392"/>
      <c r="F82" s="392"/>
      <c r="G82" s="392"/>
      <c r="H82" s="392"/>
      <c r="I82" s="392"/>
      <c r="J82" s="392"/>
      <c r="K82" s="392"/>
    </row>
    <row r="83" spans="1:11" s="308" customFormat="1" ht="15" customHeight="1">
      <c r="A83" s="392"/>
      <c r="B83" s="392"/>
      <c r="C83" s="392"/>
      <c r="D83" s="392"/>
      <c r="E83" s="392"/>
      <c r="F83" s="392"/>
      <c r="G83" s="392"/>
      <c r="H83" s="392"/>
      <c r="I83" s="392"/>
      <c r="J83" s="392"/>
      <c r="K83" s="392"/>
    </row>
    <row r="84" spans="1:11" s="308" customFormat="1" ht="15" customHeight="1">
      <c r="A84" s="392"/>
      <c r="B84" s="392"/>
      <c r="C84" s="392"/>
      <c r="D84" s="392"/>
      <c r="E84" s="392"/>
      <c r="F84" s="392"/>
      <c r="G84" s="392"/>
      <c r="H84" s="392"/>
      <c r="I84" s="392"/>
      <c r="J84" s="392"/>
      <c r="K84" s="392"/>
    </row>
    <row r="85" spans="1:11" s="308" customFormat="1" ht="15" customHeight="1">
      <c r="A85" s="392"/>
      <c r="B85" s="392"/>
      <c r="C85" s="392"/>
      <c r="D85" s="392"/>
      <c r="E85" s="392"/>
      <c r="F85" s="392"/>
      <c r="G85" s="392"/>
      <c r="H85" s="392"/>
      <c r="I85" s="392"/>
      <c r="J85" s="392"/>
      <c r="K85" s="392"/>
    </row>
    <row r="86" spans="1:11" s="308" customFormat="1" ht="15" customHeight="1">
      <c r="A86" s="392"/>
      <c r="B86" s="392"/>
      <c r="C86" s="392"/>
      <c r="D86" s="392"/>
      <c r="E86" s="392"/>
      <c r="F86" s="392"/>
      <c r="G86" s="392"/>
      <c r="H86" s="392"/>
      <c r="I86" s="392"/>
      <c r="J86" s="392"/>
      <c r="K86" s="392"/>
    </row>
    <row r="87" spans="1:11" s="308" customFormat="1" ht="15" customHeight="1">
      <c r="A87" s="392"/>
      <c r="B87" s="392"/>
      <c r="C87" s="392"/>
      <c r="D87" s="392"/>
      <c r="E87" s="392"/>
      <c r="F87" s="392"/>
      <c r="G87" s="392"/>
      <c r="H87" s="392"/>
      <c r="I87" s="392"/>
      <c r="J87" s="392"/>
      <c r="K87" s="392"/>
    </row>
    <row r="88" spans="1:11" s="308" customFormat="1" ht="15" customHeight="1">
      <c r="A88" s="392"/>
      <c r="B88" s="392"/>
      <c r="C88" s="392"/>
      <c r="D88" s="392"/>
      <c r="E88" s="392"/>
      <c r="F88" s="392"/>
      <c r="G88" s="392"/>
      <c r="H88" s="392"/>
      <c r="I88" s="392"/>
      <c r="J88" s="392"/>
      <c r="K88" s="392"/>
    </row>
    <row r="89" spans="1:11" s="308" customFormat="1" ht="15" customHeight="1">
      <c r="A89" s="392"/>
      <c r="B89" s="392"/>
      <c r="C89" s="392"/>
      <c r="D89" s="392"/>
      <c r="E89" s="392"/>
      <c r="F89" s="392"/>
      <c r="G89" s="392"/>
      <c r="H89" s="392"/>
      <c r="I89" s="392"/>
      <c r="J89" s="392"/>
      <c r="K89" s="392"/>
    </row>
    <row r="90" spans="1:11" s="308" customFormat="1" ht="15" customHeight="1">
      <c r="A90" s="392"/>
      <c r="B90" s="392"/>
      <c r="C90" s="392"/>
      <c r="D90" s="392"/>
      <c r="E90" s="392"/>
      <c r="F90" s="392"/>
      <c r="G90" s="392"/>
      <c r="H90" s="392"/>
      <c r="I90" s="392"/>
      <c r="J90" s="392"/>
      <c r="K90" s="392"/>
    </row>
    <row r="91" spans="1:11" s="308" customFormat="1" ht="15" customHeight="1">
      <c r="A91" s="392"/>
      <c r="B91" s="392"/>
      <c r="C91" s="392"/>
      <c r="D91" s="392"/>
      <c r="E91" s="392"/>
      <c r="F91" s="392"/>
      <c r="G91" s="392"/>
      <c r="H91" s="392"/>
      <c r="I91" s="392"/>
      <c r="J91" s="392"/>
      <c r="K91" s="392"/>
    </row>
    <row r="92" spans="1:11" s="308" customFormat="1" ht="15" customHeight="1">
      <c r="A92" s="392"/>
      <c r="B92" s="392"/>
      <c r="C92" s="392"/>
      <c r="D92" s="392"/>
      <c r="E92" s="392"/>
      <c r="F92" s="392"/>
      <c r="G92" s="392"/>
      <c r="H92" s="392"/>
      <c r="I92" s="392"/>
      <c r="J92" s="392"/>
      <c r="K92" s="392"/>
    </row>
    <row r="93" spans="1:11" s="308" customFormat="1" ht="15" customHeight="1">
      <c r="A93" s="392"/>
      <c r="B93" s="392"/>
      <c r="C93" s="392"/>
      <c r="D93" s="392"/>
      <c r="E93" s="392"/>
      <c r="F93" s="392"/>
      <c r="G93" s="392"/>
      <c r="H93" s="392"/>
      <c r="I93" s="392"/>
      <c r="J93" s="392"/>
      <c r="K93" s="392"/>
    </row>
    <row r="94" spans="1:11" s="308" customFormat="1" ht="15" customHeight="1">
      <c r="A94" s="392"/>
      <c r="B94" s="392"/>
      <c r="C94" s="392"/>
      <c r="D94" s="392"/>
      <c r="E94" s="392"/>
      <c r="F94" s="392"/>
      <c r="G94" s="392"/>
      <c r="H94" s="392"/>
      <c r="I94" s="392"/>
      <c r="J94" s="392"/>
      <c r="K94" s="392"/>
    </row>
    <row r="95" spans="1:11" s="308" customFormat="1" ht="15" customHeight="1">
      <c r="A95" s="392"/>
      <c r="B95" s="392"/>
      <c r="C95" s="392"/>
      <c r="D95" s="392"/>
      <c r="E95" s="392"/>
      <c r="F95" s="392"/>
      <c r="G95" s="392"/>
      <c r="H95" s="392"/>
      <c r="I95" s="392"/>
      <c r="J95" s="392"/>
      <c r="K95" s="392"/>
    </row>
    <row r="96" s="308" customFormat="1" ht="15" customHeight="1"/>
    <row r="97" s="308" customFormat="1" ht="15" customHeight="1"/>
    <row r="98" s="308" customFormat="1" ht="15" customHeight="1"/>
    <row r="99" s="308" customFormat="1" ht="15"/>
    <row r="100" s="308" customFormat="1" ht="15"/>
    <row r="101" s="308" customFormat="1" ht="15"/>
    <row r="102" s="308" customFormat="1" ht="15"/>
    <row r="103" s="308" customFormat="1" ht="15"/>
    <row r="104" s="308" customFormat="1" ht="15"/>
    <row r="105" s="308" customFormat="1" ht="15"/>
    <row r="106" s="308" customFormat="1" ht="15"/>
    <row r="107" s="308" customFormat="1" ht="15"/>
    <row r="108" s="308" customFormat="1" ht="15"/>
    <row r="109" s="308" customFormat="1" ht="15"/>
    <row r="110" s="308" customFormat="1" ht="15"/>
    <row r="111" s="308" customFormat="1" ht="15"/>
    <row r="112" s="308" customFormat="1" ht="15"/>
    <row r="113" s="308" customFormat="1" ht="15"/>
    <row r="114" s="308" customFormat="1" ht="15"/>
    <row r="115" s="308" customFormat="1" ht="15"/>
    <row r="116" s="308" customFormat="1" ht="15"/>
    <row r="117" s="308" customFormat="1" ht="15"/>
    <row r="118" s="308" customFormat="1" ht="15"/>
    <row r="119" s="308" customFormat="1" ht="15"/>
    <row r="120" s="308" customFormat="1" ht="15"/>
    <row r="121" s="308" customFormat="1" ht="15"/>
    <row r="122" s="308" customFormat="1" ht="15"/>
    <row r="123" s="308" customFormat="1" ht="15"/>
    <row r="124" s="308" customFormat="1" ht="15"/>
    <row r="125" s="308" customFormat="1" ht="15"/>
    <row r="126" s="308" customFormat="1" ht="15"/>
    <row r="127" s="308" customFormat="1" ht="15"/>
    <row r="128" s="308" customFormat="1" ht="15"/>
    <row r="129" s="308" customFormat="1" ht="15"/>
    <row r="130" s="308" customFormat="1" ht="15"/>
    <row r="131" s="308" customFormat="1" ht="15"/>
    <row r="132" s="308" customFormat="1" ht="15"/>
    <row r="133" s="308" customFormat="1" ht="15"/>
    <row r="134" s="308" customFormat="1" ht="15"/>
    <row r="135" s="308" customFormat="1" ht="15"/>
    <row r="136" s="308" customFormat="1" ht="15"/>
    <row r="137" s="308" customFormat="1" ht="15"/>
    <row r="138" s="308" customFormat="1" ht="15"/>
    <row r="139" s="308" customFormat="1" ht="15"/>
    <row r="140" s="308" customFormat="1" ht="15"/>
    <row r="141" s="308" customFormat="1" ht="15"/>
    <row r="142" s="308" customFormat="1" ht="15"/>
    <row r="143" s="308" customFormat="1" ht="15"/>
    <row r="144" s="308" customFormat="1" ht="15"/>
    <row r="145" s="308" customFormat="1" ht="15"/>
    <row r="146" s="308" customFormat="1" ht="15"/>
    <row r="147" s="308" customFormat="1" ht="15"/>
    <row r="148" s="308" customFormat="1" ht="15"/>
    <row r="149" s="308" customFormat="1" ht="15"/>
    <row r="150" s="308" customFormat="1" ht="15"/>
    <row r="151" s="308" customFormat="1" ht="15"/>
    <row r="152" s="308" customFormat="1" ht="15"/>
    <row r="153" s="308" customFormat="1" ht="15"/>
    <row r="154" s="308" customFormat="1" ht="15"/>
    <row r="155" s="308" customFormat="1" ht="15"/>
    <row r="156" s="308" customFormat="1" ht="15"/>
    <row r="157" s="308" customFormat="1" ht="15"/>
    <row r="158" s="308" customFormat="1" ht="15"/>
    <row r="159" s="308" customFormat="1" ht="15"/>
    <row r="160" s="308" customFormat="1" ht="15"/>
    <row r="161" s="308" customFormat="1" ht="15"/>
    <row r="162" s="308" customFormat="1" ht="15"/>
    <row r="163" s="308" customFormat="1" ht="15"/>
    <row r="164" s="308" customFormat="1" ht="15"/>
    <row r="165" s="308" customFormat="1" ht="15"/>
    <row r="166" s="308" customFormat="1" ht="15"/>
    <row r="167" s="308" customFormat="1" ht="15"/>
    <row r="168" s="308" customFormat="1" ht="15"/>
    <row r="169" s="308" customFormat="1" ht="15"/>
    <row r="170" s="308" customFormat="1" ht="15"/>
    <row r="171" s="308" customFormat="1" ht="15"/>
  </sheetData>
  <sheetProtection/>
  <mergeCells count="12">
    <mergeCell ref="E5:G5"/>
    <mergeCell ref="B39:D39"/>
    <mergeCell ref="A1:F1"/>
    <mergeCell ref="B12:D12"/>
    <mergeCell ref="A2:E2"/>
    <mergeCell ref="E46:G46"/>
    <mergeCell ref="A39:A40"/>
    <mergeCell ref="E39:G39"/>
    <mergeCell ref="B5:D5"/>
    <mergeCell ref="E12:G12"/>
    <mergeCell ref="B46:D46"/>
    <mergeCell ref="A5:A6"/>
  </mergeCells>
  <printOptions/>
  <pageMargins left="0.59" right="0.16" top="0.64" bottom="0.9840277777777777" header="0.5118055555555555" footer="0.5118055555555555"/>
  <pageSetup horizontalDpi="300" verticalDpi="300" orientation="portrait" paperSize="9" scale="85" r:id="rId1"/>
  <rowBreaks count="1" manualBreakCount="1">
    <brk id="37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zoomScale="75" zoomScaleNormal="75" workbookViewId="0" topLeftCell="A1">
      <selection activeCell="A1" sqref="A1:E1"/>
    </sheetView>
  </sheetViews>
  <sheetFormatPr defaultColWidth="8.25390625" defaultRowHeight="13.5"/>
  <cols>
    <col min="1" max="1" width="26.50390625" style="405" customWidth="1"/>
    <col min="2" max="2" width="13.75390625" style="405" customWidth="1"/>
    <col min="3" max="3" width="12.25390625" style="405" customWidth="1"/>
    <col min="4" max="4" width="11.125" style="405" customWidth="1"/>
    <col min="5" max="5" width="10.25390625" style="405" customWidth="1"/>
    <col min="6" max="6" width="13.75390625" style="405" customWidth="1"/>
    <col min="7" max="7" width="11.625" style="405" customWidth="1"/>
    <col min="8" max="8" width="10.75390625" style="405" customWidth="1"/>
    <col min="9" max="9" width="9.125" style="405" customWidth="1"/>
    <col min="10" max="16384" width="8.25390625" style="405" customWidth="1"/>
  </cols>
  <sheetData>
    <row r="1" spans="1:7" ht="24">
      <c r="A1" s="856" t="s">
        <v>138</v>
      </c>
      <c r="B1" s="856"/>
      <c r="C1" s="856"/>
      <c r="D1" s="856"/>
      <c r="E1" s="856"/>
      <c r="F1" s="404"/>
      <c r="G1" s="404"/>
    </row>
    <row r="2" spans="1:7" ht="20.25">
      <c r="A2" s="857" t="s">
        <v>238</v>
      </c>
      <c r="B2" s="857"/>
      <c r="C2" s="857"/>
      <c r="D2" s="857"/>
      <c r="E2" s="857"/>
      <c r="F2" s="404"/>
      <c r="G2" s="404"/>
    </row>
    <row r="3" spans="1:7" ht="20.25">
      <c r="A3" s="407" t="s">
        <v>239</v>
      </c>
      <c r="B3" s="406"/>
      <c r="C3" s="406"/>
      <c r="D3" s="406"/>
      <c r="E3" s="406"/>
      <c r="F3" s="404"/>
      <c r="G3" s="404"/>
    </row>
    <row r="4" spans="1:7" ht="15" customHeight="1" thickBot="1">
      <c r="A4" s="407"/>
      <c r="B4" s="408"/>
      <c r="C4" s="408"/>
      <c r="D4" s="408"/>
      <c r="E4" s="408"/>
      <c r="F4" s="409"/>
      <c r="G4" s="409"/>
    </row>
    <row r="5" spans="1:7" ht="23.25" customHeight="1" thickBot="1">
      <c r="A5" s="864" t="s">
        <v>240</v>
      </c>
      <c r="B5" s="865"/>
      <c r="C5" s="865"/>
      <c r="D5" s="865"/>
      <c r="E5" s="866" t="s">
        <v>241</v>
      </c>
      <c r="F5" s="867"/>
      <c r="G5" s="868"/>
    </row>
    <row r="6" spans="1:7" ht="15.75" customHeight="1">
      <c r="A6" s="858" t="s">
        <v>242</v>
      </c>
      <c r="B6" s="847" t="s">
        <v>243</v>
      </c>
      <c r="C6" s="848"/>
      <c r="D6" s="849"/>
      <c r="E6" s="861" t="s">
        <v>144</v>
      </c>
      <c r="F6" s="862"/>
      <c r="G6" s="863"/>
    </row>
    <row r="7" spans="1:7" ht="12.75" customHeight="1">
      <c r="A7" s="859"/>
      <c r="B7" s="854" t="s">
        <v>244</v>
      </c>
      <c r="C7" s="850" t="s">
        <v>245</v>
      </c>
      <c r="D7" s="852" t="s">
        <v>246</v>
      </c>
      <c r="E7" s="854" t="s">
        <v>244</v>
      </c>
      <c r="F7" s="850" t="s">
        <v>245</v>
      </c>
      <c r="G7" s="852" t="s">
        <v>246</v>
      </c>
    </row>
    <row r="8" spans="1:7" ht="18.75" customHeight="1" thickBot="1">
      <c r="A8" s="860"/>
      <c r="B8" s="855"/>
      <c r="C8" s="851"/>
      <c r="D8" s="853"/>
      <c r="E8" s="855"/>
      <c r="F8" s="851"/>
      <c r="G8" s="853"/>
    </row>
    <row r="9" spans="1:7" ht="15">
      <c r="A9" s="411" t="s">
        <v>247</v>
      </c>
      <c r="B9" s="412">
        <v>5743</v>
      </c>
      <c r="C9" s="413">
        <v>3282</v>
      </c>
      <c r="D9" s="414">
        <v>2461</v>
      </c>
      <c r="E9" s="415">
        <v>450</v>
      </c>
      <c r="F9" s="416">
        <v>224</v>
      </c>
      <c r="G9" s="417">
        <v>226</v>
      </c>
    </row>
    <row r="10" spans="1:7" ht="15">
      <c r="A10" s="418" t="s">
        <v>248</v>
      </c>
      <c r="B10" s="419">
        <v>3366</v>
      </c>
      <c r="C10" s="420">
        <v>109</v>
      </c>
      <c r="D10" s="421">
        <v>3257</v>
      </c>
      <c r="E10" s="419">
        <v>910</v>
      </c>
      <c r="F10" s="420">
        <v>33</v>
      </c>
      <c r="G10" s="421">
        <v>877</v>
      </c>
    </row>
    <row r="11" spans="1:7" ht="15">
      <c r="A11" s="422" t="s">
        <v>249</v>
      </c>
      <c r="B11" s="423">
        <v>36</v>
      </c>
      <c r="C11" s="424">
        <v>0</v>
      </c>
      <c r="D11" s="425">
        <v>36</v>
      </c>
      <c r="E11" s="426">
        <v>1</v>
      </c>
      <c r="F11" s="427">
        <v>0</v>
      </c>
      <c r="G11" s="428">
        <v>1</v>
      </c>
    </row>
    <row r="12" spans="1:7" ht="15">
      <c r="A12" s="418" t="s">
        <v>250</v>
      </c>
      <c r="B12" s="419">
        <v>1846</v>
      </c>
      <c r="C12" s="420">
        <v>173</v>
      </c>
      <c r="D12" s="421">
        <v>1673</v>
      </c>
      <c r="E12" s="419">
        <v>134</v>
      </c>
      <c r="F12" s="420">
        <v>3</v>
      </c>
      <c r="G12" s="421">
        <v>131</v>
      </c>
    </row>
    <row r="13" spans="1:7" ht="15">
      <c r="A13" s="422" t="s">
        <v>251</v>
      </c>
      <c r="B13" s="423">
        <v>533</v>
      </c>
      <c r="C13" s="424">
        <v>0</v>
      </c>
      <c r="D13" s="425">
        <v>533</v>
      </c>
      <c r="E13" s="426">
        <v>123</v>
      </c>
      <c r="F13" s="427">
        <v>0</v>
      </c>
      <c r="G13" s="428">
        <v>123</v>
      </c>
    </row>
    <row r="14" spans="1:7" ht="15">
      <c r="A14" s="418" t="s">
        <v>252</v>
      </c>
      <c r="B14" s="419">
        <v>1143</v>
      </c>
      <c r="C14" s="420">
        <v>680</v>
      </c>
      <c r="D14" s="421">
        <v>463</v>
      </c>
      <c r="E14" s="419">
        <v>84</v>
      </c>
      <c r="F14" s="420">
        <v>59</v>
      </c>
      <c r="G14" s="421">
        <v>25</v>
      </c>
    </row>
    <row r="15" spans="1:7" ht="15">
      <c r="A15" s="422" t="s">
        <v>253</v>
      </c>
      <c r="B15" s="423">
        <v>98</v>
      </c>
      <c r="C15" s="424">
        <v>18</v>
      </c>
      <c r="D15" s="425">
        <v>80</v>
      </c>
      <c r="E15" s="426">
        <v>47</v>
      </c>
      <c r="F15" s="427">
        <v>0</v>
      </c>
      <c r="G15" s="428">
        <v>47</v>
      </c>
    </row>
    <row r="16" spans="1:7" ht="15">
      <c r="A16" s="418" t="s">
        <v>254</v>
      </c>
      <c r="B16" s="419">
        <v>319</v>
      </c>
      <c r="C16" s="420">
        <v>122</v>
      </c>
      <c r="D16" s="421">
        <v>197</v>
      </c>
      <c r="E16" s="419">
        <v>32</v>
      </c>
      <c r="F16" s="420">
        <v>17</v>
      </c>
      <c r="G16" s="421">
        <v>15</v>
      </c>
    </row>
    <row r="17" spans="1:7" ht="15">
      <c r="A17" s="429" t="s">
        <v>255</v>
      </c>
      <c r="B17" s="430">
        <v>13084</v>
      </c>
      <c r="C17" s="431">
        <v>4384</v>
      </c>
      <c r="D17" s="432">
        <v>8700</v>
      </c>
      <c r="E17" s="433">
        <v>1781</v>
      </c>
      <c r="F17" s="434">
        <v>336</v>
      </c>
      <c r="G17" s="435">
        <v>1445</v>
      </c>
    </row>
    <row r="18" spans="1:7" ht="15">
      <c r="A18" s="422" t="s">
        <v>256</v>
      </c>
      <c r="B18" s="423">
        <v>121056</v>
      </c>
      <c r="C18" s="424">
        <v>33498</v>
      </c>
      <c r="D18" s="425">
        <v>87558</v>
      </c>
      <c r="E18" s="426">
        <v>39171</v>
      </c>
      <c r="F18" s="427">
        <v>5083</v>
      </c>
      <c r="G18" s="428">
        <v>34088</v>
      </c>
    </row>
    <row r="19" spans="1:7" ht="15">
      <c r="A19" s="418" t="s">
        <v>257</v>
      </c>
      <c r="B19" s="419">
        <v>9414</v>
      </c>
      <c r="C19" s="420">
        <v>7731</v>
      </c>
      <c r="D19" s="421">
        <v>1683</v>
      </c>
      <c r="E19" s="419">
        <v>1761</v>
      </c>
      <c r="F19" s="420">
        <v>1428</v>
      </c>
      <c r="G19" s="421">
        <v>333</v>
      </c>
    </row>
    <row r="20" spans="1:7" ht="15">
      <c r="A20" s="429" t="s">
        <v>258</v>
      </c>
      <c r="B20" s="430">
        <v>130470</v>
      </c>
      <c r="C20" s="431">
        <v>41229</v>
      </c>
      <c r="D20" s="432">
        <v>89241</v>
      </c>
      <c r="E20" s="433">
        <v>40932</v>
      </c>
      <c r="F20" s="434">
        <v>6511</v>
      </c>
      <c r="G20" s="435">
        <v>34421</v>
      </c>
    </row>
    <row r="21" spans="1:7" ht="15">
      <c r="A21" s="422" t="s">
        <v>259</v>
      </c>
      <c r="B21" s="423">
        <v>11229</v>
      </c>
      <c r="C21" s="424">
        <v>3205</v>
      </c>
      <c r="D21" s="425">
        <v>8024</v>
      </c>
      <c r="E21" s="426">
        <v>5115</v>
      </c>
      <c r="F21" s="427">
        <v>1017</v>
      </c>
      <c r="G21" s="428">
        <v>4098</v>
      </c>
    </row>
    <row r="22" spans="1:7" ht="15">
      <c r="A22" s="418" t="s">
        <v>260</v>
      </c>
      <c r="B22" s="419">
        <v>3830</v>
      </c>
      <c r="C22" s="420">
        <v>2942</v>
      </c>
      <c r="D22" s="421">
        <v>888</v>
      </c>
      <c r="E22" s="419">
        <v>1928</v>
      </c>
      <c r="F22" s="420">
        <v>1299</v>
      </c>
      <c r="G22" s="421">
        <v>629</v>
      </c>
    </row>
    <row r="23" spans="1:7" ht="15">
      <c r="A23" s="429" t="s">
        <v>261</v>
      </c>
      <c r="B23" s="430">
        <v>15059</v>
      </c>
      <c r="C23" s="431">
        <v>6147</v>
      </c>
      <c r="D23" s="432">
        <v>8912</v>
      </c>
      <c r="E23" s="433">
        <v>7043</v>
      </c>
      <c r="F23" s="434">
        <v>2316</v>
      </c>
      <c r="G23" s="435">
        <v>4727</v>
      </c>
    </row>
    <row r="24" spans="1:7" ht="15">
      <c r="A24" s="422" t="s">
        <v>262</v>
      </c>
      <c r="B24" s="423">
        <v>495306</v>
      </c>
      <c r="C24" s="424">
        <v>488658</v>
      </c>
      <c r="D24" s="425">
        <v>6648</v>
      </c>
      <c r="E24" s="426">
        <v>54094</v>
      </c>
      <c r="F24" s="427">
        <v>53026</v>
      </c>
      <c r="G24" s="428">
        <v>1068</v>
      </c>
    </row>
    <row r="25" spans="1:7" ht="15">
      <c r="A25" s="418" t="s">
        <v>263</v>
      </c>
      <c r="B25" s="419">
        <v>666677</v>
      </c>
      <c r="C25" s="420">
        <v>48461</v>
      </c>
      <c r="D25" s="421">
        <v>618216</v>
      </c>
      <c r="E25" s="419">
        <v>24671</v>
      </c>
      <c r="F25" s="420">
        <v>2568</v>
      </c>
      <c r="G25" s="421">
        <v>22103</v>
      </c>
    </row>
    <row r="26" spans="1:7" ht="15">
      <c r="A26" s="429" t="s">
        <v>264</v>
      </c>
      <c r="B26" s="430">
        <v>1161983</v>
      </c>
      <c r="C26" s="431">
        <v>537119</v>
      </c>
      <c r="D26" s="432">
        <v>624864</v>
      </c>
      <c r="E26" s="433">
        <v>78765</v>
      </c>
      <c r="F26" s="434">
        <v>55594</v>
      </c>
      <c r="G26" s="435">
        <v>23171</v>
      </c>
    </row>
    <row r="27" spans="1:7" ht="15">
      <c r="A27" s="436" t="s">
        <v>265</v>
      </c>
      <c r="B27" s="423">
        <v>3636</v>
      </c>
      <c r="C27" s="424">
        <v>1849</v>
      </c>
      <c r="D27" s="425">
        <v>1787</v>
      </c>
      <c r="E27" s="426">
        <v>536</v>
      </c>
      <c r="F27" s="427">
        <v>524</v>
      </c>
      <c r="G27" s="428">
        <v>12</v>
      </c>
    </row>
    <row r="28" spans="1:7" ht="15">
      <c r="A28" s="437" t="s">
        <v>266</v>
      </c>
      <c r="B28" s="419">
        <v>23</v>
      </c>
      <c r="C28" s="420">
        <v>20</v>
      </c>
      <c r="D28" s="421">
        <v>3</v>
      </c>
      <c r="E28" s="419">
        <v>5</v>
      </c>
      <c r="F28" s="420">
        <v>4</v>
      </c>
      <c r="G28" s="421">
        <v>1</v>
      </c>
    </row>
    <row r="29" spans="1:7" ht="15">
      <c r="A29" s="436" t="s">
        <v>267</v>
      </c>
      <c r="B29" s="423">
        <v>53</v>
      </c>
      <c r="C29" s="424">
        <v>31</v>
      </c>
      <c r="D29" s="425">
        <v>22</v>
      </c>
      <c r="E29" s="426">
        <v>16</v>
      </c>
      <c r="F29" s="427">
        <v>16</v>
      </c>
      <c r="G29" s="428">
        <v>0</v>
      </c>
    </row>
    <row r="30" spans="1:7" ht="15">
      <c r="A30" s="438" t="s">
        <v>268</v>
      </c>
      <c r="B30" s="430">
        <v>3712</v>
      </c>
      <c r="C30" s="431">
        <v>1900</v>
      </c>
      <c r="D30" s="432">
        <v>1812</v>
      </c>
      <c r="E30" s="433">
        <v>557</v>
      </c>
      <c r="F30" s="434">
        <v>544</v>
      </c>
      <c r="G30" s="435">
        <v>13</v>
      </c>
    </row>
    <row r="31" spans="1:7" ht="15">
      <c r="A31" s="439" t="s">
        <v>269</v>
      </c>
      <c r="B31" s="423">
        <v>15672627</v>
      </c>
      <c r="C31" s="424">
        <v>2500</v>
      </c>
      <c r="D31" s="425">
        <v>15670127</v>
      </c>
      <c r="E31" s="426">
        <v>605572</v>
      </c>
      <c r="F31" s="427">
        <v>0</v>
      </c>
      <c r="G31" s="428">
        <v>605572</v>
      </c>
    </row>
    <row r="32" spans="1:7" ht="15">
      <c r="A32" s="418" t="s">
        <v>270</v>
      </c>
      <c r="B32" s="419">
        <v>673513</v>
      </c>
      <c r="C32" s="420">
        <v>90</v>
      </c>
      <c r="D32" s="421">
        <v>673423</v>
      </c>
      <c r="E32" s="419">
        <v>9570</v>
      </c>
      <c r="F32" s="420">
        <v>90</v>
      </c>
      <c r="G32" s="421">
        <v>9480</v>
      </c>
    </row>
    <row r="33" spans="1:7" ht="15">
      <c r="A33" s="422" t="s">
        <v>271</v>
      </c>
      <c r="B33" s="423">
        <v>794539</v>
      </c>
      <c r="C33" s="424">
        <v>794539</v>
      </c>
      <c r="D33" s="425">
        <v>0</v>
      </c>
      <c r="E33" s="426">
        <v>12549</v>
      </c>
      <c r="F33" s="427">
        <v>12549</v>
      </c>
      <c r="G33" s="428">
        <v>0</v>
      </c>
    </row>
    <row r="34" spans="1:7" ht="15">
      <c r="A34" s="418" t="s">
        <v>272</v>
      </c>
      <c r="B34" s="419">
        <v>785573</v>
      </c>
      <c r="C34" s="420">
        <v>918</v>
      </c>
      <c r="D34" s="421">
        <v>784655</v>
      </c>
      <c r="E34" s="419">
        <v>18497</v>
      </c>
      <c r="F34" s="420">
        <v>0</v>
      </c>
      <c r="G34" s="421">
        <v>18497</v>
      </c>
    </row>
    <row r="35" spans="1:7" ht="15">
      <c r="A35" s="422" t="s">
        <v>273</v>
      </c>
      <c r="B35" s="423">
        <v>4341375</v>
      </c>
      <c r="C35" s="424">
        <v>4341375</v>
      </c>
      <c r="D35" s="425">
        <v>0</v>
      </c>
      <c r="E35" s="426">
        <v>0</v>
      </c>
      <c r="F35" s="427">
        <v>0</v>
      </c>
      <c r="G35" s="428">
        <v>0</v>
      </c>
    </row>
    <row r="36" spans="1:7" ht="15">
      <c r="A36" s="418" t="s">
        <v>274</v>
      </c>
      <c r="B36" s="419">
        <v>17703381</v>
      </c>
      <c r="C36" s="420">
        <v>17703381</v>
      </c>
      <c r="D36" s="421">
        <v>0</v>
      </c>
      <c r="E36" s="419">
        <v>340800</v>
      </c>
      <c r="F36" s="420">
        <v>340800</v>
      </c>
      <c r="G36" s="421">
        <v>0</v>
      </c>
    </row>
    <row r="37" spans="1:7" ht="15">
      <c r="A37" s="440" t="s">
        <v>275</v>
      </c>
      <c r="B37" s="426">
        <v>2635</v>
      </c>
      <c r="C37" s="427">
        <v>2635</v>
      </c>
      <c r="D37" s="428">
        <v>0</v>
      </c>
      <c r="E37" s="426">
        <v>0</v>
      </c>
      <c r="F37" s="427">
        <v>0</v>
      </c>
      <c r="G37" s="428">
        <v>0</v>
      </c>
    </row>
    <row r="38" spans="1:7" ht="15">
      <c r="A38" s="429" t="s">
        <v>276</v>
      </c>
      <c r="B38" s="430">
        <v>39973643</v>
      </c>
      <c r="C38" s="431">
        <v>22845438</v>
      </c>
      <c r="D38" s="432">
        <v>17128205</v>
      </c>
      <c r="E38" s="433">
        <v>986988</v>
      </c>
      <c r="F38" s="434">
        <v>353439</v>
      </c>
      <c r="G38" s="435">
        <v>633549</v>
      </c>
    </row>
    <row r="39" spans="1:7" ht="15.75" thickBot="1">
      <c r="A39" s="441" t="s">
        <v>277</v>
      </c>
      <c r="B39" s="442">
        <v>1066090</v>
      </c>
      <c r="C39" s="443">
        <v>23905</v>
      </c>
      <c r="D39" s="444">
        <v>1042185</v>
      </c>
      <c r="E39" s="445">
        <v>18448</v>
      </c>
      <c r="F39" s="446">
        <v>2256</v>
      </c>
      <c r="G39" s="447">
        <v>16192</v>
      </c>
    </row>
    <row r="40" spans="1:7" ht="27.75" customHeight="1" thickBot="1">
      <c r="A40" s="448"/>
      <c r="B40" s="449"/>
      <c r="C40" s="449"/>
      <c r="D40" s="449"/>
      <c r="E40" s="449"/>
      <c r="F40" s="449"/>
      <c r="G40" s="449"/>
    </row>
    <row r="41" spans="1:9" ht="23.25" thickBot="1">
      <c r="A41" s="450" t="s">
        <v>278</v>
      </c>
      <c r="B41" s="451"/>
      <c r="C41" s="451"/>
      <c r="D41" s="451"/>
      <c r="E41" s="451"/>
      <c r="F41" s="452"/>
      <c r="G41" s="453"/>
      <c r="H41" s="453"/>
      <c r="I41" s="454" t="s">
        <v>241</v>
      </c>
    </row>
    <row r="42" spans="1:9" ht="15">
      <c r="A42" s="859" t="s">
        <v>242</v>
      </c>
      <c r="B42" s="847" t="s">
        <v>243</v>
      </c>
      <c r="C42" s="848"/>
      <c r="D42" s="848"/>
      <c r="E42" s="849"/>
      <c r="F42" s="847" t="s">
        <v>144</v>
      </c>
      <c r="G42" s="848"/>
      <c r="H42" s="848"/>
      <c r="I42" s="849"/>
    </row>
    <row r="43" spans="1:9" ht="12.75" customHeight="1">
      <c r="A43" s="859"/>
      <c r="B43" s="845" t="s">
        <v>279</v>
      </c>
      <c r="C43" s="843" t="s">
        <v>280</v>
      </c>
      <c r="D43" s="843" t="s">
        <v>281</v>
      </c>
      <c r="E43" s="841" t="s">
        <v>282</v>
      </c>
      <c r="F43" s="845" t="s">
        <v>279</v>
      </c>
      <c r="G43" s="843" t="s">
        <v>280</v>
      </c>
      <c r="H43" s="843" t="s">
        <v>281</v>
      </c>
      <c r="I43" s="841" t="s">
        <v>282</v>
      </c>
    </row>
    <row r="44" spans="1:9" ht="38.25" customHeight="1" thickBot="1">
      <c r="A44" s="860"/>
      <c r="B44" s="846"/>
      <c r="C44" s="844"/>
      <c r="D44" s="844"/>
      <c r="E44" s="842"/>
      <c r="F44" s="846"/>
      <c r="G44" s="844"/>
      <c r="H44" s="844"/>
      <c r="I44" s="842"/>
    </row>
    <row r="45" spans="1:9" ht="15">
      <c r="A45" s="411" t="s">
        <v>283</v>
      </c>
      <c r="B45" s="412">
        <v>2255</v>
      </c>
      <c r="C45" s="413">
        <v>2075</v>
      </c>
      <c r="D45" s="455">
        <v>54</v>
      </c>
      <c r="E45" s="414">
        <v>4384</v>
      </c>
      <c r="F45" s="415">
        <v>131</v>
      </c>
      <c r="G45" s="416">
        <v>205</v>
      </c>
      <c r="H45" s="456">
        <v>0</v>
      </c>
      <c r="I45" s="417">
        <v>336</v>
      </c>
    </row>
    <row r="46" spans="1:9" ht="15">
      <c r="A46" s="418" t="s">
        <v>284</v>
      </c>
      <c r="B46" s="419">
        <v>5879</v>
      </c>
      <c r="C46" s="420">
        <v>2167</v>
      </c>
      <c r="D46" s="457">
        <v>654</v>
      </c>
      <c r="E46" s="421">
        <v>8700</v>
      </c>
      <c r="F46" s="419">
        <v>571</v>
      </c>
      <c r="G46" s="420">
        <v>258</v>
      </c>
      <c r="H46" s="457">
        <v>616</v>
      </c>
      <c r="I46" s="421">
        <v>1445</v>
      </c>
    </row>
    <row r="47" spans="1:9" ht="15">
      <c r="A47" s="422" t="s">
        <v>285</v>
      </c>
      <c r="B47" s="423">
        <v>21492</v>
      </c>
      <c r="C47" s="424">
        <v>19737</v>
      </c>
      <c r="D47" s="458">
        <v>0</v>
      </c>
      <c r="E47" s="425">
        <v>41229</v>
      </c>
      <c r="F47" s="426">
        <v>1871</v>
      </c>
      <c r="G47" s="427">
        <v>4640</v>
      </c>
      <c r="H47" s="459">
        <v>0</v>
      </c>
      <c r="I47" s="428">
        <v>6511</v>
      </c>
    </row>
    <row r="48" spans="1:9" ht="15">
      <c r="A48" s="418" t="s">
        <v>286</v>
      </c>
      <c r="B48" s="419">
        <v>78374</v>
      </c>
      <c r="C48" s="420">
        <v>10867</v>
      </c>
      <c r="D48" s="457">
        <v>0</v>
      </c>
      <c r="E48" s="421">
        <v>89241</v>
      </c>
      <c r="F48" s="419">
        <v>30719</v>
      </c>
      <c r="G48" s="420">
        <v>3702</v>
      </c>
      <c r="H48" s="457">
        <v>0</v>
      </c>
      <c r="I48" s="421">
        <v>34421</v>
      </c>
    </row>
    <row r="49" spans="1:9" ht="15">
      <c r="A49" s="422" t="s">
        <v>287</v>
      </c>
      <c r="B49" s="423">
        <v>3592</v>
      </c>
      <c r="C49" s="424">
        <v>2555</v>
      </c>
      <c r="D49" s="458">
        <v>0</v>
      </c>
      <c r="E49" s="425">
        <v>6147</v>
      </c>
      <c r="F49" s="426">
        <v>1239</v>
      </c>
      <c r="G49" s="427">
        <v>1077</v>
      </c>
      <c r="H49" s="459">
        <v>0</v>
      </c>
      <c r="I49" s="428">
        <v>2316</v>
      </c>
    </row>
    <row r="50" spans="1:9" ht="15">
      <c r="A50" s="418" t="s">
        <v>288</v>
      </c>
      <c r="B50" s="419">
        <v>5665</v>
      </c>
      <c r="C50" s="420">
        <v>3247</v>
      </c>
      <c r="D50" s="457">
        <v>0</v>
      </c>
      <c r="E50" s="421">
        <v>8912</v>
      </c>
      <c r="F50" s="419">
        <v>2898</v>
      </c>
      <c r="G50" s="420">
        <v>1829</v>
      </c>
      <c r="H50" s="457">
        <v>0</v>
      </c>
      <c r="I50" s="421">
        <v>4727</v>
      </c>
    </row>
    <row r="51" spans="1:9" ht="15">
      <c r="A51" s="422" t="s">
        <v>289</v>
      </c>
      <c r="B51" s="423">
        <v>314094</v>
      </c>
      <c r="C51" s="424">
        <v>223025</v>
      </c>
      <c r="D51" s="458">
        <v>0</v>
      </c>
      <c r="E51" s="425">
        <v>537119</v>
      </c>
      <c r="F51" s="426">
        <v>7991</v>
      </c>
      <c r="G51" s="427">
        <v>47603</v>
      </c>
      <c r="H51" s="459">
        <v>0</v>
      </c>
      <c r="I51" s="428">
        <v>55594</v>
      </c>
    </row>
    <row r="52" spans="1:9" ht="15">
      <c r="A52" s="418" t="s">
        <v>290</v>
      </c>
      <c r="B52" s="419">
        <v>155701</v>
      </c>
      <c r="C52" s="420">
        <v>469163</v>
      </c>
      <c r="D52" s="457">
        <v>0</v>
      </c>
      <c r="E52" s="421">
        <v>624864</v>
      </c>
      <c r="F52" s="419">
        <v>2322</v>
      </c>
      <c r="G52" s="420">
        <v>20849</v>
      </c>
      <c r="H52" s="457">
        <v>0</v>
      </c>
      <c r="I52" s="421">
        <v>23171</v>
      </c>
    </row>
    <row r="53" spans="1:9" ht="15">
      <c r="A53" s="422" t="s">
        <v>291</v>
      </c>
      <c r="B53" s="423">
        <v>947</v>
      </c>
      <c r="C53" s="424">
        <v>829</v>
      </c>
      <c r="D53" s="458">
        <v>124</v>
      </c>
      <c r="E53" s="425">
        <v>1900</v>
      </c>
      <c r="F53" s="426">
        <v>172</v>
      </c>
      <c r="G53" s="427">
        <v>307</v>
      </c>
      <c r="H53" s="459">
        <v>65</v>
      </c>
      <c r="I53" s="428">
        <v>544</v>
      </c>
    </row>
    <row r="54" spans="1:9" ht="15">
      <c r="A54" s="418" t="s">
        <v>292</v>
      </c>
      <c r="B54" s="419">
        <v>1372</v>
      </c>
      <c r="C54" s="420">
        <v>357</v>
      </c>
      <c r="D54" s="457">
        <v>83</v>
      </c>
      <c r="E54" s="421">
        <v>1812</v>
      </c>
      <c r="F54" s="419">
        <v>2</v>
      </c>
      <c r="G54" s="420">
        <v>11</v>
      </c>
      <c r="H54" s="457">
        <v>0</v>
      </c>
      <c r="I54" s="421">
        <v>13</v>
      </c>
    </row>
    <row r="55" spans="1:9" ht="15">
      <c r="A55" s="422" t="s">
        <v>293</v>
      </c>
      <c r="B55" s="423">
        <v>8540774</v>
      </c>
      <c r="C55" s="424">
        <v>14304664</v>
      </c>
      <c r="D55" s="458">
        <v>0</v>
      </c>
      <c r="E55" s="425">
        <v>22845438</v>
      </c>
      <c r="F55" s="426">
        <v>11049</v>
      </c>
      <c r="G55" s="427">
        <v>342390</v>
      </c>
      <c r="H55" s="459">
        <v>0</v>
      </c>
      <c r="I55" s="428">
        <v>353439</v>
      </c>
    </row>
    <row r="56" spans="1:9" ht="15">
      <c r="A56" s="418" t="s">
        <v>294</v>
      </c>
      <c r="B56" s="419">
        <v>12587782</v>
      </c>
      <c r="C56" s="420">
        <v>4540423</v>
      </c>
      <c r="D56" s="457">
        <v>0</v>
      </c>
      <c r="E56" s="421">
        <v>17128205</v>
      </c>
      <c r="F56" s="419">
        <v>241589</v>
      </c>
      <c r="G56" s="420">
        <v>391960</v>
      </c>
      <c r="H56" s="457">
        <v>0</v>
      </c>
      <c r="I56" s="421">
        <v>633549</v>
      </c>
    </row>
    <row r="57" spans="1:9" ht="15">
      <c r="A57" s="422" t="s">
        <v>295</v>
      </c>
      <c r="B57" s="423">
        <v>21058</v>
      </c>
      <c r="C57" s="424">
        <v>2847</v>
      </c>
      <c r="D57" s="458">
        <v>0</v>
      </c>
      <c r="E57" s="425">
        <v>23905</v>
      </c>
      <c r="F57" s="426">
        <v>2241</v>
      </c>
      <c r="G57" s="427">
        <v>15</v>
      </c>
      <c r="H57" s="459">
        <v>0</v>
      </c>
      <c r="I57" s="428">
        <v>2256</v>
      </c>
    </row>
    <row r="58" spans="1:9" ht="15.75" thickBot="1">
      <c r="A58" s="460" t="s">
        <v>296</v>
      </c>
      <c r="B58" s="461">
        <v>398906</v>
      </c>
      <c r="C58" s="462">
        <v>643279</v>
      </c>
      <c r="D58" s="463">
        <v>0</v>
      </c>
      <c r="E58" s="464">
        <v>1042185</v>
      </c>
      <c r="F58" s="461">
        <v>6675</v>
      </c>
      <c r="G58" s="462">
        <v>9517</v>
      </c>
      <c r="H58" s="463">
        <v>0</v>
      </c>
      <c r="I58" s="464">
        <v>16192</v>
      </c>
    </row>
    <row r="59" ht="13.5" thickBot="1"/>
    <row r="60" spans="1:7" ht="23.25" thickBot="1">
      <c r="A60" s="864" t="s">
        <v>240</v>
      </c>
      <c r="B60" s="865"/>
      <c r="C60" s="865"/>
      <c r="D60" s="865"/>
      <c r="E60" s="452"/>
      <c r="F60" s="453"/>
      <c r="G60" s="454" t="s">
        <v>241</v>
      </c>
    </row>
    <row r="61" spans="1:7" ht="15">
      <c r="A61" s="858" t="s">
        <v>242</v>
      </c>
      <c r="B61" s="869" t="s">
        <v>235</v>
      </c>
      <c r="C61" s="862"/>
      <c r="D61" s="863"/>
      <c r="E61" s="847" t="s">
        <v>236</v>
      </c>
      <c r="F61" s="848"/>
      <c r="G61" s="849"/>
    </row>
    <row r="62" spans="1:7" ht="12.75" customHeight="1">
      <c r="A62" s="859"/>
      <c r="B62" s="854" t="s">
        <v>244</v>
      </c>
      <c r="C62" s="850" t="s">
        <v>245</v>
      </c>
      <c r="D62" s="852" t="s">
        <v>246</v>
      </c>
      <c r="E62" s="854" t="s">
        <v>244</v>
      </c>
      <c r="F62" s="850" t="s">
        <v>245</v>
      </c>
      <c r="G62" s="850" t="s">
        <v>246</v>
      </c>
    </row>
    <row r="63" spans="1:7" ht="24.75" customHeight="1" thickBot="1">
      <c r="A63" s="860"/>
      <c r="B63" s="855"/>
      <c r="C63" s="851"/>
      <c r="D63" s="853"/>
      <c r="E63" s="855"/>
      <c r="F63" s="851"/>
      <c r="G63" s="851"/>
    </row>
    <row r="64" spans="1:7" ht="15">
      <c r="A64" s="411" t="s">
        <v>247</v>
      </c>
      <c r="B64" s="415">
        <v>1874</v>
      </c>
      <c r="C64" s="416">
        <v>1453</v>
      </c>
      <c r="D64" s="417">
        <v>421</v>
      </c>
      <c r="E64" s="415">
        <v>3419</v>
      </c>
      <c r="F64" s="416">
        <v>1605</v>
      </c>
      <c r="G64" s="417">
        <v>1814</v>
      </c>
    </row>
    <row r="65" spans="1:7" ht="15">
      <c r="A65" s="418" t="s">
        <v>248</v>
      </c>
      <c r="B65" s="419">
        <v>616</v>
      </c>
      <c r="C65" s="420">
        <v>64</v>
      </c>
      <c r="D65" s="421">
        <v>552</v>
      </c>
      <c r="E65" s="419">
        <v>1840</v>
      </c>
      <c r="F65" s="420">
        <v>12</v>
      </c>
      <c r="G65" s="421">
        <v>1828</v>
      </c>
    </row>
    <row r="66" spans="1:7" ht="15">
      <c r="A66" s="422" t="s">
        <v>249</v>
      </c>
      <c r="B66" s="426">
        <v>7</v>
      </c>
      <c r="C66" s="427">
        <v>0</v>
      </c>
      <c r="D66" s="428">
        <v>7</v>
      </c>
      <c r="E66" s="426">
        <v>28</v>
      </c>
      <c r="F66" s="427">
        <v>0</v>
      </c>
      <c r="G66" s="428">
        <v>28</v>
      </c>
    </row>
    <row r="67" spans="1:7" ht="15">
      <c r="A67" s="418" t="s">
        <v>250</v>
      </c>
      <c r="B67" s="419">
        <v>314</v>
      </c>
      <c r="C67" s="420">
        <v>51</v>
      </c>
      <c r="D67" s="421">
        <v>263</v>
      </c>
      <c r="E67" s="419">
        <v>1398</v>
      </c>
      <c r="F67" s="420">
        <v>119</v>
      </c>
      <c r="G67" s="421">
        <v>1279</v>
      </c>
    </row>
    <row r="68" spans="1:7" ht="15">
      <c r="A68" s="422" t="s">
        <v>251</v>
      </c>
      <c r="B68" s="426">
        <v>28</v>
      </c>
      <c r="C68" s="427">
        <v>0</v>
      </c>
      <c r="D68" s="428">
        <v>28</v>
      </c>
      <c r="E68" s="426">
        <v>382</v>
      </c>
      <c r="F68" s="427">
        <v>0</v>
      </c>
      <c r="G68" s="428">
        <v>382</v>
      </c>
    </row>
    <row r="69" spans="1:7" ht="15">
      <c r="A69" s="418" t="s">
        <v>252</v>
      </c>
      <c r="B69" s="419">
        <v>746</v>
      </c>
      <c r="C69" s="420">
        <v>481</v>
      </c>
      <c r="D69" s="421">
        <v>265</v>
      </c>
      <c r="E69" s="419">
        <v>313</v>
      </c>
      <c r="F69" s="420">
        <v>140</v>
      </c>
      <c r="G69" s="421">
        <v>173</v>
      </c>
    </row>
    <row r="70" spans="1:7" ht="15">
      <c r="A70" s="422" t="s">
        <v>253</v>
      </c>
      <c r="B70" s="426">
        <v>37</v>
      </c>
      <c r="C70" s="427">
        <v>18</v>
      </c>
      <c r="D70" s="428">
        <v>19</v>
      </c>
      <c r="E70" s="426">
        <v>14</v>
      </c>
      <c r="F70" s="427">
        <v>0</v>
      </c>
      <c r="G70" s="428">
        <v>14</v>
      </c>
    </row>
    <row r="71" spans="1:7" ht="15">
      <c r="A71" s="418" t="s">
        <v>254</v>
      </c>
      <c r="B71" s="419">
        <v>179</v>
      </c>
      <c r="C71" s="420">
        <v>59</v>
      </c>
      <c r="D71" s="421">
        <v>120</v>
      </c>
      <c r="E71" s="419">
        <v>108</v>
      </c>
      <c r="F71" s="420">
        <v>46</v>
      </c>
      <c r="G71" s="421">
        <v>62</v>
      </c>
    </row>
    <row r="72" spans="1:7" ht="15">
      <c r="A72" s="429" t="s">
        <v>255</v>
      </c>
      <c r="B72" s="433">
        <v>3801</v>
      </c>
      <c r="C72" s="434">
        <v>2126</v>
      </c>
      <c r="D72" s="435">
        <v>1675</v>
      </c>
      <c r="E72" s="433">
        <v>7502</v>
      </c>
      <c r="F72" s="434">
        <v>1922</v>
      </c>
      <c r="G72" s="435">
        <v>5580</v>
      </c>
    </row>
    <row r="73" spans="1:7" ht="15">
      <c r="A73" s="422" t="s">
        <v>256</v>
      </c>
      <c r="B73" s="426">
        <v>38903</v>
      </c>
      <c r="C73" s="427">
        <v>14947</v>
      </c>
      <c r="D73" s="428">
        <v>23956</v>
      </c>
      <c r="E73" s="426">
        <v>42982</v>
      </c>
      <c r="F73" s="427">
        <v>13468</v>
      </c>
      <c r="G73" s="428">
        <v>29514</v>
      </c>
    </row>
    <row r="74" spans="1:7" ht="15">
      <c r="A74" s="418" t="s">
        <v>257</v>
      </c>
      <c r="B74" s="419">
        <v>2943</v>
      </c>
      <c r="C74" s="420">
        <v>2373</v>
      </c>
      <c r="D74" s="421">
        <v>570</v>
      </c>
      <c r="E74" s="419">
        <v>4710</v>
      </c>
      <c r="F74" s="420">
        <v>3930</v>
      </c>
      <c r="G74" s="421">
        <v>780</v>
      </c>
    </row>
    <row r="75" spans="1:7" ht="12.75" customHeight="1">
      <c r="A75" s="429" t="s">
        <v>258</v>
      </c>
      <c r="B75" s="433">
        <v>41846</v>
      </c>
      <c r="C75" s="434">
        <v>17320</v>
      </c>
      <c r="D75" s="435">
        <v>24526</v>
      </c>
      <c r="E75" s="433">
        <v>47692</v>
      </c>
      <c r="F75" s="434">
        <v>17398</v>
      </c>
      <c r="G75" s="435">
        <v>30294</v>
      </c>
    </row>
    <row r="76" spans="1:7" ht="21" customHeight="1">
      <c r="A76" s="422" t="s">
        <v>259</v>
      </c>
      <c r="B76" s="426">
        <v>3744</v>
      </c>
      <c r="C76" s="427">
        <v>1212</v>
      </c>
      <c r="D76" s="428">
        <v>2532</v>
      </c>
      <c r="E76" s="426">
        <v>2370</v>
      </c>
      <c r="F76" s="427">
        <v>976</v>
      </c>
      <c r="G76" s="428">
        <v>1394</v>
      </c>
    </row>
    <row r="77" spans="1:7" ht="15">
      <c r="A77" s="418" t="s">
        <v>260</v>
      </c>
      <c r="B77" s="419">
        <v>500</v>
      </c>
      <c r="C77" s="420">
        <v>276</v>
      </c>
      <c r="D77" s="421">
        <v>224</v>
      </c>
      <c r="E77" s="419">
        <v>1402</v>
      </c>
      <c r="F77" s="420">
        <v>1367</v>
      </c>
      <c r="G77" s="421">
        <v>35</v>
      </c>
    </row>
    <row r="78" spans="1:7" ht="15">
      <c r="A78" s="429" t="s">
        <v>261</v>
      </c>
      <c r="B78" s="433">
        <v>4244</v>
      </c>
      <c r="C78" s="434">
        <v>1488</v>
      </c>
      <c r="D78" s="435">
        <v>2756</v>
      </c>
      <c r="E78" s="433">
        <v>3772</v>
      </c>
      <c r="F78" s="434">
        <v>2343</v>
      </c>
      <c r="G78" s="435">
        <v>1429</v>
      </c>
    </row>
    <row r="79" spans="1:7" ht="15">
      <c r="A79" s="436" t="s">
        <v>262</v>
      </c>
      <c r="B79" s="426">
        <v>168599</v>
      </c>
      <c r="C79" s="427">
        <v>166925</v>
      </c>
      <c r="D79" s="428">
        <v>1674</v>
      </c>
      <c r="E79" s="426">
        <v>272613</v>
      </c>
      <c r="F79" s="427">
        <v>268707</v>
      </c>
      <c r="G79" s="428">
        <v>3906</v>
      </c>
    </row>
    <row r="80" spans="1:7" ht="15">
      <c r="A80" s="437" t="s">
        <v>263</v>
      </c>
      <c r="B80" s="419">
        <v>387138</v>
      </c>
      <c r="C80" s="420">
        <v>5001</v>
      </c>
      <c r="D80" s="421">
        <v>382137</v>
      </c>
      <c r="E80" s="419">
        <v>254868</v>
      </c>
      <c r="F80" s="420">
        <v>40892</v>
      </c>
      <c r="G80" s="421">
        <v>213976</v>
      </c>
    </row>
    <row r="81" spans="1:7" ht="15">
      <c r="A81" s="465" t="s">
        <v>264</v>
      </c>
      <c r="B81" s="433">
        <v>555737</v>
      </c>
      <c r="C81" s="434">
        <v>171926</v>
      </c>
      <c r="D81" s="435">
        <v>383811</v>
      </c>
      <c r="E81" s="433">
        <v>527481</v>
      </c>
      <c r="F81" s="434">
        <v>309599</v>
      </c>
      <c r="G81" s="435">
        <v>217882</v>
      </c>
    </row>
    <row r="82" spans="1:7" ht="15">
      <c r="A82" s="436" t="s">
        <v>265</v>
      </c>
      <c r="B82" s="426">
        <v>1299</v>
      </c>
      <c r="C82" s="427">
        <v>338</v>
      </c>
      <c r="D82" s="428">
        <v>961</v>
      </c>
      <c r="E82" s="426">
        <v>1801</v>
      </c>
      <c r="F82" s="427">
        <v>987</v>
      </c>
      <c r="G82" s="428">
        <v>814</v>
      </c>
    </row>
    <row r="83" spans="1:7" ht="15">
      <c r="A83" s="437" t="s">
        <v>266</v>
      </c>
      <c r="B83" s="419">
        <v>16</v>
      </c>
      <c r="C83" s="420">
        <v>14</v>
      </c>
      <c r="D83" s="421">
        <v>2</v>
      </c>
      <c r="E83" s="419">
        <v>2</v>
      </c>
      <c r="F83" s="420">
        <v>2</v>
      </c>
      <c r="G83" s="421">
        <v>0</v>
      </c>
    </row>
    <row r="84" spans="1:7" ht="15">
      <c r="A84" s="436" t="s">
        <v>267</v>
      </c>
      <c r="B84" s="426">
        <v>9</v>
      </c>
      <c r="C84" s="427">
        <v>5</v>
      </c>
      <c r="D84" s="428">
        <v>4</v>
      </c>
      <c r="E84" s="426">
        <v>28</v>
      </c>
      <c r="F84" s="427">
        <v>10</v>
      </c>
      <c r="G84" s="428">
        <v>18</v>
      </c>
    </row>
    <row r="85" spans="1:7" ht="15">
      <c r="A85" s="465" t="s">
        <v>268</v>
      </c>
      <c r="B85" s="433">
        <v>1324</v>
      </c>
      <c r="C85" s="434">
        <v>357</v>
      </c>
      <c r="D85" s="435">
        <v>967</v>
      </c>
      <c r="E85" s="433">
        <v>1831</v>
      </c>
      <c r="F85" s="434">
        <v>999</v>
      </c>
      <c r="G85" s="435">
        <v>832</v>
      </c>
    </row>
    <row r="86" spans="1:7" ht="15">
      <c r="A86" s="422" t="s">
        <v>269</v>
      </c>
      <c r="B86" s="426">
        <v>8199584</v>
      </c>
      <c r="C86" s="427">
        <v>2500</v>
      </c>
      <c r="D86" s="428">
        <v>8197084</v>
      </c>
      <c r="E86" s="426">
        <v>6867471</v>
      </c>
      <c r="F86" s="427">
        <v>0</v>
      </c>
      <c r="G86" s="428">
        <v>6867471</v>
      </c>
    </row>
    <row r="87" spans="1:7" ht="15">
      <c r="A87" s="418" t="s">
        <v>270</v>
      </c>
      <c r="B87" s="419">
        <v>663943</v>
      </c>
      <c r="C87" s="420">
        <v>0</v>
      </c>
      <c r="D87" s="421">
        <v>663943</v>
      </c>
      <c r="E87" s="419">
        <v>0</v>
      </c>
      <c r="F87" s="420">
        <v>0</v>
      </c>
      <c r="G87" s="421">
        <v>0</v>
      </c>
    </row>
    <row r="88" spans="1:7" ht="15">
      <c r="A88" s="422" t="s">
        <v>271</v>
      </c>
      <c r="B88" s="426">
        <v>134812</v>
      </c>
      <c r="C88" s="427">
        <v>134812</v>
      </c>
      <c r="D88" s="428">
        <v>0</v>
      </c>
      <c r="E88" s="426">
        <v>647178</v>
      </c>
      <c r="F88" s="427">
        <v>647178</v>
      </c>
      <c r="G88" s="428">
        <v>0</v>
      </c>
    </row>
    <row r="89" spans="1:7" ht="15">
      <c r="A89" s="418" t="s">
        <v>272</v>
      </c>
      <c r="B89" s="419">
        <v>132241</v>
      </c>
      <c r="C89" s="420">
        <v>918</v>
      </c>
      <c r="D89" s="421">
        <v>131323</v>
      </c>
      <c r="E89" s="419">
        <v>634835</v>
      </c>
      <c r="F89" s="420">
        <v>0</v>
      </c>
      <c r="G89" s="421">
        <v>634835</v>
      </c>
    </row>
    <row r="90" spans="1:7" ht="15">
      <c r="A90" s="422" t="s">
        <v>273</v>
      </c>
      <c r="B90" s="426">
        <v>4341375</v>
      </c>
      <c r="C90" s="427">
        <v>4341375</v>
      </c>
      <c r="D90" s="428">
        <v>0</v>
      </c>
      <c r="E90" s="426">
        <v>0</v>
      </c>
      <c r="F90" s="427">
        <v>0</v>
      </c>
      <c r="G90" s="428">
        <v>0</v>
      </c>
    </row>
    <row r="91" spans="1:7" ht="15">
      <c r="A91" s="418" t="s">
        <v>297</v>
      </c>
      <c r="B91" s="419">
        <v>10882581</v>
      </c>
      <c r="C91" s="420">
        <v>10882581</v>
      </c>
      <c r="D91" s="421">
        <v>0</v>
      </c>
      <c r="E91" s="419">
        <v>6480000</v>
      </c>
      <c r="F91" s="420">
        <v>6480000</v>
      </c>
      <c r="G91" s="421">
        <v>0</v>
      </c>
    </row>
    <row r="92" spans="1:7" ht="15">
      <c r="A92" s="440" t="s">
        <v>275</v>
      </c>
      <c r="B92" s="426">
        <v>2635</v>
      </c>
      <c r="C92" s="427">
        <v>2635</v>
      </c>
      <c r="D92" s="428">
        <v>0</v>
      </c>
      <c r="E92" s="426">
        <v>0</v>
      </c>
      <c r="F92" s="427">
        <v>0</v>
      </c>
      <c r="G92" s="428">
        <v>0</v>
      </c>
    </row>
    <row r="93" spans="1:7" ht="15">
      <c r="A93" s="429" t="s">
        <v>276</v>
      </c>
      <c r="B93" s="433">
        <v>24357171</v>
      </c>
      <c r="C93" s="434">
        <v>15364821</v>
      </c>
      <c r="D93" s="435">
        <v>8992350</v>
      </c>
      <c r="E93" s="433">
        <v>14629484</v>
      </c>
      <c r="F93" s="434">
        <v>7127178</v>
      </c>
      <c r="G93" s="435">
        <v>7502306</v>
      </c>
    </row>
    <row r="94" spans="1:7" ht="15.75" thickBot="1">
      <c r="A94" s="466" t="s">
        <v>277</v>
      </c>
      <c r="B94" s="445">
        <v>515928</v>
      </c>
      <c r="C94" s="446">
        <v>10370</v>
      </c>
      <c r="D94" s="447">
        <v>505558</v>
      </c>
      <c r="E94" s="445">
        <v>531714</v>
      </c>
      <c r="F94" s="446">
        <v>11279</v>
      </c>
      <c r="G94" s="447">
        <v>520435</v>
      </c>
    </row>
    <row r="95" ht="23.25" customHeight="1" thickBot="1"/>
    <row r="96" spans="1:9" ht="23.25" thickBot="1">
      <c r="A96" s="450" t="s">
        <v>278</v>
      </c>
      <c r="B96" s="451"/>
      <c r="C96" s="451"/>
      <c r="D96" s="451"/>
      <c r="E96" s="452"/>
      <c r="F96" s="453"/>
      <c r="G96" s="453"/>
      <c r="H96" s="467"/>
      <c r="I96" s="454" t="s">
        <v>241</v>
      </c>
    </row>
    <row r="97" spans="1:9" ht="15">
      <c r="A97" s="859" t="s">
        <v>242</v>
      </c>
      <c r="B97" s="847" t="s">
        <v>235</v>
      </c>
      <c r="C97" s="848"/>
      <c r="D97" s="848"/>
      <c r="E97" s="849"/>
      <c r="F97" s="847" t="s">
        <v>236</v>
      </c>
      <c r="G97" s="848"/>
      <c r="H97" s="848"/>
      <c r="I97" s="849"/>
    </row>
    <row r="98" spans="1:9" ht="12.75">
      <c r="A98" s="859"/>
      <c r="B98" s="845" t="s">
        <v>279</v>
      </c>
      <c r="C98" s="843" t="s">
        <v>280</v>
      </c>
      <c r="D98" s="843" t="s">
        <v>281</v>
      </c>
      <c r="E98" s="841" t="s">
        <v>282</v>
      </c>
      <c r="F98" s="845" t="s">
        <v>279</v>
      </c>
      <c r="G98" s="843" t="s">
        <v>280</v>
      </c>
      <c r="H98" s="843" t="s">
        <v>281</v>
      </c>
      <c r="I98" s="841" t="s">
        <v>282</v>
      </c>
    </row>
    <row r="99" spans="1:9" ht="13.5" thickBot="1">
      <c r="A99" s="860"/>
      <c r="B99" s="846"/>
      <c r="C99" s="844"/>
      <c r="D99" s="844"/>
      <c r="E99" s="842"/>
      <c r="F99" s="846"/>
      <c r="G99" s="844"/>
      <c r="H99" s="844"/>
      <c r="I99" s="842"/>
    </row>
    <row r="100" spans="1:9" ht="15">
      <c r="A100" s="411" t="s">
        <v>283</v>
      </c>
      <c r="B100" s="415">
        <v>1264</v>
      </c>
      <c r="C100" s="416">
        <v>808</v>
      </c>
      <c r="D100" s="456">
        <v>54</v>
      </c>
      <c r="E100" s="417">
        <v>2126</v>
      </c>
      <c r="F100" s="415">
        <v>860</v>
      </c>
      <c r="G100" s="416">
        <v>1062</v>
      </c>
      <c r="H100" s="417">
        <v>0</v>
      </c>
      <c r="I100" s="468">
        <v>1922</v>
      </c>
    </row>
    <row r="101" spans="1:9" ht="15">
      <c r="A101" s="418" t="s">
        <v>284</v>
      </c>
      <c r="B101" s="419">
        <v>1092</v>
      </c>
      <c r="C101" s="420">
        <v>583</v>
      </c>
      <c r="D101" s="457">
        <v>0</v>
      </c>
      <c r="E101" s="421">
        <v>1675</v>
      </c>
      <c r="F101" s="419">
        <v>4216</v>
      </c>
      <c r="G101" s="420">
        <v>1326</v>
      </c>
      <c r="H101" s="421">
        <v>38</v>
      </c>
      <c r="I101" s="469">
        <v>5580</v>
      </c>
    </row>
    <row r="102" spans="1:9" ht="15">
      <c r="A102" s="422" t="s">
        <v>285</v>
      </c>
      <c r="B102" s="426">
        <v>8474</v>
      </c>
      <c r="C102" s="427">
        <v>8846</v>
      </c>
      <c r="D102" s="459">
        <v>0</v>
      </c>
      <c r="E102" s="428">
        <v>17320</v>
      </c>
      <c r="F102" s="426">
        <v>11147</v>
      </c>
      <c r="G102" s="427">
        <v>6251</v>
      </c>
      <c r="H102" s="428">
        <v>0</v>
      </c>
      <c r="I102" s="470">
        <v>17398</v>
      </c>
    </row>
    <row r="103" spans="1:9" ht="15">
      <c r="A103" s="418" t="s">
        <v>286</v>
      </c>
      <c r="B103" s="419">
        <v>22154</v>
      </c>
      <c r="C103" s="420">
        <v>2372</v>
      </c>
      <c r="D103" s="457">
        <v>0</v>
      </c>
      <c r="E103" s="421">
        <v>24526</v>
      </c>
      <c r="F103" s="419">
        <v>25501</v>
      </c>
      <c r="G103" s="420">
        <v>4793</v>
      </c>
      <c r="H103" s="421">
        <v>0</v>
      </c>
      <c r="I103" s="469">
        <v>30294</v>
      </c>
    </row>
    <row r="104" spans="1:9" ht="15">
      <c r="A104" s="422" t="s">
        <v>287</v>
      </c>
      <c r="B104" s="426">
        <v>1027</v>
      </c>
      <c r="C104" s="427">
        <v>461</v>
      </c>
      <c r="D104" s="459">
        <v>0</v>
      </c>
      <c r="E104" s="428">
        <v>1488</v>
      </c>
      <c r="F104" s="426">
        <v>1326</v>
      </c>
      <c r="G104" s="427">
        <v>1017</v>
      </c>
      <c r="H104" s="428">
        <v>0</v>
      </c>
      <c r="I104" s="470">
        <v>2343</v>
      </c>
    </row>
    <row r="105" spans="1:9" ht="15">
      <c r="A105" s="418" t="s">
        <v>288</v>
      </c>
      <c r="B105" s="419">
        <v>1697</v>
      </c>
      <c r="C105" s="420">
        <v>1059</v>
      </c>
      <c r="D105" s="457">
        <v>0</v>
      </c>
      <c r="E105" s="421">
        <v>2756</v>
      </c>
      <c r="F105" s="419">
        <v>1070</v>
      </c>
      <c r="G105" s="420">
        <v>359</v>
      </c>
      <c r="H105" s="421">
        <v>0</v>
      </c>
      <c r="I105" s="469">
        <v>1429</v>
      </c>
    </row>
    <row r="106" spans="1:9" ht="15">
      <c r="A106" s="422" t="s">
        <v>289</v>
      </c>
      <c r="B106" s="426">
        <v>131517</v>
      </c>
      <c r="C106" s="427">
        <v>40409</v>
      </c>
      <c r="D106" s="459">
        <v>0</v>
      </c>
      <c r="E106" s="428">
        <v>171926</v>
      </c>
      <c r="F106" s="426">
        <v>174586</v>
      </c>
      <c r="G106" s="427">
        <v>135013</v>
      </c>
      <c r="H106" s="428">
        <v>0</v>
      </c>
      <c r="I106" s="470">
        <v>309599</v>
      </c>
    </row>
    <row r="107" spans="1:9" ht="15">
      <c r="A107" s="418" t="s">
        <v>290</v>
      </c>
      <c r="B107" s="419">
        <v>80877</v>
      </c>
      <c r="C107" s="420">
        <v>302934</v>
      </c>
      <c r="D107" s="457">
        <v>0</v>
      </c>
      <c r="E107" s="421">
        <v>383811</v>
      </c>
      <c r="F107" s="419">
        <v>72502</v>
      </c>
      <c r="G107" s="420">
        <v>145380</v>
      </c>
      <c r="H107" s="421">
        <v>0</v>
      </c>
      <c r="I107" s="469">
        <v>217882</v>
      </c>
    </row>
    <row r="108" spans="1:9" ht="15">
      <c r="A108" s="422" t="s">
        <v>291</v>
      </c>
      <c r="B108" s="426">
        <v>237</v>
      </c>
      <c r="C108" s="427">
        <v>110</v>
      </c>
      <c r="D108" s="459">
        <v>10</v>
      </c>
      <c r="E108" s="428">
        <v>357</v>
      </c>
      <c r="F108" s="426">
        <v>538</v>
      </c>
      <c r="G108" s="427">
        <v>412</v>
      </c>
      <c r="H108" s="428">
        <v>49</v>
      </c>
      <c r="I108" s="470">
        <v>999</v>
      </c>
    </row>
    <row r="109" spans="1:9" ht="15">
      <c r="A109" s="418" t="s">
        <v>292</v>
      </c>
      <c r="B109" s="419">
        <v>644</v>
      </c>
      <c r="C109" s="420">
        <v>240</v>
      </c>
      <c r="D109" s="457">
        <v>83</v>
      </c>
      <c r="E109" s="421">
        <v>967</v>
      </c>
      <c r="F109" s="419">
        <v>726</v>
      </c>
      <c r="G109" s="420">
        <v>106</v>
      </c>
      <c r="H109" s="421">
        <v>0</v>
      </c>
      <c r="I109" s="469">
        <v>832</v>
      </c>
    </row>
    <row r="110" spans="1:9" ht="15">
      <c r="A110" s="422" t="s">
        <v>293</v>
      </c>
      <c r="B110" s="426">
        <v>8188070</v>
      </c>
      <c r="C110" s="427">
        <v>7176751</v>
      </c>
      <c r="D110" s="459">
        <v>0</v>
      </c>
      <c r="E110" s="428">
        <v>15364821</v>
      </c>
      <c r="F110" s="426">
        <v>341655</v>
      </c>
      <c r="G110" s="427">
        <v>6785523</v>
      </c>
      <c r="H110" s="428">
        <v>0</v>
      </c>
      <c r="I110" s="470">
        <v>7127178</v>
      </c>
    </row>
    <row r="111" spans="1:9" ht="15">
      <c r="A111" s="418" t="s">
        <v>294</v>
      </c>
      <c r="B111" s="419">
        <v>5294449</v>
      </c>
      <c r="C111" s="420">
        <v>3697901</v>
      </c>
      <c r="D111" s="457">
        <v>0</v>
      </c>
      <c r="E111" s="421">
        <v>8992350</v>
      </c>
      <c r="F111" s="419">
        <v>7051744</v>
      </c>
      <c r="G111" s="420">
        <v>450562</v>
      </c>
      <c r="H111" s="421">
        <v>0</v>
      </c>
      <c r="I111" s="469">
        <v>7502306</v>
      </c>
    </row>
    <row r="112" spans="1:9" ht="15">
      <c r="A112" s="422" t="s">
        <v>295</v>
      </c>
      <c r="B112" s="426">
        <v>10370</v>
      </c>
      <c r="C112" s="427">
        <v>0</v>
      </c>
      <c r="D112" s="459">
        <v>0</v>
      </c>
      <c r="E112" s="428">
        <v>10370</v>
      </c>
      <c r="F112" s="426">
        <v>8447</v>
      </c>
      <c r="G112" s="427">
        <v>2832</v>
      </c>
      <c r="H112" s="428">
        <v>0</v>
      </c>
      <c r="I112" s="470">
        <v>11279</v>
      </c>
    </row>
    <row r="113" spans="1:9" ht="15.75" thickBot="1">
      <c r="A113" s="460" t="s">
        <v>296</v>
      </c>
      <c r="B113" s="461">
        <v>245564</v>
      </c>
      <c r="C113" s="462">
        <v>259994</v>
      </c>
      <c r="D113" s="463">
        <v>0</v>
      </c>
      <c r="E113" s="464">
        <v>505558</v>
      </c>
      <c r="F113" s="461">
        <v>146667</v>
      </c>
      <c r="G113" s="462">
        <v>373768</v>
      </c>
      <c r="H113" s="464">
        <v>0</v>
      </c>
      <c r="I113" s="471">
        <v>520435</v>
      </c>
    </row>
  </sheetData>
  <sheetProtection/>
  <mergeCells count="45">
    <mergeCell ref="I98:I99"/>
    <mergeCell ref="A97:A99"/>
    <mergeCell ref="B97:E97"/>
    <mergeCell ref="F97:I97"/>
    <mergeCell ref="B98:B99"/>
    <mergeCell ref="C98:C99"/>
    <mergeCell ref="D98:D99"/>
    <mergeCell ref="E98:E99"/>
    <mergeCell ref="F98:F99"/>
    <mergeCell ref="G98:G99"/>
    <mergeCell ref="H98:H99"/>
    <mergeCell ref="A60:D60"/>
    <mergeCell ref="A61:A63"/>
    <mergeCell ref="B61:D61"/>
    <mergeCell ref="E61:G61"/>
    <mergeCell ref="B62:B63"/>
    <mergeCell ref="C62:C63"/>
    <mergeCell ref="D62:D63"/>
    <mergeCell ref="E62:E63"/>
    <mergeCell ref="F62:F63"/>
    <mergeCell ref="G62:G63"/>
    <mergeCell ref="A1:E1"/>
    <mergeCell ref="A2:E2"/>
    <mergeCell ref="A6:A8"/>
    <mergeCell ref="B6:D6"/>
    <mergeCell ref="E6:G6"/>
    <mergeCell ref="A5:D5"/>
    <mergeCell ref="E5:G5"/>
    <mergeCell ref="A42:A44"/>
    <mergeCell ref="G43:G44"/>
    <mergeCell ref="B42:E42"/>
    <mergeCell ref="F42:I42"/>
    <mergeCell ref="C7:C8"/>
    <mergeCell ref="D7:D8"/>
    <mergeCell ref="E7:E8"/>
    <mergeCell ref="F7:F8"/>
    <mergeCell ref="G7:G8"/>
    <mergeCell ref="B7:B8"/>
    <mergeCell ref="I43:I44"/>
    <mergeCell ref="H43:H44"/>
    <mergeCell ref="B43:B44"/>
    <mergeCell ref="C43:C44"/>
    <mergeCell ref="E43:E44"/>
    <mergeCell ref="F43:F44"/>
    <mergeCell ref="D43:D44"/>
  </mergeCells>
  <printOptions/>
  <pageMargins left="0.42" right="0.18" top="0.66" bottom="0.59" header="0" footer="0"/>
  <pageSetup horizontalDpi="600" verticalDpi="600" orientation="portrait" paperSize="9" scale="73" r:id="rId1"/>
  <rowBreaks count="1" manualBreakCount="1">
    <brk id="5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defaultGridColor="0" colorId="18" workbookViewId="0" topLeftCell="A1">
      <selection activeCell="A1" sqref="A1"/>
    </sheetView>
  </sheetViews>
  <sheetFormatPr defaultColWidth="8.25390625" defaultRowHeight="13.5"/>
  <cols>
    <col min="1" max="1" width="33.00390625" style="473" customWidth="1"/>
    <col min="2" max="2" width="15.25390625" style="473" customWidth="1"/>
    <col min="3" max="5" width="11.375" style="473" customWidth="1"/>
    <col min="6" max="6" width="15.00390625" style="473" customWidth="1"/>
    <col min="7" max="7" width="27.875" style="473" customWidth="1"/>
    <col min="8" max="8" width="14.25390625" style="473" customWidth="1"/>
    <col min="9" max="9" width="14.375" style="473" customWidth="1"/>
    <col min="10" max="10" width="17.25390625" style="473" customWidth="1"/>
    <col min="11" max="11" width="14.125" style="473" customWidth="1"/>
    <col min="12" max="16384" width="8.25390625" style="473" customWidth="1"/>
  </cols>
  <sheetData>
    <row r="1" spans="1:5" ht="27" customHeight="1">
      <c r="A1" s="472" t="s">
        <v>298</v>
      </c>
      <c r="B1" s="472"/>
      <c r="C1" s="472"/>
      <c r="D1" s="472"/>
      <c r="E1" s="472"/>
    </row>
    <row r="2" spans="1:5" s="475" customFormat="1" ht="20.25">
      <c r="A2" s="474" t="s">
        <v>238</v>
      </c>
      <c r="B2" s="474"/>
      <c r="C2" s="474"/>
      <c r="D2" s="474"/>
      <c r="E2" s="474"/>
    </row>
    <row r="3" spans="1:12" s="475" customFormat="1" ht="22.5" customHeight="1">
      <c r="A3" s="476" t="s">
        <v>299</v>
      </c>
      <c r="E3" s="477"/>
      <c r="G3" s="478"/>
      <c r="H3" s="478"/>
      <c r="I3" s="478"/>
      <c r="J3" s="478"/>
      <c r="K3" s="478"/>
      <c r="L3" s="478"/>
    </row>
    <row r="4" spans="1:12" s="475" customFormat="1" ht="18.75" customHeight="1" thickBot="1">
      <c r="A4" s="479"/>
      <c r="E4" s="477"/>
      <c r="G4" s="478"/>
      <c r="H4" s="478"/>
      <c r="I4" s="478"/>
      <c r="J4" s="478"/>
      <c r="K4" s="478"/>
      <c r="L4" s="478"/>
    </row>
    <row r="5" spans="1:12" ht="31.5" customHeight="1">
      <c r="A5" s="480" t="s">
        <v>300</v>
      </c>
      <c r="B5" s="481" t="s">
        <v>279</v>
      </c>
      <c r="C5" s="482" t="s">
        <v>144</v>
      </c>
      <c r="D5" s="483" t="s">
        <v>235</v>
      </c>
      <c r="E5" s="484" t="s">
        <v>236</v>
      </c>
      <c r="G5" s="478"/>
      <c r="H5" s="478"/>
      <c r="I5" s="478"/>
      <c r="J5" s="478"/>
      <c r="K5" s="478"/>
      <c r="L5" s="478"/>
    </row>
    <row r="6" spans="1:12" ht="15">
      <c r="A6" s="485" t="s">
        <v>262</v>
      </c>
      <c r="B6" s="486">
        <v>243901</v>
      </c>
      <c r="C6" s="487">
        <v>27283</v>
      </c>
      <c r="D6" s="488">
        <v>87658</v>
      </c>
      <c r="E6" s="489">
        <v>128960</v>
      </c>
      <c r="G6" s="478"/>
      <c r="H6" s="478"/>
      <c r="I6" s="478"/>
      <c r="J6" s="478"/>
      <c r="K6" s="478"/>
      <c r="L6" s="478"/>
    </row>
    <row r="7" spans="1:12" ht="15.75" customHeight="1">
      <c r="A7" s="490" t="s">
        <v>301</v>
      </c>
      <c r="B7" s="491">
        <v>254843</v>
      </c>
      <c r="C7" s="492">
        <v>7456</v>
      </c>
      <c r="D7" s="493">
        <v>171148</v>
      </c>
      <c r="E7" s="494">
        <v>76239</v>
      </c>
      <c r="G7" s="478"/>
      <c r="H7" s="478"/>
      <c r="I7" s="478"/>
      <c r="J7" s="478"/>
      <c r="K7" s="478"/>
      <c r="L7" s="478"/>
    </row>
    <row r="8" spans="1:12" ht="15">
      <c r="A8" s="485" t="s">
        <v>302</v>
      </c>
      <c r="B8" s="486">
        <v>562495</v>
      </c>
      <c r="C8" s="487">
        <v>17780</v>
      </c>
      <c r="D8" s="488">
        <v>327034</v>
      </c>
      <c r="E8" s="489">
        <v>217681</v>
      </c>
      <c r="G8" s="478"/>
      <c r="H8" s="478"/>
      <c r="I8" s="478"/>
      <c r="J8" s="478"/>
      <c r="K8" s="478"/>
      <c r="L8" s="478"/>
    </row>
    <row r="9" spans="1:12" ht="15">
      <c r="A9" s="495" t="s">
        <v>303</v>
      </c>
      <c r="B9" s="486">
        <v>227219</v>
      </c>
      <c r="C9" s="496">
        <v>3441</v>
      </c>
      <c r="D9" s="497">
        <v>138941</v>
      </c>
      <c r="E9" s="498">
        <v>84837</v>
      </c>
      <c r="G9" s="478"/>
      <c r="H9" s="478"/>
      <c r="I9" s="478"/>
      <c r="J9" s="478"/>
      <c r="K9" s="478"/>
      <c r="L9" s="478"/>
    </row>
    <row r="10" spans="1:12" ht="15">
      <c r="A10" s="495" t="s">
        <v>304</v>
      </c>
      <c r="B10" s="486">
        <v>312031</v>
      </c>
      <c r="C10" s="496">
        <v>13879</v>
      </c>
      <c r="D10" s="497">
        <v>173983</v>
      </c>
      <c r="E10" s="498">
        <v>124169</v>
      </c>
      <c r="G10" s="478"/>
      <c r="H10" s="478"/>
      <c r="I10" s="478"/>
      <c r="J10" s="478"/>
      <c r="K10" s="478"/>
      <c r="L10" s="478"/>
    </row>
    <row r="11" spans="1:12" ht="15">
      <c r="A11" s="499" t="s">
        <v>305</v>
      </c>
      <c r="B11" s="491">
        <v>23245</v>
      </c>
      <c r="C11" s="500">
        <v>460</v>
      </c>
      <c r="D11" s="501">
        <v>14110</v>
      </c>
      <c r="E11" s="502">
        <v>8675</v>
      </c>
      <c r="G11" s="478"/>
      <c r="H11" s="478"/>
      <c r="I11" s="478"/>
      <c r="J11" s="478"/>
      <c r="K11" s="478"/>
      <c r="L11" s="478"/>
    </row>
    <row r="12" spans="1:12" ht="15">
      <c r="A12" s="485" t="s">
        <v>306</v>
      </c>
      <c r="B12" s="486">
        <v>73688</v>
      </c>
      <c r="C12" s="487">
        <v>5713</v>
      </c>
      <c r="D12" s="488">
        <v>33892</v>
      </c>
      <c r="E12" s="489">
        <v>34083</v>
      </c>
      <c r="G12" s="478"/>
      <c r="H12" s="478"/>
      <c r="I12" s="478"/>
      <c r="J12" s="478"/>
      <c r="K12" s="478"/>
      <c r="L12" s="478"/>
    </row>
    <row r="13" spans="1:12" ht="15">
      <c r="A13" s="495" t="s">
        <v>307</v>
      </c>
      <c r="B13" s="486">
        <v>458</v>
      </c>
      <c r="C13" s="487">
        <v>40</v>
      </c>
      <c r="D13" s="488">
        <v>236</v>
      </c>
      <c r="E13" s="489">
        <v>182</v>
      </c>
      <c r="G13" s="478"/>
      <c r="H13" s="478"/>
      <c r="I13" s="478"/>
      <c r="J13" s="478"/>
      <c r="K13" s="478"/>
      <c r="L13" s="478"/>
    </row>
    <row r="14" spans="1:12" ht="15">
      <c r="A14" s="503" t="s">
        <v>308</v>
      </c>
      <c r="B14" s="504">
        <v>73230</v>
      </c>
      <c r="C14" s="505">
        <v>5673</v>
      </c>
      <c r="D14" s="506">
        <v>33656</v>
      </c>
      <c r="E14" s="507">
        <v>33901</v>
      </c>
      <c r="G14" s="478"/>
      <c r="H14" s="478"/>
      <c r="I14" s="478"/>
      <c r="J14" s="478"/>
      <c r="K14" s="478"/>
      <c r="L14" s="478"/>
    </row>
    <row r="15" spans="1:12" ht="15">
      <c r="A15" s="495" t="s">
        <v>309</v>
      </c>
      <c r="B15" s="486">
        <v>13912</v>
      </c>
      <c r="C15" s="496">
        <v>1332</v>
      </c>
      <c r="D15" s="497">
        <v>6435</v>
      </c>
      <c r="E15" s="498">
        <v>6145</v>
      </c>
      <c r="G15" s="478"/>
      <c r="H15" s="478"/>
      <c r="I15" s="478"/>
      <c r="J15" s="478"/>
      <c r="K15" s="478"/>
      <c r="L15" s="478"/>
    </row>
    <row r="16" spans="1:12" ht="15">
      <c r="A16" s="495" t="s">
        <v>310</v>
      </c>
      <c r="B16" s="486">
        <v>4803</v>
      </c>
      <c r="C16" s="496">
        <v>469</v>
      </c>
      <c r="D16" s="497">
        <v>3071</v>
      </c>
      <c r="E16" s="498">
        <v>1263</v>
      </c>
      <c r="G16" s="478"/>
      <c r="H16" s="478"/>
      <c r="I16" s="478"/>
      <c r="J16" s="478"/>
      <c r="K16" s="478"/>
      <c r="L16" s="478"/>
    </row>
    <row r="17" spans="1:12" ht="15">
      <c r="A17" s="503" t="s">
        <v>311</v>
      </c>
      <c r="B17" s="504">
        <v>9109</v>
      </c>
      <c r="C17" s="508">
        <v>863</v>
      </c>
      <c r="D17" s="509">
        <v>3364</v>
      </c>
      <c r="E17" s="510">
        <v>4882</v>
      </c>
      <c r="G17" s="478"/>
      <c r="H17" s="478"/>
      <c r="I17" s="478"/>
      <c r="J17" s="478"/>
      <c r="K17" s="478"/>
      <c r="L17" s="478"/>
    </row>
    <row r="18" spans="1:12" ht="15">
      <c r="A18" s="495" t="s">
        <v>312</v>
      </c>
      <c r="B18" s="486">
        <v>59318</v>
      </c>
      <c r="C18" s="496">
        <v>4341</v>
      </c>
      <c r="D18" s="497">
        <v>27221</v>
      </c>
      <c r="E18" s="498">
        <v>27756</v>
      </c>
      <c r="G18" s="478"/>
      <c r="H18" s="478"/>
      <c r="I18" s="478"/>
      <c r="J18" s="478"/>
      <c r="K18" s="478"/>
      <c r="L18" s="478"/>
    </row>
    <row r="19" spans="1:12" ht="15">
      <c r="A19" s="495" t="s">
        <v>311</v>
      </c>
      <c r="B19" s="486">
        <v>40724</v>
      </c>
      <c r="C19" s="496">
        <v>3041</v>
      </c>
      <c r="D19" s="497">
        <v>20273</v>
      </c>
      <c r="E19" s="498">
        <v>17410</v>
      </c>
      <c r="G19" s="478"/>
      <c r="H19" s="478"/>
      <c r="I19" s="478"/>
      <c r="J19" s="478"/>
      <c r="K19" s="478"/>
      <c r="L19" s="478"/>
    </row>
    <row r="20" spans="1:12" ht="15">
      <c r="A20" s="499" t="s">
        <v>310</v>
      </c>
      <c r="B20" s="491">
        <v>18594</v>
      </c>
      <c r="C20" s="500">
        <v>1300</v>
      </c>
      <c r="D20" s="501">
        <v>6948</v>
      </c>
      <c r="E20" s="502">
        <v>10346</v>
      </c>
      <c r="G20" s="478"/>
      <c r="H20" s="478"/>
      <c r="I20" s="478"/>
      <c r="J20" s="478"/>
      <c r="K20" s="478"/>
      <c r="L20" s="478"/>
    </row>
    <row r="21" spans="1:12" ht="15">
      <c r="A21" s="495"/>
      <c r="B21" s="486"/>
      <c r="C21" s="496"/>
      <c r="D21" s="497"/>
      <c r="E21" s="498"/>
      <c r="G21" s="478"/>
      <c r="H21" s="478"/>
      <c r="I21" s="478"/>
      <c r="J21" s="478"/>
      <c r="K21" s="478"/>
      <c r="L21" s="478"/>
    </row>
    <row r="22" spans="1:12" ht="15.75" thickBot="1">
      <c r="A22" s="511" t="s">
        <v>313</v>
      </c>
      <c r="B22" s="512">
        <v>1134927</v>
      </c>
      <c r="C22" s="513">
        <v>58232</v>
      </c>
      <c r="D22" s="514">
        <v>619732</v>
      </c>
      <c r="E22" s="515">
        <v>456963</v>
      </c>
      <c r="G22" s="478"/>
      <c r="H22" s="478"/>
      <c r="I22" s="478"/>
      <c r="J22" s="478"/>
      <c r="K22" s="478"/>
      <c r="L22" s="478"/>
    </row>
    <row r="23" spans="7:12" ht="15">
      <c r="G23" s="478"/>
      <c r="H23" s="478"/>
      <c r="I23" s="478"/>
      <c r="J23" s="478"/>
      <c r="K23" s="478"/>
      <c r="L23" s="478"/>
    </row>
    <row r="24" spans="7:12" ht="15">
      <c r="G24" s="478"/>
      <c r="H24" s="478"/>
      <c r="I24" s="478"/>
      <c r="J24" s="478"/>
      <c r="K24" s="478"/>
      <c r="L24" s="478"/>
    </row>
    <row r="25" spans="7:12" ht="15">
      <c r="G25" s="478"/>
      <c r="H25" s="478"/>
      <c r="I25" s="478"/>
      <c r="J25" s="478"/>
      <c r="K25" s="478"/>
      <c r="L25" s="478"/>
    </row>
    <row r="26" spans="7:12" ht="15">
      <c r="G26" s="478"/>
      <c r="H26" s="478"/>
      <c r="I26" s="478"/>
      <c r="J26" s="478"/>
      <c r="K26" s="478"/>
      <c r="L26" s="478"/>
    </row>
    <row r="27" spans="7:12" ht="15">
      <c r="G27" s="478"/>
      <c r="H27" s="478"/>
      <c r="I27" s="478"/>
      <c r="J27" s="478"/>
      <c r="K27" s="478"/>
      <c r="L27" s="478"/>
    </row>
    <row r="28" spans="7:12" ht="15">
      <c r="G28" s="478"/>
      <c r="H28" s="478"/>
      <c r="I28" s="478"/>
      <c r="J28" s="478"/>
      <c r="K28" s="478"/>
      <c r="L28" s="478"/>
    </row>
    <row r="29" spans="7:12" ht="15">
      <c r="G29" s="478"/>
      <c r="H29" s="478"/>
      <c r="I29" s="478"/>
      <c r="J29" s="478"/>
      <c r="K29" s="478"/>
      <c r="L29" s="478"/>
    </row>
    <row r="30" spans="7:12" ht="15">
      <c r="G30" s="478"/>
      <c r="H30" s="478"/>
      <c r="I30" s="478"/>
      <c r="J30" s="478"/>
      <c r="K30" s="478"/>
      <c r="L30" s="478"/>
    </row>
    <row r="31" spans="7:12" ht="15">
      <c r="G31" s="478"/>
      <c r="H31" s="478"/>
      <c r="I31" s="478"/>
      <c r="J31" s="478"/>
      <c r="K31" s="478"/>
      <c r="L31" s="478"/>
    </row>
    <row r="32" spans="7:12" ht="15">
      <c r="G32" s="478"/>
      <c r="H32" s="478"/>
      <c r="I32" s="478"/>
      <c r="J32" s="478"/>
      <c r="K32" s="478"/>
      <c r="L32" s="478"/>
    </row>
    <row r="33" spans="7:12" ht="15">
      <c r="G33" s="478"/>
      <c r="H33" s="478"/>
      <c r="I33" s="478"/>
      <c r="J33" s="478"/>
      <c r="K33" s="478"/>
      <c r="L33" s="478"/>
    </row>
    <row r="34" spans="7:12" ht="15">
      <c r="G34" s="478"/>
      <c r="H34" s="478"/>
      <c r="I34" s="478"/>
      <c r="J34" s="478"/>
      <c r="K34" s="478"/>
      <c r="L34" s="478"/>
    </row>
    <row r="35" spans="7:12" ht="15">
      <c r="G35" s="478"/>
      <c r="H35" s="478"/>
      <c r="I35" s="478"/>
      <c r="J35" s="478"/>
      <c r="K35" s="478"/>
      <c r="L35" s="478"/>
    </row>
    <row r="36" spans="7:12" ht="15">
      <c r="G36" s="478"/>
      <c r="H36" s="478"/>
      <c r="I36" s="478"/>
      <c r="J36" s="478"/>
      <c r="K36" s="478"/>
      <c r="L36" s="478"/>
    </row>
    <row r="37" spans="7:12" ht="15">
      <c r="G37" s="478"/>
      <c r="H37" s="478"/>
      <c r="I37" s="478"/>
      <c r="J37" s="478"/>
      <c r="K37" s="478"/>
      <c r="L37" s="478"/>
    </row>
    <row r="38" spans="7:12" ht="15">
      <c r="G38" s="478"/>
      <c r="H38" s="478"/>
      <c r="I38" s="478"/>
      <c r="J38" s="478"/>
      <c r="K38" s="478"/>
      <c r="L38" s="478"/>
    </row>
    <row r="39" spans="7:12" ht="15">
      <c r="G39" s="478"/>
      <c r="H39" s="478"/>
      <c r="I39" s="478"/>
      <c r="J39" s="478"/>
      <c r="K39" s="478"/>
      <c r="L39" s="478"/>
    </row>
    <row r="40" spans="7:12" ht="15">
      <c r="G40" s="478"/>
      <c r="H40" s="478"/>
      <c r="I40" s="478"/>
      <c r="J40" s="478"/>
      <c r="K40" s="478"/>
      <c r="L40" s="478"/>
    </row>
    <row r="41" spans="7:12" ht="15">
      <c r="G41" s="478"/>
      <c r="H41" s="478"/>
      <c r="I41" s="478"/>
      <c r="J41" s="478"/>
      <c r="K41" s="478"/>
      <c r="L41" s="478"/>
    </row>
    <row r="42" spans="7:12" ht="15">
      <c r="G42" s="478"/>
      <c r="H42" s="478"/>
      <c r="I42" s="478"/>
      <c r="J42" s="478"/>
      <c r="K42" s="478"/>
      <c r="L42" s="478"/>
    </row>
    <row r="43" spans="7:12" ht="15">
      <c r="G43" s="478"/>
      <c r="H43" s="478"/>
      <c r="I43" s="478"/>
      <c r="J43" s="478"/>
      <c r="K43" s="478"/>
      <c r="L43" s="478"/>
    </row>
    <row r="44" spans="7:12" ht="15">
      <c r="G44" s="478"/>
      <c r="H44" s="478"/>
      <c r="I44" s="478"/>
      <c r="J44" s="478"/>
      <c r="K44" s="478"/>
      <c r="L44" s="478"/>
    </row>
    <row r="45" spans="7:12" ht="15">
      <c r="G45" s="478"/>
      <c r="H45" s="478"/>
      <c r="I45" s="478"/>
      <c r="J45" s="478"/>
      <c r="K45" s="478"/>
      <c r="L45" s="478"/>
    </row>
    <row r="46" spans="7:12" ht="15">
      <c r="G46" s="478"/>
      <c r="H46" s="478"/>
      <c r="I46" s="478"/>
      <c r="J46" s="478"/>
      <c r="K46" s="478"/>
      <c r="L46" s="478"/>
    </row>
    <row r="47" spans="7:12" ht="15">
      <c r="G47" s="478"/>
      <c r="H47" s="478"/>
      <c r="I47" s="478"/>
      <c r="J47" s="478"/>
      <c r="K47" s="478"/>
      <c r="L47" s="478"/>
    </row>
    <row r="48" spans="7:12" ht="15">
      <c r="G48" s="478"/>
      <c r="H48" s="478"/>
      <c r="I48" s="478"/>
      <c r="J48" s="478"/>
      <c r="K48" s="478"/>
      <c r="L48" s="478"/>
    </row>
    <row r="49" spans="7:12" ht="15">
      <c r="G49" s="478"/>
      <c r="H49" s="478"/>
      <c r="I49" s="478"/>
      <c r="J49" s="478"/>
      <c r="K49" s="478"/>
      <c r="L49" s="478"/>
    </row>
    <row r="50" spans="7:12" ht="15">
      <c r="G50" s="478"/>
      <c r="H50" s="478"/>
      <c r="I50" s="478"/>
      <c r="J50" s="478"/>
      <c r="K50" s="478"/>
      <c r="L50" s="478"/>
    </row>
    <row r="51" spans="7:12" ht="15">
      <c r="G51" s="478"/>
      <c r="H51" s="478"/>
      <c r="I51" s="478"/>
      <c r="J51" s="478"/>
      <c r="K51" s="478"/>
      <c r="L51" s="478"/>
    </row>
    <row r="52" spans="7:12" ht="15">
      <c r="G52" s="478"/>
      <c r="H52" s="478"/>
      <c r="I52" s="478"/>
      <c r="J52" s="478"/>
      <c r="K52" s="478"/>
      <c r="L52" s="478"/>
    </row>
    <row r="53" spans="7:12" ht="15">
      <c r="G53" s="478"/>
      <c r="H53" s="478"/>
      <c r="I53" s="478"/>
      <c r="J53" s="478"/>
      <c r="K53" s="478"/>
      <c r="L53" s="478"/>
    </row>
    <row r="54" spans="7:12" ht="15">
      <c r="G54" s="478"/>
      <c r="H54" s="478"/>
      <c r="I54" s="478"/>
      <c r="J54" s="478"/>
      <c r="K54" s="478"/>
      <c r="L54" s="478"/>
    </row>
    <row r="55" spans="7:12" ht="15">
      <c r="G55" s="478"/>
      <c r="H55" s="478"/>
      <c r="I55" s="478"/>
      <c r="J55" s="478"/>
      <c r="K55" s="478"/>
      <c r="L55" s="478"/>
    </row>
    <row r="56" spans="7:12" ht="15">
      <c r="G56" s="478"/>
      <c r="H56" s="478"/>
      <c r="I56" s="478"/>
      <c r="J56" s="478"/>
      <c r="K56" s="478"/>
      <c r="L56" s="478"/>
    </row>
    <row r="57" spans="7:12" ht="15">
      <c r="G57" s="478"/>
      <c r="H57" s="478"/>
      <c r="I57" s="478"/>
      <c r="J57" s="478"/>
      <c r="K57" s="478"/>
      <c r="L57" s="478"/>
    </row>
    <row r="58" spans="7:12" ht="15">
      <c r="G58" s="478"/>
      <c r="H58" s="478"/>
      <c r="I58" s="478"/>
      <c r="J58" s="478"/>
      <c r="K58" s="478"/>
      <c r="L58" s="478"/>
    </row>
    <row r="59" spans="7:12" ht="15">
      <c r="G59" s="478"/>
      <c r="H59" s="478"/>
      <c r="I59" s="478"/>
      <c r="J59" s="478"/>
      <c r="K59" s="478"/>
      <c r="L59" s="478"/>
    </row>
    <row r="60" spans="7:12" ht="15">
      <c r="G60" s="478"/>
      <c r="H60" s="478"/>
      <c r="I60" s="478"/>
      <c r="J60" s="478"/>
      <c r="K60" s="478"/>
      <c r="L60" s="478"/>
    </row>
    <row r="61" spans="7:12" ht="15">
      <c r="G61" s="478"/>
      <c r="H61" s="478"/>
      <c r="I61" s="478"/>
      <c r="J61" s="478"/>
      <c r="K61" s="478"/>
      <c r="L61" s="478"/>
    </row>
    <row r="62" spans="7:12" ht="15">
      <c r="G62" s="478"/>
      <c r="H62" s="478"/>
      <c r="I62" s="478"/>
      <c r="J62" s="478"/>
      <c r="K62" s="478"/>
      <c r="L62" s="478"/>
    </row>
    <row r="63" spans="7:12" ht="15">
      <c r="G63" s="478"/>
      <c r="H63" s="478"/>
      <c r="I63" s="478"/>
      <c r="J63" s="478"/>
      <c r="K63" s="478"/>
      <c r="L63" s="478"/>
    </row>
    <row r="64" spans="7:12" ht="15">
      <c r="G64" s="478"/>
      <c r="H64" s="478"/>
      <c r="I64" s="478"/>
      <c r="J64" s="478"/>
      <c r="K64" s="478"/>
      <c r="L64" s="478"/>
    </row>
    <row r="65" spans="7:12" ht="15">
      <c r="G65" s="478"/>
      <c r="H65" s="478"/>
      <c r="I65" s="478"/>
      <c r="J65" s="478"/>
      <c r="K65" s="478"/>
      <c r="L65" s="478"/>
    </row>
    <row r="66" spans="7:12" ht="15">
      <c r="G66" s="478"/>
      <c r="H66" s="478"/>
      <c r="I66" s="478"/>
      <c r="J66" s="478"/>
      <c r="K66" s="478"/>
      <c r="L66" s="478"/>
    </row>
    <row r="67" spans="7:12" ht="15">
      <c r="G67" s="478"/>
      <c r="H67" s="478"/>
      <c r="I67" s="478"/>
      <c r="J67" s="478"/>
      <c r="K67" s="478"/>
      <c r="L67" s="478"/>
    </row>
    <row r="68" spans="7:12" ht="15">
      <c r="G68" s="478"/>
      <c r="H68" s="478"/>
      <c r="I68" s="478"/>
      <c r="J68" s="478"/>
      <c r="K68" s="478"/>
      <c r="L68" s="478"/>
    </row>
    <row r="69" spans="7:12" ht="15">
      <c r="G69" s="478"/>
      <c r="H69" s="478"/>
      <c r="I69" s="478"/>
      <c r="J69" s="478"/>
      <c r="K69" s="478"/>
      <c r="L69" s="478"/>
    </row>
    <row r="70" spans="7:12" ht="15">
      <c r="G70" s="478"/>
      <c r="H70" s="478"/>
      <c r="I70" s="478"/>
      <c r="J70" s="478"/>
      <c r="K70" s="478"/>
      <c r="L70" s="478"/>
    </row>
    <row r="71" spans="7:12" ht="15">
      <c r="G71" s="478"/>
      <c r="H71" s="478"/>
      <c r="I71" s="478"/>
      <c r="J71" s="478"/>
      <c r="K71" s="478"/>
      <c r="L71" s="478"/>
    </row>
    <row r="72" spans="7:12" ht="15">
      <c r="G72" s="478"/>
      <c r="H72" s="478"/>
      <c r="I72" s="478"/>
      <c r="J72" s="478"/>
      <c r="K72" s="478"/>
      <c r="L72" s="478"/>
    </row>
    <row r="73" spans="7:12" ht="15">
      <c r="G73" s="478"/>
      <c r="H73" s="478"/>
      <c r="I73" s="478"/>
      <c r="J73" s="478"/>
      <c r="K73" s="478"/>
      <c r="L73" s="478"/>
    </row>
    <row r="74" spans="7:12" ht="15">
      <c r="G74" s="478"/>
      <c r="H74" s="478"/>
      <c r="I74" s="478"/>
      <c r="J74" s="478"/>
      <c r="K74" s="478"/>
      <c r="L74" s="478"/>
    </row>
    <row r="75" spans="7:12" ht="15">
      <c r="G75" s="478"/>
      <c r="H75" s="478"/>
      <c r="I75" s="478"/>
      <c r="J75" s="478"/>
      <c r="K75" s="478"/>
      <c r="L75" s="478"/>
    </row>
    <row r="76" spans="7:12" ht="15">
      <c r="G76" s="478"/>
      <c r="H76" s="478"/>
      <c r="I76" s="478"/>
      <c r="J76" s="478"/>
      <c r="K76" s="478"/>
      <c r="L76" s="478"/>
    </row>
    <row r="77" spans="7:12" ht="15">
      <c r="G77" s="478"/>
      <c r="H77" s="478"/>
      <c r="I77" s="478"/>
      <c r="J77" s="478"/>
      <c r="K77" s="478"/>
      <c r="L77" s="478"/>
    </row>
    <row r="78" spans="7:12" ht="15">
      <c r="G78" s="478"/>
      <c r="H78" s="478"/>
      <c r="I78" s="478"/>
      <c r="J78" s="478"/>
      <c r="K78" s="478"/>
      <c r="L78" s="478"/>
    </row>
    <row r="79" spans="7:12" ht="15">
      <c r="G79" s="478"/>
      <c r="H79" s="478"/>
      <c r="I79" s="478"/>
      <c r="J79" s="478"/>
      <c r="K79" s="478"/>
      <c r="L79" s="478"/>
    </row>
    <row r="80" spans="7:12" ht="15">
      <c r="G80" s="478"/>
      <c r="H80" s="478"/>
      <c r="I80" s="478"/>
      <c r="J80" s="478"/>
      <c r="K80" s="478"/>
      <c r="L80" s="478"/>
    </row>
    <row r="81" spans="7:12" ht="15">
      <c r="G81" s="478"/>
      <c r="H81" s="478"/>
      <c r="I81" s="478"/>
      <c r="J81" s="478"/>
      <c r="K81" s="478"/>
      <c r="L81" s="478"/>
    </row>
    <row r="82" spans="7:12" ht="15">
      <c r="G82" s="478"/>
      <c r="H82" s="478"/>
      <c r="I82" s="478"/>
      <c r="J82" s="478"/>
      <c r="K82" s="478"/>
      <c r="L82" s="478"/>
    </row>
    <row r="83" spans="7:12" ht="15">
      <c r="G83" s="478"/>
      <c r="H83" s="478"/>
      <c r="I83" s="478"/>
      <c r="J83" s="478"/>
      <c r="K83" s="478"/>
      <c r="L83" s="478"/>
    </row>
    <row r="84" spans="7:12" ht="15">
      <c r="G84" s="478"/>
      <c r="H84" s="478"/>
      <c r="I84" s="478"/>
      <c r="J84" s="478"/>
      <c r="K84" s="478"/>
      <c r="L84" s="478"/>
    </row>
    <row r="85" spans="7:12" ht="15">
      <c r="G85" s="478"/>
      <c r="H85" s="478"/>
      <c r="I85" s="478"/>
      <c r="J85" s="478"/>
      <c r="K85" s="478"/>
      <c r="L85" s="478"/>
    </row>
    <row r="86" spans="7:12" ht="15">
      <c r="G86" s="478"/>
      <c r="H86" s="478"/>
      <c r="I86" s="478"/>
      <c r="J86" s="478"/>
      <c r="K86" s="478"/>
      <c r="L86" s="478"/>
    </row>
    <row r="87" spans="7:12" ht="15">
      <c r="G87" s="478"/>
      <c r="H87" s="478"/>
      <c r="I87" s="478"/>
      <c r="J87" s="478"/>
      <c r="K87" s="478"/>
      <c r="L87" s="478"/>
    </row>
    <row r="88" spans="7:12" ht="15">
      <c r="G88" s="478"/>
      <c r="H88" s="478"/>
      <c r="I88" s="478"/>
      <c r="J88" s="478"/>
      <c r="K88" s="478"/>
      <c r="L88" s="478"/>
    </row>
    <row r="89" spans="7:12" ht="15">
      <c r="G89" s="478"/>
      <c r="H89" s="478"/>
      <c r="I89" s="478"/>
      <c r="J89" s="478"/>
      <c r="K89" s="478"/>
      <c r="L89" s="478"/>
    </row>
    <row r="90" spans="7:12" ht="15">
      <c r="G90" s="478"/>
      <c r="H90" s="478"/>
      <c r="I90" s="478"/>
      <c r="J90" s="478"/>
      <c r="K90" s="478"/>
      <c r="L90" s="478"/>
    </row>
    <row r="91" spans="7:12" ht="15">
      <c r="G91" s="478"/>
      <c r="H91" s="478"/>
      <c r="I91" s="478"/>
      <c r="J91" s="478"/>
      <c r="K91" s="478"/>
      <c r="L91" s="478"/>
    </row>
    <row r="92" spans="7:12" ht="15">
      <c r="G92" s="478"/>
      <c r="H92" s="478"/>
      <c r="I92" s="478"/>
      <c r="J92" s="478"/>
      <c r="K92" s="478"/>
      <c r="L92" s="478"/>
    </row>
    <row r="93" spans="7:12" ht="15">
      <c r="G93" s="478"/>
      <c r="H93" s="478"/>
      <c r="I93" s="478"/>
      <c r="J93" s="478"/>
      <c r="K93" s="478"/>
      <c r="L93" s="478"/>
    </row>
    <row r="94" spans="7:12" ht="15">
      <c r="G94" s="478"/>
      <c r="H94" s="478"/>
      <c r="I94" s="478"/>
      <c r="J94" s="478"/>
      <c r="K94" s="478"/>
      <c r="L94" s="478"/>
    </row>
    <row r="95" spans="7:12" ht="15">
      <c r="G95" s="478"/>
      <c r="H95" s="478"/>
      <c r="I95" s="478"/>
      <c r="J95" s="478"/>
      <c r="K95" s="478"/>
      <c r="L95" s="478"/>
    </row>
    <row r="96" spans="7:12" ht="15">
      <c r="G96" s="478"/>
      <c r="H96" s="478"/>
      <c r="I96" s="478"/>
      <c r="J96" s="478"/>
      <c r="K96" s="478"/>
      <c r="L96" s="478"/>
    </row>
    <row r="97" spans="7:12" ht="15">
      <c r="G97" s="478"/>
      <c r="H97" s="478"/>
      <c r="I97" s="478"/>
      <c r="J97" s="478"/>
      <c r="K97" s="478"/>
      <c r="L97" s="478"/>
    </row>
    <row r="98" spans="7:12" ht="15">
      <c r="G98" s="478"/>
      <c r="H98" s="478"/>
      <c r="I98" s="478"/>
      <c r="J98" s="478"/>
      <c r="K98" s="478"/>
      <c r="L98" s="478"/>
    </row>
    <row r="99" spans="7:12" ht="15">
      <c r="G99" s="478"/>
      <c r="H99" s="478"/>
      <c r="I99" s="478"/>
      <c r="J99" s="478"/>
      <c r="K99" s="478"/>
      <c r="L99" s="478"/>
    </row>
    <row r="100" spans="7:12" ht="15">
      <c r="G100" s="478"/>
      <c r="H100" s="478"/>
      <c r="I100" s="478"/>
      <c r="J100" s="478"/>
      <c r="K100" s="478"/>
      <c r="L100" s="478"/>
    </row>
    <row r="101" spans="7:12" ht="15">
      <c r="G101" s="478"/>
      <c r="H101" s="478"/>
      <c r="I101" s="478"/>
      <c r="J101" s="478"/>
      <c r="K101" s="478"/>
      <c r="L101" s="478"/>
    </row>
    <row r="102" spans="7:12" ht="15">
      <c r="G102" s="478"/>
      <c r="H102" s="478"/>
      <c r="I102" s="478"/>
      <c r="J102" s="478"/>
      <c r="K102" s="478"/>
      <c r="L102" s="478"/>
    </row>
    <row r="103" spans="7:12" ht="15">
      <c r="G103" s="478"/>
      <c r="H103" s="478"/>
      <c r="I103" s="478"/>
      <c r="J103" s="478"/>
      <c r="K103" s="478"/>
      <c r="L103" s="478"/>
    </row>
    <row r="104" spans="7:12" ht="15">
      <c r="G104" s="478"/>
      <c r="H104" s="478"/>
      <c r="I104" s="478"/>
      <c r="J104" s="478"/>
      <c r="K104" s="478"/>
      <c r="L104" s="478"/>
    </row>
    <row r="105" spans="7:12" ht="15">
      <c r="G105" s="478"/>
      <c r="H105" s="478"/>
      <c r="I105" s="478"/>
      <c r="J105" s="478"/>
      <c r="K105" s="478"/>
      <c r="L105" s="478"/>
    </row>
    <row r="106" spans="7:12" ht="15">
      <c r="G106" s="478"/>
      <c r="H106" s="478"/>
      <c r="I106" s="478"/>
      <c r="J106" s="478"/>
      <c r="K106" s="478"/>
      <c r="L106" s="478"/>
    </row>
    <row r="107" spans="7:12" ht="15">
      <c r="G107" s="478"/>
      <c r="H107" s="478"/>
      <c r="I107" s="478"/>
      <c r="J107" s="478"/>
      <c r="K107" s="478"/>
      <c r="L107" s="478"/>
    </row>
    <row r="108" spans="7:12" ht="15">
      <c r="G108" s="478"/>
      <c r="H108" s="478"/>
      <c r="I108" s="478"/>
      <c r="J108" s="478"/>
      <c r="K108" s="478"/>
      <c r="L108" s="478"/>
    </row>
    <row r="109" spans="7:12" ht="15">
      <c r="G109" s="478"/>
      <c r="H109" s="478"/>
      <c r="I109" s="478"/>
      <c r="J109" s="478"/>
      <c r="K109" s="478"/>
      <c r="L109" s="478"/>
    </row>
    <row r="110" spans="7:12" ht="15">
      <c r="G110" s="478"/>
      <c r="H110" s="478"/>
      <c r="I110" s="478"/>
      <c r="J110" s="478"/>
      <c r="K110" s="478"/>
      <c r="L110" s="478"/>
    </row>
    <row r="111" spans="7:12" ht="15">
      <c r="G111" s="478"/>
      <c r="H111" s="478"/>
      <c r="I111" s="478"/>
      <c r="J111" s="478"/>
      <c r="K111" s="478"/>
      <c r="L111" s="478"/>
    </row>
    <row r="112" spans="7:12" ht="15">
      <c r="G112" s="478"/>
      <c r="H112" s="478"/>
      <c r="I112" s="478"/>
      <c r="J112" s="478"/>
      <c r="K112" s="478"/>
      <c r="L112" s="478"/>
    </row>
    <row r="113" spans="7:12" ht="15">
      <c r="G113" s="478"/>
      <c r="H113" s="478"/>
      <c r="I113" s="478"/>
      <c r="J113" s="478"/>
      <c r="K113" s="478"/>
      <c r="L113" s="478"/>
    </row>
    <row r="114" spans="7:12" ht="15">
      <c r="G114" s="478"/>
      <c r="H114" s="478"/>
      <c r="I114" s="478"/>
      <c r="J114" s="478"/>
      <c r="K114" s="478"/>
      <c r="L114" s="478"/>
    </row>
    <row r="115" spans="7:12" ht="15">
      <c r="G115" s="478"/>
      <c r="H115" s="478"/>
      <c r="I115" s="478"/>
      <c r="J115" s="478"/>
      <c r="K115" s="478"/>
      <c r="L115" s="478"/>
    </row>
    <row r="116" spans="7:12" ht="15">
      <c r="G116" s="478"/>
      <c r="H116" s="478"/>
      <c r="I116" s="478"/>
      <c r="J116" s="478"/>
      <c r="K116" s="478"/>
      <c r="L116" s="478"/>
    </row>
    <row r="117" spans="7:12" ht="15">
      <c r="G117" s="478"/>
      <c r="H117" s="478"/>
      <c r="I117" s="478"/>
      <c r="J117" s="478"/>
      <c r="K117" s="478"/>
      <c r="L117" s="478"/>
    </row>
    <row r="118" spans="7:12" ht="15">
      <c r="G118" s="478"/>
      <c r="H118" s="478"/>
      <c r="I118" s="478"/>
      <c r="J118" s="478"/>
      <c r="K118" s="478"/>
      <c r="L118" s="478"/>
    </row>
    <row r="119" spans="7:12" ht="15">
      <c r="G119" s="478"/>
      <c r="H119" s="478"/>
      <c r="I119" s="478"/>
      <c r="J119" s="478"/>
      <c r="K119" s="478"/>
      <c r="L119" s="478"/>
    </row>
    <row r="120" spans="7:12" ht="15">
      <c r="G120" s="478"/>
      <c r="H120" s="478"/>
      <c r="I120" s="478"/>
      <c r="J120" s="478"/>
      <c r="K120" s="478"/>
      <c r="L120" s="478"/>
    </row>
    <row r="121" spans="7:12" ht="15">
      <c r="G121" s="478"/>
      <c r="H121" s="478"/>
      <c r="I121" s="478"/>
      <c r="J121" s="478"/>
      <c r="K121" s="478"/>
      <c r="L121" s="478"/>
    </row>
    <row r="122" spans="7:12" ht="15">
      <c r="G122" s="478"/>
      <c r="H122" s="478"/>
      <c r="I122" s="478"/>
      <c r="J122" s="478"/>
      <c r="K122" s="478"/>
      <c r="L122" s="478"/>
    </row>
    <row r="123" spans="7:12" ht="15">
      <c r="G123" s="478"/>
      <c r="H123" s="478"/>
      <c r="I123" s="478"/>
      <c r="J123" s="478"/>
      <c r="K123" s="478"/>
      <c r="L123" s="478"/>
    </row>
    <row r="124" spans="7:12" ht="15">
      <c r="G124" s="478"/>
      <c r="H124" s="478"/>
      <c r="I124" s="478"/>
      <c r="J124" s="478"/>
      <c r="K124" s="478"/>
      <c r="L124" s="478"/>
    </row>
    <row r="125" spans="7:12" ht="15">
      <c r="G125" s="478"/>
      <c r="H125" s="478"/>
      <c r="I125" s="478"/>
      <c r="J125" s="478"/>
      <c r="K125" s="478"/>
      <c r="L125" s="478"/>
    </row>
    <row r="126" spans="7:12" ht="15">
      <c r="G126" s="478"/>
      <c r="H126" s="478"/>
      <c r="I126" s="478"/>
      <c r="J126" s="478"/>
      <c r="K126" s="478"/>
      <c r="L126" s="478"/>
    </row>
    <row r="127" spans="7:12" ht="15">
      <c r="G127" s="478"/>
      <c r="H127" s="478"/>
      <c r="I127" s="478"/>
      <c r="J127" s="478"/>
      <c r="K127" s="478"/>
      <c r="L127" s="478"/>
    </row>
    <row r="128" spans="7:12" ht="15">
      <c r="G128" s="478"/>
      <c r="H128" s="478"/>
      <c r="I128" s="478"/>
      <c r="J128" s="478"/>
      <c r="K128" s="478"/>
      <c r="L128" s="478"/>
    </row>
    <row r="129" spans="7:12" ht="15">
      <c r="G129" s="478"/>
      <c r="H129" s="478"/>
      <c r="I129" s="478"/>
      <c r="J129" s="478"/>
      <c r="K129" s="478"/>
      <c r="L129" s="478"/>
    </row>
    <row r="130" spans="7:12" ht="15">
      <c r="G130" s="478"/>
      <c r="H130" s="478"/>
      <c r="I130" s="478"/>
      <c r="J130" s="478"/>
      <c r="K130" s="478"/>
      <c r="L130" s="478"/>
    </row>
    <row r="131" spans="7:12" ht="15">
      <c r="G131" s="478"/>
      <c r="H131" s="478"/>
      <c r="I131" s="478"/>
      <c r="J131" s="478"/>
      <c r="K131" s="478"/>
      <c r="L131" s="478"/>
    </row>
    <row r="132" spans="7:12" ht="15">
      <c r="G132" s="478"/>
      <c r="H132" s="478"/>
      <c r="I132" s="478"/>
      <c r="J132" s="478"/>
      <c r="K132" s="478"/>
      <c r="L132" s="478"/>
    </row>
    <row r="133" spans="7:12" ht="15">
      <c r="G133" s="478"/>
      <c r="H133" s="478"/>
      <c r="I133" s="478"/>
      <c r="J133" s="478"/>
      <c r="K133" s="478"/>
      <c r="L133" s="478"/>
    </row>
    <row r="134" spans="7:12" ht="15">
      <c r="G134" s="478"/>
      <c r="H134" s="478"/>
      <c r="I134" s="478"/>
      <c r="J134" s="478"/>
      <c r="K134" s="478"/>
      <c r="L134" s="478"/>
    </row>
    <row r="135" spans="7:12" ht="15">
      <c r="G135" s="478"/>
      <c r="H135" s="478"/>
      <c r="I135" s="478"/>
      <c r="J135" s="478"/>
      <c r="K135" s="478"/>
      <c r="L135" s="478"/>
    </row>
    <row r="136" spans="7:12" ht="15">
      <c r="G136" s="478"/>
      <c r="H136" s="478"/>
      <c r="I136" s="478"/>
      <c r="J136" s="478"/>
      <c r="K136" s="478"/>
      <c r="L136" s="478"/>
    </row>
    <row r="137" spans="7:12" ht="15">
      <c r="G137" s="478"/>
      <c r="H137" s="478"/>
      <c r="I137" s="478"/>
      <c r="J137" s="478"/>
      <c r="K137" s="478"/>
      <c r="L137" s="478"/>
    </row>
    <row r="138" spans="7:12" ht="15">
      <c r="G138" s="478"/>
      <c r="H138" s="478"/>
      <c r="I138" s="478"/>
      <c r="J138" s="478"/>
      <c r="K138" s="478"/>
      <c r="L138" s="478"/>
    </row>
    <row r="139" spans="7:12" ht="15">
      <c r="G139" s="478"/>
      <c r="H139" s="478"/>
      <c r="I139" s="478"/>
      <c r="J139" s="478"/>
      <c r="K139" s="478"/>
      <c r="L139" s="478"/>
    </row>
    <row r="140" spans="7:12" ht="15">
      <c r="G140" s="478"/>
      <c r="H140" s="478"/>
      <c r="I140" s="478"/>
      <c r="J140" s="478"/>
      <c r="K140" s="478"/>
      <c r="L140" s="478"/>
    </row>
    <row r="141" spans="7:12" ht="15">
      <c r="G141" s="478"/>
      <c r="H141" s="478"/>
      <c r="I141" s="478"/>
      <c r="J141" s="478"/>
      <c r="K141" s="478"/>
      <c r="L141" s="478"/>
    </row>
    <row r="142" spans="7:12" ht="15">
      <c r="G142" s="478"/>
      <c r="H142" s="478"/>
      <c r="I142" s="478"/>
      <c r="J142" s="478"/>
      <c r="K142" s="478"/>
      <c r="L142" s="478"/>
    </row>
    <row r="143" spans="7:12" ht="15">
      <c r="G143" s="478"/>
      <c r="H143" s="478"/>
      <c r="I143" s="478"/>
      <c r="J143" s="478"/>
      <c r="K143" s="478"/>
      <c r="L143" s="478"/>
    </row>
    <row r="144" spans="7:12" ht="15">
      <c r="G144" s="478"/>
      <c r="H144" s="478"/>
      <c r="I144" s="478"/>
      <c r="J144" s="478"/>
      <c r="K144" s="478"/>
      <c r="L144" s="478"/>
    </row>
    <row r="145" spans="7:12" ht="15">
      <c r="G145" s="478"/>
      <c r="H145" s="478"/>
      <c r="I145" s="478"/>
      <c r="J145" s="478"/>
      <c r="K145" s="478"/>
      <c r="L145" s="478"/>
    </row>
    <row r="146" spans="7:12" ht="15">
      <c r="G146" s="478"/>
      <c r="H146" s="478"/>
      <c r="I146" s="478"/>
      <c r="J146" s="478"/>
      <c r="K146" s="478"/>
      <c r="L146" s="478"/>
    </row>
    <row r="147" spans="7:12" ht="15">
      <c r="G147" s="478"/>
      <c r="H147" s="478"/>
      <c r="I147" s="478"/>
      <c r="J147" s="478"/>
      <c r="K147" s="478"/>
      <c r="L147" s="478"/>
    </row>
    <row r="148" spans="7:12" ht="15">
      <c r="G148" s="478"/>
      <c r="H148" s="478"/>
      <c r="I148" s="478"/>
      <c r="J148" s="478"/>
      <c r="K148" s="478"/>
      <c r="L148" s="478"/>
    </row>
    <row r="149" spans="7:12" ht="15">
      <c r="G149" s="478"/>
      <c r="H149" s="478"/>
      <c r="I149" s="478"/>
      <c r="J149" s="478"/>
      <c r="K149" s="478"/>
      <c r="L149" s="478"/>
    </row>
    <row r="150" spans="7:12" ht="15">
      <c r="G150" s="478"/>
      <c r="H150" s="478"/>
      <c r="I150" s="478"/>
      <c r="J150" s="478"/>
      <c r="K150" s="478"/>
      <c r="L150" s="478"/>
    </row>
    <row r="151" spans="7:12" ht="15">
      <c r="G151" s="478"/>
      <c r="H151" s="478"/>
      <c r="I151" s="478"/>
      <c r="J151" s="478"/>
      <c r="K151" s="478"/>
      <c r="L151" s="478"/>
    </row>
    <row r="152" spans="7:12" ht="15">
      <c r="G152" s="478"/>
      <c r="H152" s="478"/>
      <c r="I152" s="478"/>
      <c r="J152" s="478"/>
      <c r="K152" s="478"/>
      <c r="L152" s="478"/>
    </row>
    <row r="153" spans="7:12" ht="15">
      <c r="G153" s="478"/>
      <c r="H153" s="478"/>
      <c r="I153" s="478"/>
      <c r="J153" s="478"/>
      <c r="K153" s="478"/>
      <c r="L153" s="478"/>
    </row>
    <row r="154" spans="7:12" ht="15">
      <c r="G154" s="478"/>
      <c r="H154" s="478"/>
      <c r="I154" s="478"/>
      <c r="J154" s="478"/>
      <c r="K154" s="478"/>
      <c r="L154" s="478"/>
    </row>
    <row r="155" spans="7:12" ht="15">
      <c r="G155" s="478"/>
      <c r="H155" s="478"/>
      <c r="I155" s="478"/>
      <c r="J155" s="478"/>
      <c r="K155" s="478"/>
      <c r="L155" s="478"/>
    </row>
    <row r="156" spans="7:12" ht="15">
      <c r="G156" s="478"/>
      <c r="H156" s="478"/>
      <c r="I156" s="478"/>
      <c r="J156" s="478"/>
      <c r="K156" s="478"/>
      <c r="L156" s="478"/>
    </row>
    <row r="157" spans="7:12" ht="15">
      <c r="G157" s="478"/>
      <c r="H157" s="478"/>
      <c r="I157" s="478"/>
      <c r="J157" s="478"/>
      <c r="K157" s="478"/>
      <c r="L157" s="478"/>
    </row>
    <row r="158" spans="7:12" ht="15">
      <c r="G158" s="478"/>
      <c r="H158" s="478"/>
      <c r="I158" s="478"/>
      <c r="J158" s="478"/>
      <c r="K158" s="478"/>
      <c r="L158" s="478"/>
    </row>
    <row r="159" spans="7:12" ht="15">
      <c r="G159" s="478"/>
      <c r="H159" s="478"/>
      <c r="I159" s="478"/>
      <c r="J159" s="478"/>
      <c r="K159" s="478"/>
      <c r="L159" s="478"/>
    </row>
    <row r="160" spans="7:12" ht="15">
      <c r="G160" s="478"/>
      <c r="H160" s="478"/>
      <c r="I160" s="478"/>
      <c r="J160" s="478"/>
      <c r="K160" s="478"/>
      <c r="L160" s="478"/>
    </row>
    <row r="161" spans="7:12" ht="15">
      <c r="G161" s="478"/>
      <c r="H161" s="478"/>
      <c r="I161" s="478"/>
      <c r="J161" s="478"/>
      <c r="K161" s="478"/>
      <c r="L161" s="478"/>
    </row>
    <row r="162" spans="7:12" ht="15">
      <c r="G162" s="478"/>
      <c r="H162" s="478"/>
      <c r="I162" s="478"/>
      <c r="J162" s="478"/>
      <c r="K162" s="478"/>
      <c r="L162" s="478"/>
    </row>
    <row r="163" spans="7:12" ht="15">
      <c r="G163" s="478"/>
      <c r="H163" s="478"/>
      <c r="I163" s="478"/>
      <c r="J163" s="478"/>
      <c r="K163" s="478"/>
      <c r="L163" s="478"/>
    </row>
    <row r="164" spans="7:12" ht="15">
      <c r="G164" s="478"/>
      <c r="H164" s="478"/>
      <c r="I164" s="478"/>
      <c r="J164" s="478"/>
      <c r="K164" s="478"/>
      <c r="L164" s="478"/>
    </row>
    <row r="165" spans="7:12" ht="15">
      <c r="G165" s="478"/>
      <c r="H165" s="478"/>
      <c r="I165" s="478"/>
      <c r="J165" s="478"/>
      <c r="K165" s="478"/>
      <c r="L165" s="478"/>
    </row>
    <row r="166" spans="7:12" ht="15">
      <c r="G166" s="478"/>
      <c r="H166" s="478"/>
      <c r="I166" s="478"/>
      <c r="J166" s="478"/>
      <c r="K166" s="478"/>
      <c r="L166" s="478"/>
    </row>
    <row r="167" spans="7:12" ht="15">
      <c r="G167" s="478"/>
      <c r="H167" s="478"/>
      <c r="I167" s="478"/>
      <c r="J167" s="478"/>
      <c r="K167" s="478"/>
      <c r="L167" s="478"/>
    </row>
    <row r="168" spans="7:12" ht="15">
      <c r="G168" s="478"/>
      <c r="H168" s="478"/>
      <c r="I168" s="478"/>
      <c r="J168" s="478"/>
      <c r="K168" s="478"/>
      <c r="L168" s="478"/>
    </row>
    <row r="169" spans="7:12" ht="15">
      <c r="G169" s="478"/>
      <c r="H169" s="478"/>
      <c r="I169" s="478"/>
      <c r="J169" s="478"/>
      <c r="K169" s="478"/>
      <c r="L169" s="478"/>
    </row>
    <row r="170" spans="7:12" ht="15">
      <c r="G170" s="478"/>
      <c r="H170" s="478"/>
      <c r="I170" s="478"/>
      <c r="J170" s="478"/>
      <c r="K170" s="478"/>
      <c r="L170" s="478"/>
    </row>
    <row r="171" spans="7:12" ht="15">
      <c r="G171" s="478"/>
      <c r="H171" s="478"/>
      <c r="I171" s="478"/>
      <c r="J171" s="478"/>
      <c r="K171" s="478"/>
      <c r="L171" s="478"/>
    </row>
    <row r="172" spans="7:12" ht="15">
      <c r="G172" s="478"/>
      <c r="H172" s="478"/>
      <c r="I172" s="478"/>
      <c r="J172" s="478"/>
      <c r="K172" s="478"/>
      <c r="L172" s="478"/>
    </row>
    <row r="173" spans="7:12" ht="15">
      <c r="G173" s="478"/>
      <c r="H173" s="478"/>
      <c r="I173" s="478"/>
      <c r="J173" s="478"/>
      <c r="K173" s="478"/>
      <c r="L173" s="478"/>
    </row>
    <row r="174" spans="7:12" ht="15">
      <c r="G174" s="478"/>
      <c r="H174" s="478"/>
      <c r="I174" s="478"/>
      <c r="J174" s="478"/>
      <c r="K174" s="478"/>
      <c r="L174" s="478"/>
    </row>
    <row r="175" spans="7:12" ht="15">
      <c r="G175" s="478"/>
      <c r="H175" s="478"/>
      <c r="I175" s="478"/>
      <c r="J175" s="478"/>
      <c r="K175" s="478"/>
      <c r="L175" s="478"/>
    </row>
    <row r="176" spans="7:12" ht="15">
      <c r="G176" s="478"/>
      <c r="H176" s="478"/>
      <c r="I176" s="478"/>
      <c r="J176" s="478"/>
      <c r="K176" s="478"/>
      <c r="L176" s="478"/>
    </row>
    <row r="177" spans="7:12" ht="15">
      <c r="G177" s="478"/>
      <c r="H177" s="478"/>
      <c r="I177" s="478"/>
      <c r="J177" s="478"/>
      <c r="K177" s="478"/>
      <c r="L177" s="478"/>
    </row>
    <row r="178" spans="7:12" ht="15">
      <c r="G178" s="478"/>
      <c r="H178" s="478"/>
      <c r="I178" s="478"/>
      <c r="J178" s="478"/>
      <c r="K178" s="478"/>
      <c r="L178" s="478"/>
    </row>
    <row r="179" spans="7:12" ht="15">
      <c r="G179" s="478"/>
      <c r="H179" s="478"/>
      <c r="I179" s="478"/>
      <c r="J179" s="478"/>
      <c r="K179" s="478"/>
      <c r="L179" s="478"/>
    </row>
    <row r="180" spans="7:12" ht="15">
      <c r="G180" s="478"/>
      <c r="H180" s="478"/>
      <c r="I180" s="478"/>
      <c r="J180" s="478"/>
      <c r="K180" s="478"/>
      <c r="L180" s="478"/>
    </row>
    <row r="181" spans="7:12" ht="15">
      <c r="G181" s="478"/>
      <c r="H181" s="478"/>
      <c r="I181" s="478"/>
      <c r="J181" s="478"/>
      <c r="K181" s="478"/>
      <c r="L181" s="478"/>
    </row>
    <row r="182" spans="7:12" ht="15">
      <c r="G182" s="478"/>
      <c r="H182" s="478"/>
      <c r="I182" s="478"/>
      <c r="J182" s="478"/>
      <c r="K182" s="478"/>
      <c r="L182" s="478"/>
    </row>
    <row r="183" spans="7:12" ht="15">
      <c r="G183" s="478"/>
      <c r="H183" s="478"/>
      <c r="I183" s="478"/>
      <c r="J183" s="478"/>
      <c r="K183" s="478"/>
      <c r="L183" s="478"/>
    </row>
    <row r="184" spans="7:12" ht="15">
      <c r="G184" s="478"/>
      <c r="H184" s="478"/>
      <c r="I184" s="478"/>
      <c r="J184" s="478"/>
      <c r="K184" s="478"/>
      <c r="L184" s="478"/>
    </row>
    <row r="185" spans="7:12" ht="15">
      <c r="G185" s="478"/>
      <c r="H185" s="478"/>
      <c r="I185" s="478"/>
      <c r="J185" s="478"/>
      <c r="K185" s="478"/>
      <c r="L185" s="478"/>
    </row>
    <row r="186" spans="7:12" ht="15">
      <c r="G186" s="478"/>
      <c r="H186" s="478"/>
      <c r="I186" s="478"/>
      <c r="J186" s="478"/>
      <c r="K186" s="478"/>
      <c r="L186" s="478"/>
    </row>
    <row r="187" spans="7:12" ht="15">
      <c r="G187" s="478"/>
      <c r="H187" s="478"/>
      <c r="I187" s="478"/>
      <c r="J187" s="478"/>
      <c r="K187" s="478"/>
      <c r="L187" s="478"/>
    </row>
    <row r="188" spans="7:12" ht="15">
      <c r="G188" s="478"/>
      <c r="H188" s="478"/>
      <c r="I188" s="478"/>
      <c r="J188" s="478"/>
      <c r="K188" s="478"/>
      <c r="L188" s="478"/>
    </row>
    <row r="189" spans="7:12" ht="15">
      <c r="G189" s="478"/>
      <c r="H189" s="478"/>
      <c r="I189" s="478"/>
      <c r="J189" s="478"/>
      <c r="K189" s="478"/>
      <c r="L189" s="478"/>
    </row>
    <row r="190" spans="7:12" ht="15">
      <c r="G190" s="478"/>
      <c r="H190" s="478"/>
      <c r="I190" s="478"/>
      <c r="J190" s="478"/>
      <c r="K190" s="478"/>
      <c r="L190" s="478"/>
    </row>
    <row r="191" spans="7:12" ht="15">
      <c r="G191" s="478"/>
      <c r="H191" s="478"/>
      <c r="I191" s="478"/>
      <c r="J191" s="478"/>
      <c r="K191" s="478"/>
      <c r="L191" s="478"/>
    </row>
    <row r="192" spans="7:12" ht="15">
      <c r="G192" s="478"/>
      <c r="H192" s="478"/>
      <c r="I192" s="478"/>
      <c r="J192" s="478"/>
      <c r="K192" s="478"/>
      <c r="L192" s="478"/>
    </row>
    <row r="193" spans="7:12" ht="15">
      <c r="G193" s="478"/>
      <c r="H193" s="478"/>
      <c r="I193" s="478"/>
      <c r="J193" s="478"/>
      <c r="K193" s="478"/>
      <c r="L193" s="478"/>
    </row>
    <row r="194" spans="7:12" ht="15">
      <c r="G194" s="478"/>
      <c r="H194" s="478"/>
      <c r="I194" s="478"/>
      <c r="J194" s="478"/>
      <c r="K194" s="478"/>
      <c r="L194" s="478"/>
    </row>
    <row r="195" spans="7:12" ht="15">
      <c r="G195" s="478"/>
      <c r="H195" s="478"/>
      <c r="I195" s="478"/>
      <c r="J195" s="478"/>
      <c r="K195" s="478"/>
      <c r="L195" s="478"/>
    </row>
    <row r="196" spans="7:12" ht="15">
      <c r="G196" s="478"/>
      <c r="H196" s="478"/>
      <c r="I196" s="478"/>
      <c r="J196" s="478"/>
      <c r="K196" s="478"/>
      <c r="L196" s="478"/>
    </row>
    <row r="197" spans="7:12" ht="15">
      <c r="G197" s="478"/>
      <c r="H197" s="478"/>
      <c r="I197" s="478"/>
      <c r="J197" s="478"/>
      <c r="K197" s="478"/>
      <c r="L197" s="478"/>
    </row>
    <row r="198" spans="7:12" ht="15">
      <c r="G198" s="478"/>
      <c r="H198" s="478"/>
      <c r="I198" s="478"/>
      <c r="J198" s="478"/>
      <c r="K198" s="478"/>
      <c r="L198" s="478"/>
    </row>
    <row r="199" spans="7:12" ht="15">
      <c r="G199" s="478"/>
      <c r="H199" s="478"/>
      <c r="I199" s="478"/>
      <c r="J199" s="478"/>
      <c r="K199" s="478"/>
      <c r="L199" s="478"/>
    </row>
    <row r="200" spans="7:12" ht="15">
      <c r="G200" s="478"/>
      <c r="H200" s="478"/>
      <c r="I200" s="478"/>
      <c r="J200" s="478"/>
      <c r="K200" s="478"/>
      <c r="L200" s="478"/>
    </row>
  </sheetData>
  <sheetProtection/>
  <printOptions/>
  <pageMargins left="0.7874015748031497" right="0.43" top="0.72" bottom="0.984251968503937" header="0" footer="0"/>
  <pageSetup fitToHeight="1" fitToWidth="1" horizontalDpi="300" verticalDpi="3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defaultGridColor="0" colorId="18" workbookViewId="0" topLeftCell="A1">
      <selection activeCell="D5" sqref="D5"/>
    </sheetView>
  </sheetViews>
  <sheetFormatPr defaultColWidth="11.00390625" defaultRowHeight="13.5"/>
  <cols>
    <col min="1" max="1" width="26.75390625" style="517" customWidth="1"/>
    <col min="2" max="5" width="15.875" style="517" customWidth="1"/>
    <col min="6" max="16384" width="10.25390625" style="517" customWidth="1"/>
  </cols>
  <sheetData>
    <row r="1" spans="1:5" ht="33.75" customHeight="1">
      <c r="A1" s="516" t="s">
        <v>298</v>
      </c>
      <c r="B1" s="516"/>
      <c r="C1" s="516"/>
      <c r="E1" s="516"/>
    </row>
    <row r="2" spans="1:5" ht="27.75" customHeight="1">
      <c r="A2" s="518" t="s">
        <v>314</v>
      </c>
      <c r="B2" s="518"/>
      <c r="C2" s="518"/>
      <c r="E2" s="518"/>
    </row>
    <row r="3" spans="1:5" ht="20.25" customHeight="1">
      <c r="A3" s="519" t="s">
        <v>802</v>
      </c>
      <c r="B3" s="518"/>
      <c r="C3" s="518"/>
      <c r="E3" s="518"/>
    </row>
    <row r="4" spans="1:5" ht="33" customHeight="1" thickBot="1">
      <c r="A4" s="519"/>
      <c r="B4" s="519"/>
      <c r="C4" s="519"/>
      <c r="D4" s="519"/>
      <c r="E4" s="519" t="s">
        <v>315</v>
      </c>
    </row>
    <row r="5" spans="1:5" ht="48.75" customHeight="1">
      <c r="A5" s="520" t="s">
        <v>316</v>
      </c>
      <c r="B5" s="521" t="s">
        <v>317</v>
      </c>
      <c r="C5" s="522" t="s">
        <v>115</v>
      </c>
      <c r="D5" s="522" t="s">
        <v>318</v>
      </c>
      <c r="E5" s="523" t="s">
        <v>319</v>
      </c>
    </row>
    <row r="6" spans="1:6" ht="19.5" customHeight="1">
      <c r="A6" s="524" t="s">
        <v>117</v>
      </c>
      <c r="B6" s="525">
        <v>87379.8</v>
      </c>
      <c r="C6" s="526">
        <v>88090.23</v>
      </c>
      <c r="D6" s="526">
        <v>72744.22</v>
      </c>
      <c r="E6" s="527">
        <v>2142037.7804</v>
      </c>
      <c r="F6" s="524"/>
    </row>
    <row r="7" spans="1:6" ht="19.5" customHeight="1">
      <c r="A7" s="524" t="s">
        <v>320</v>
      </c>
      <c r="B7" s="525">
        <v>72611.0402</v>
      </c>
      <c r="C7" s="526">
        <v>597549.8193</v>
      </c>
      <c r="D7" s="526">
        <v>173816.6301</v>
      </c>
      <c r="E7" s="527">
        <v>2107212.5797</v>
      </c>
      <c r="F7" s="524"/>
    </row>
    <row r="8" spans="1:6" ht="19.5" customHeight="1">
      <c r="A8" s="524" t="s">
        <v>321</v>
      </c>
      <c r="B8" s="525">
        <v>252145.55</v>
      </c>
      <c r="C8" s="526">
        <v>308114.71</v>
      </c>
      <c r="D8" s="526">
        <v>182564.85</v>
      </c>
      <c r="E8" s="527">
        <v>1992136.3</v>
      </c>
      <c r="F8" s="524"/>
    </row>
    <row r="9" spans="1:6" ht="19.5" customHeight="1">
      <c r="A9" s="524" t="s">
        <v>322</v>
      </c>
      <c r="B9" s="528">
        <v>286102.8796</v>
      </c>
      <c r="C9" s="529">
        <v>181814.6903</v>
      </c>
      <c r="D9" s="529">
        <v>74190.1802</v>
      </c>
      <c r="E9" s="530">
        <v>1783851.8602</v>
      </c>
      <c r="F9" s="524"/>
    </row>
    <row r="10" spans="1:6" ht="19.5" customHeight="1">
      <c r="A10" s="524" t="s">
        <v>144</v>
      </c>
      <c r="B10" s="528">
        <v>35663.6999</v>
      </c>
      <c r="C10" s="529">
        <v>150981.4299</v>
      </c>
      <c r="D10" s="529">
        <v>224217.8702</v>
      </c>
      <c r="E10" s="530">
        <v>1502811.6094</v>
      </c>
      <c r="F10" s="524"/>
    </row>
    <row r="11" spans="1:6" ht="19.5" customHeight="1">
      <c r="A11" s="524" t="s">
        <v>323</v>
      </c>
      <c r="B11" s="525">
        <v>90554.71</v>
      </c>
      <c r="C11" s="526">
        <v>157993.25</v>
      </c>
      <c r="D11" s="526">
        <v>130653.69</v>
      </c>
      <c r="E11" s="527">
        <v>1106385.1</v>
      </c>
      <c r="F11" s="524"/>
    </row>
    <row r="12" spans="1:6" ht="19.5" customHeight="1">
      <c r="A12" s="524" t="s">
        <v>324</v>
      </c>
      <c r="B12" s="525">
        <v>169118.25</v>
      </c>
      <c r="C12" s="526">
        <v>103761.79</v>
      </c>
      <c r="D12" s="526">
        <v>111402.7</v>
      </c>
      <c r="E12" s="527">
        <v>767644.99</v>
      </c>
      <c r="F12" s="524"/>
    </row>
    <row r="13" spans="1:6" ht="19.5" customHeight="1">
      <c r="A13" s="524" t="s">
        <v>325</v>
      </c>
      <c r="B13" s="525">
        <v>57180.31</v>
      </c>
      <c r="C13" s="526">
        <v>78142.57</v>
      </c>
      <c r="D13" s="526">
        <v>64336.15</v>
      </c>
      <c r="E13" s="527">
        <v>493332.53</v>
      </c>
      <c r="F13" s="524"/>
    </row>
    <row r="14" spans="1:6" ht="19.5" customHeight="1">
      <c r="A14" s="524" t="s">
        <v>326</v>
      </c>
      <c r="B14" s="525">
        <v>1532.2</v>
      </c>
      <c r="C14" s="526">
        <v>597.7</v>
      </c>
      <c r="D14" s="526">
        <v>120.8</v>
      </c>
      <c r="E14" s="527">
        <v>12407.8</v>
      </c>
      <c r="F14" s="524"/>
    </row>
    <row r="15" spans="1:6" ht="19.5" customHeight="1">
      <c r="A15" s="524" t="s">
        <v>327</v>
      </c>
      <c r="B15" s="528">
        <v>1016.1</v>
      </c>
      <c r="C15" s="529">
        <v>1285.97</v>
      </c>
      <c r="D15" s="529">
        <v>830.21</v>
      </c>
      <c r="E15" s="530">
        <v>8500.28</v>
      </c>
      <c r="F15" s="524"/>
    </row>
    <row r="16" spans="1:6" ht="19.5" customHeight="1">
      <c r="A16" s="524" t="s">
        <v>328</v>
      </c>
      <c r="B16" s="525">
        <v>841.2</v>
      </c>
      <c r="C16" s="526">
        <v>1500.9</v>
      </c>
      <c r="D16" s="526">
        <v>555.4</v>
      </c>
      <c r="E16" s="527">
        <v>7895.85</v>
      </c>
      <c r="F16" s="524"/>
    </row>
    <row r="17" spans="1:6" ht="19.5" customHeight="1">
      <c r="A17" s="531" t="s">
        <v>329</v>
      </c>
      <c r="B17" s="532">
        <v>1054145.7397</v>
      </c>
      <c r="C17" s="533">
        <v>1669833.0595</v>
      </c>
      <c r="D17" s="533">
        <v>1035432.7005</v>
      </c>
      <c r="E17" s="534">
        <v>11924216.6797</v>
      </c>
      <c r="F17" s="531"/>
    </row>
    <row r="18" spans="1:6" ht="19.5" customHeight="1">
      <c r="A18" s="535" t="s">
        <v>235</v>
      </c>
      <c r="B18" s="536">
        <v>730596.8495</v>
      </c>
      <c r="C18" s="537">
        <v>707804.32</v>
      </c>
      <c r="D18" s="537">
        <v>472083.8599</v>
      </c>
      <c r="E18" s="538">
        <v>4337211.5202</v>
      </c>
      <c r="F18" s="535"/>
    </row>
    <row r="19" spans="1:6" ht="19.5" customHeight="1">
      <c r="A19" s="524" t="s">
        <v>330</v>
      </c>
      <c r="B19" s="525">
        <v>263303.5895</v>
      </c>
      <c r="C19" s="526">
        <v>296949.11</v>
      </c>
      <c r="D19" s="526">
        <v>269242.3199</v>
      </c>
      <c r="E19" s="527">
        <v>1878611.9898</v>
      </c>
      <c r="F19" s="524"/>
    </row>
    <row r="20" spans="1:6" ht="19.5" customHeight="1">
      <c r="A20" s="524" t="s">
        <v>331</v>
      </c>
      <c r="B20" s="525">
        <v>113350.43</v>
      </c>
      <c r="C20" s="526">
        <v>11449.92</v>
      </c>
      <c r="D20" s="526">
        <v>2605.58</v>
      </c>
      <c r="E20" s="527">
        <v>799856.35</v>
      </c>
      <c r="F20" s="524"/>
    </row>
    <row r="21" spans="1:6" ht="19.5" customHeight="1">
      <c r="A21" s="524" t="s">
        <v>332</v>
      </c>
      <c r="B21" s="525">
        <v>133054.1401</v>
      </c>
      <c r="C21" s="526">
        <v>92248.3602</v>
      </c>
      <c r="D21" s="526">
        <v>30245.74</v>
      </c>
      <c r="E21" s="527">
        <v>783117.6803</v>
      </c>
      <c r="F21" s="524"/>
    </row>
    <row r="22" spans="1:6" ht="19.5" customHeight="1">
      <c r="A22" s="524" t="s">
        <v>77</v>
      </c>
      <c r="B22" s="525">
        <v>73433.6</v>
      </c>
      <c r="C22" s="526">
        <v>3765.15</v>
      </c>
      <c r="D22" s="526">
        <v>15676.4</v>
      </c>
      <c r="E22" s="527">
        <v>579882.3</v>
      </c>
      <c r="F22" s="524"/>
    </row>
    <row r="23" spans="1:6" ht="19.5" customHeight="1">
      <c r="A23" s="531" t="s">
        <v>333</v>
      </c>
      <c r="B23" s="532">
        <v>1313738.6091</v>
      </c>
      <c r="C23" s="533">
        <v>1112216.8602</v>
      </c>
      <c r="D23" s="533">
        <v>789853.8998</v>
      </c>
      <c r="E23" s="534">
        <v>8378679.8403</v>
      </c>
      <c r="F23" s="531"/>
    </row>
    <row r="24" spans="1:6" ht="19.5" customHeight="1">
      <c r="A24" s="524" t="s">
        <v>334</v>
      </c>
      <c r="B24" s="525">
        <v>449903.7504</v>
      </c>
      <c r="C24" s="526">
        <v>141500.6195</v>
      </c>
      <c r="D24" s="526">
        <v>40546.6799</v>
      </c>
      <c r="E24" s="527">
        <v>1961491.3602</v>
      </c>
      <c r="F24" s="524"/>
    </row>
    <row r="25" spans="1:6" ht="19.5" customHeight="1">
      <c r="A25" s="524" t="s">
        <v>335</v>
      </c>
      <c r="B25" s="525">
        <v>83365.38</v>
      </c>
      <c r="C25" s="526">
        <v>86403.1</v>
      </c>
      <c r="D25" s="526">
        <v>68576.26</v>
      </c>
      <c r="E25" s="527">
        <v>595491.8</v>
      </c>
      <c r="F25" s="524"/>
    </row>
    <row r="26" spans="1:6" ht="19.5" customHeight="1">
      <c r="A26" s="524" t="s">
        <v>236</v>
      </c>
      <c r="B26" s="525">
        <v>81694.0002</v>
      </c>
      <c r="C26" s="526">
        <v>47415</v>
      </c>
      <c r="D26" s="526">
        <v>37514.6</v>
      </c>
      <c r="E26" s="527">
        <v>430390.6003</v>
      </c>
      <c r="F26" s="524"/>
    </row>
    <row r="27" spans="1:6" ht="19.5" customHeight="1">
      <c r="A27" s="524" t="s">
        <v>110</v>
      </c>
      <c r="B27" s="525">
        <v>12742.3</v>
      </c>
      <c r="C27" s="526">
        <v>8375.6</v>
      </c>
      <c r="D27" s="526">
        <v>2667.34</v>
      </c>
      <c r="E27" s="527">
        <v>122907.34</v>
      </c>
      <c r="F27" s="524"/>
    </row>
    <row r="28" spans="1:5" ht="19.5" customHeight="1">
      <c r="A28" s="531" t="s">
        <v>336</v>
      </c>
      <c r="B28" s="532">
        <v>627705.4306</v>
      </c>
      <c r="C28" s="533">
        <v>283694.3195</v>
      </c>
      <c r="D28" s="539">
        <v>149304.8799</v>
      </c>
      <c r="E28" s="534">
        <v>3110281.1005</v>
      </c>
    </row>
    <row r="29" spans="1:5" ht="39.75" customHeight="1" thickBot="1">
      <c r="A29" s="540" t="s">
        <v>337</v>
      </c>
      <c r="B29" s="541">
        <v>2995589.7794</v>
      </c>
      <c r="C29" s="542">
        <v>3065744.2392</v>
      </c>
      <c r="D29" s="543">
        <v>1974591.4802</v>
      </c>
      <c r="E29" s="544">
        <v>23413177.6205</v>
      </c>
    </row>
    <row r="30" ht="12.75">
      <c r="A30" s="545"/>
    </row>
  </sheetData>
  <printOptions horizontalCentered="1"/>
  <pageMargins left="0.8" right="0.9448818897637796" top="0.67" bottom="0.984251968503937" header="0.11811023622047245" footer="0.5118110236220472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"/>
  <dimension ref="A1:IG160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9.50390625" style="617" customWidth="1"/>
    <col min="2" max="2" width="33.50390625" style="617" customWidth="1"/>
    <col min="3" max="3" width="12.75390625" style="619" customWidth="1"/>
    <col min="4" max="4" width="11.75390625" style="617" customWidth="1"/>
    <col min="5" max="5" width="12.50390625" style="617" customWidth="1"/>
    <col min="6" max="6" width="12.75390625" style="617" customWidth="1"/>
    <col min="7" max="7" width="13.625" style="619" customWidth="1"/>
    <col min="8" max="16384" width="10.375" style="567" customWidth="1"/>
  </cols>
  <sheetData>
    <row r="1" spans="1:39" s="549" customFormat="1" ht="25.5" customHeight="1">
      <c r="A1" s="546" t="s">
        <v>298</v>
      </c>
      <c r="B1" s="547"/>
      <c r="C1" s="547"/>
      <c r="D1" s="547"/>
      <c r="E1" s="547"/>
      <c r="F1" s="547"/>
      <c r="G1" s="547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</row>
    <row r="2" spans="1:39" s="549" customFormat="1" ht="20.25" customHeight="1">
      <c r="A2" s="550" t="s">
        <v>314</v>
      </c>
      <c r="B2" s="550"/>
      <c r="C2" s="550"/>
      <c r="D2" s="550"/>
      <c r="E2" s="550"/>
      <c r="F2" s="550"/>
      <c r="G2" s="550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</row>
    <row r="3" spans="1:39" s="549" customFormat="1" ht="18.75" customHeight="1">
      <c r="A3" s="551" t="s">
        <v>338</v>
      </c>
      <c r="B3" s="550"/>
      <c r="C3" s="550"/>
      <c r="D3" s="550"/>
      <c r="E3" s="550"/>
      <c r="F3" s="550"/>
      <c r="G3" s="550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</row>
    <row r="4" spans="1:39" s="554" customFormat="1" ht="15" customHeight="1" thickBot="1">
      <c r="A4" s="552"/>
      <c r="B4" s="552"/>
      <c r="C4" s="553"/>
      <c r="D4" s="552"/>
      <c r="E4" s="552"/>
      <c r="F4" s="552"/>
      <c r="G4" s="553" t="s">
        <v>315</v>
      </c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8"/>
    </row>
    <row r="5" spans="1:38" s="561" customFormat="1" ht="36" customHeight="1" thickBot="1">
      <c r="A5" s="555" t="s">
        <v>339</v>
      </c>
      <c r="B5" s="556" t="s">
        <v>340</v>
      </c>
      <c r="C5" s="557" t="s">
        <v>243</v>
      </c>
      <c r="D5" s="558" t="s">
        <v>144</v>
      </c>
      <c r="E5" s="558" t="s">
        <v>235</v>
      </c>
      <c r="F5" s="558" t="s">
        <v>236</v>
      </c>
      <c r="G5" s="559" t="s">
        <v>319</v>
      </c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</row>
    <row r="6" spans="1:7" ht="18" customHeight="1">
      <c r="A6" s="562"/>
      <c r="B6" s="563" t="s">
        <v>341</v>
      </c>
      <c r="C6" s="564">
        <v>6984871.4488</v>
      </c>
      <c r="D6" s="565">
        <v>3035358.3096999996</v>
      </c>
      <c r="E6" s="565">
        <v>3086836.829099999</v>
      </c>
      <c r="F6" s="565">
        <v>862676.31</v>
      </c>
      <c r="G6" s="566">
        <v>19835345.54050002</v>
      </c>
    </row>
    <row r="7" spans="1:7" ht="15">
      <c r="A7" s="568" t="s">
        <v>342</v>
      </c>
      <c r="B7" s="569" t="s">
        <v>343</v>
      </c>
      <c r="C7" s="570">
        <v>0</v>
      </c>
      <c r="D7" s="570">
        <v>0</v>
      </c>
      <c r="E7" s="570">
        <v>0</v>
      </c>
      <c r="F7" s="570">
        <v>0</v>
      </c>
      <c r="G7" s="571">
        <v>3.7</v>
      </c>
    </row>
    <row r="8" spans="1:7" ht="15">
      <c r="A8" s="572" t="s">
        <v>344</v>
      </c>
      <c r="B8" s="573" t="s">
        <v>345</v>
      </c>
      <c r="C8" s="574">
        <v>38.6</v>
      </c>
      <c r="D8" s="574">
        <v>24.4</v>
      </c>
      <c r="E8" s="574">
        <v>14.2</v>
      </c>
      <c r="F8" s="574">
        <v>0</v>
      </c>
      <c r="G8" s="575">
        <v>200.04</v>
      </c>
    </row>
    <row r="9" spans="1:7" ht="15">
      <c r="A9" s="572" t="s">
        <v>346</v>
      </c>
      <c r="B9" s="573" t="s">
        <v>347</v>
      </c>
      <c r="C9" s="574">
        <v>38731.73</v>
      </c>
      <c r="D9" s="574">
        <v>17477.56</v>
      </c>
      <c r="E9" s="574">
        <v>20674.17</v>
      </c>
      <c r="F9" s="574">
        <v>580</v>
      </c>
      <c r="G9" s="575">
        <v>49663.31</v>
      </c>
    </row>
    <row r="10" spans="1:7" ht="15">
      <c r="A10" s="576" t="s">
        <v>348</v>
      </c>
      <c r="B10" s="577" t="s">
        <v>349</v>
      </c>
      <c r="C10" s="578">
        <v>3356438.7995</v>
      </c>
      <c r="D10" s="578">
        <v>975583.1498</v>
      </c>
      <c r="E10" s="578">
        <v>2018494.7795</v>
      </c>
      <c r="F10" s="578">
        <v>362360.8702</v>
      </c>
      <c r="G10" s="579">
        <v>9247320.6022</v>
      </c>
    </row>
    <row r="11" spans="1:7" ht="15">
      <c r="A11" s="568" t="s">
        <v>350</v>
      </c>
      <c r="B11" s="569" t="s">
        <v>351</v>
      </c>
      <c r="C11" s="570">
        <v>14171.62</v>
      </c>
      <c r="D11" s="570">
        <v>7266.4</v>
      </c>
      <c r="E11" s="570">
        <v>6889.12</v>
      </c>
      <c r="F11" s="570">
        <v>16.1</v>
      </c>
      <c r="G11" s="571">
        <v>48187.56</v>
      </c>
    </row>
    <row r="12" spans="1:7" ht="15.75" customHeight="1">
      <c r="A12" s="572" t="s">
        <v>352</v>
      </c>
      <c r="B12" s="573" t="s">
        <v>353</v>
      </c>
      <c r="C12" s="574">
        <v>49798.36</v>
      </c>
      <c r="D12" s="574">
        <v>30848.16</v>
      </c>
      <c r="E12" s="574">
        <v>6759.5</v>
      </c>
      <c r="F12" s="574">
        <v>12190.7</v>
      </c>
      <c r="G12" s="575">
        <v>143643.99</v>
      </c>
    </row>
    <row r="13" spans="1:7" ht="15">
      <c r="A13" s="572" t="s">
        <v>354</v>
      </c>
      <c r="B13" s="573" t="s">
        <v>355</v>
      </c>
      <c r="C13" s="574">
        <v>923.44</v>
      </c>
      <c r="D13" s="574">
        <v>0</v>
      </c>
      <c r="E13" s="574">
        <v>923.44</v>
      </c>
      <c r="F13" s="574">
        <v>0</v>
      </c>
      <c r="G13" s="575">
        <v>2391.04</v>
      </c>
    </row>
    <row r="14" spans="1:7" ht="15">
      <c r="A14" s="576" t="s">
        <v>356</v>
      </c>
      <c r="B14" s="577" t="s">
        <v>357</v>
      </c>
      <c r="C14" s="578">
        <v>666.97</v>
      </c>
      <c r="D14" s="578">
        <v>28.5</v>
      </c>
      <c r="E14" s="578">
        <v>527.27</v>
      </c>
      <c r="F14" s="578">
        <v>111.2</v>
      </c>
      <c r="G14" s="579">
        <v>1745.82</v>
      </c>
    </row>
    <row r="15" spans="1:7" ht="15">
      <c r="A15" s="568" t="s">
        <v>358</v>
      </c>
      <c r="B15" s="569" t="s">
        <v>359</v>
      </c>
      <c r="C15" s="570">
        <v>3.45</v>
      </c>
      <c r="D15" s="570">
        <v>3.45</v>
      </c>
      <c r="E15" s="570">
        <v>0</v>
      </c>
      <c r="F15" s="570">
        <v>0</v>
      </c>
      <c r="G15" s="571">
        <v>917.95</v>
      </c>
    </row>
    <row r="16" spans="1:7" ht="15">
      <c r="A16" s="572" t="s">
        <v>360</v>
      </c>
      <c r="B16" s="573" t="s">
        <v>361</v>
      </c>
      <c r="C16" s="574">
        <v>7439.81</v>
      </c>
      <c r="D16" s="574">
        <v>3330.9</v>
      </c>
      <c r="E16" s="574">
        <v>4108.91</v>
      </c>
      <c r="F16" s="574">
        <v>0</v>
      </c>
      <c r="G16" s="575">
        <v>49167.16</v>
      </c>
    </row>
    <row r="17" spans="1:7" ht="15">
      <c r="A17" s="572" t="s">
        <v>362</v>
      </c>
      <c r="B17" s="573" t="s">
        <v>363</v>
      </c>
      <c r="C17" s="574">
        <v>28.3</v>
      </c>
      <c r="D17" s="574">
        <v>28.3</v>
      </c>
      <c r="E17" s="574">
        <v>0</v>
      </c>
      <c r="F17" s="574">
        <v>0</v>
      </c>
      <c r="G17" s="575">
        <v>78.96</v>
      </c>
    </row>
    <row r="18" spans="1:7" ht="15">
      <c r="A18" s="576" t="s">
        <v>364</v>
      </c>
      <c r="B18" s="577" t="s">
        <v>365</v>
      </c>
      <c r="C18" s="578">
        <v>736.03</v>
      </c>
      <c r="D18" s="578">
        <v>193.67</v>
      </c>
      <c r="E18" s="578">
        <v>422.51</v>
      </c>
      <c r="F18" s="578">
        <v>119.85</v>
      </c>
      <c r="G18" s="579">
        <v>2827.56</v>
      </c>
    </row>
    <row r="19" spans="1:7" ht="15">
      <c r="A19" s="568" t="s">
        <v>366</v>
      </c>
      <c r="B19" s="569" t="s">
        <v>367</v>
      </c>
      <c r="C19" s="570">
        <v>3618.71</v>
      </c>
      <c r="D19" s="570">
        <v>2323.46</v>
      </c>
      <c r="E19" s="570">
        <v>1169.9</v>
      </c>
      <c r="F19" s="570">
        <v>125.35</v>
      </c>
      <c r="G19" s="571">
        <v>415895.3493</v>
      </c>
    </row>
    <row r="20" spans="1:7" ht="15">
      <c r="A20" s="580" t="s">
        <v>368</v>
      </c>
      <c r="B20" s="581" t="s">
        <v>369</v>
      </c>
      <c r="C20" s="582">
        <v>3511.49</v>
      </c>
      <c r="D20" s="582">
        <v>1985.97</v>
      </c>
      <c r="E20" s="582">
        <v>862.37</v>
      </c>
      <c r="F20" s="582">
        <v>663.15</v>
      </c>
      <c r="G20" s="583">
        <v>8350.12</v>
      </c>
    </row>
    <row r="21" spans="1:7" ht="15">
      <c r="A21" s="572" t="s">
        <v>370</v>
      </c>
      <c r="B21" s="573" t="s">
        <v>371</v>
      </c>
      <c r="C21" s="574">
        <v>57.24</v>
      </c>
      <c r="D21" s="574">
        <v>0</v>
      </c>
      <c r="E21" s="574">
        <v>57.24</v>
      </c>
      <c r="F21" s="574">
        <v>0</v>
      </c>
      <c r="G21" s="575">
        <v>108.46</v>
      </c>
    </row>
    <row r="22" spans="1:7" ht="15">
      <c r="A22" s="576" t="s">
        <v>372</v>
      </c>
      <c r="B22" s="577" t="s">
        <v>373</v>
      </c>
      <c r="C22" s="578">
        <v>4531.4</v>
      </c>
      <c r="D22" s="578">
        <v>4106.38</v>
      </c>
      <c r="E22" s="578">
        <v>406.32</v>
      </c>
      <c r="F22" s="578">
        <v>18.7</v>
      </c>
      <c r="G22" s="579">
        <v>60003.07</v>
      </c>
    </row>
    <row r="23" spans="1:7" ht="15">
      <c r="A23" s="576" t="s">
        <v>374</v>
      </c>
      <c r="B23" s="577" t="s">
        <v>375</v>
      </c>
      <c r="C23" s="578">
        <v>2426.39</v>
      </c>
      <c r="D23" s="578">
        <v>988.14</v>
      </c>
      <c r="E23" s="578">
        <v>902.8</v>
      </c>
      <c r="F23" s="578">
        <v>535.45</v>
      </c>
      <c r="G23" s="579">
        <v>32668.18</v>
      </c>
    </row>
    <row r="24" spans="1:7" ht="15">
      <c r="A24" s="580" t="s">
        <v>376</v>
      </c>
      <c r="B24" s="581" t="s">
        <v>377</v>
      </c>
      <c r="C24" s="582">
        <v>856.43</v>
      </c>
      <c r="D24" s="582">
        <v>573.21</v>
      </c>
      <c r="E24" s="582">
        <v>192.02</v>
      </c>
      <c r="F24" s="582">
        <v>91.2</v>
      </c>
      <c r="G24" s="583">
        <v>4554.45</v>
      </c>
    </row>
    <row r="25" spans="1:7" ht="15">
      <c r="A25" s="572" t="s">
        <v>378</v>
      </c>
      <c r="B25" s="573" t="s">
        <v>379</v>
      </c>
      <c r="C25" s="574">
        <v>0.5</v>
      </c>
      <c r="D25" s="574">
        <v>0</v>
      </c>
      <c r="E25" s="574">
        <v>0</v>
      </c>
      <c r="F25" s="574">
        <v>0.5</v>
      </c>
      <c r="G25" s="575">
        <v>0.5</v>
      </c>
    </row>
    <row r="26" spans="1:7" ht="15">
      <c r="A26" s="576" t="s">
        <v>380</v>
      </c>
      <c r="B26" s="577" t="s">
        <v>381</v>
      </c>
      <c r="C26" s="578">
        <v>610.96</v>
      </c>
      <c r="D26" s="578">
        <v>601.56</v>
      </c>
      <c r="E26" s="578">
        <v>0</v>
      </c>
      <c r="F26" s="578">
        <v>9.4</v>
      </c>
      <c r="G26" s="579">
        <v>728.28</v>
      </c>
    </row>
    <row r="27" spans="1:7" ht="15">
      <c r="A27" s="576" t="s">
        <v>382</v>
      </c>
      <c r="B27" s="577" t="s">
        <v>383</v>
      </c>
      <c r="C27" s="578">
        <v>3859.31</v>
      </c>
      <c r="D27" s="578">
        <v>3101.36</v>
      </c>
      <c r="E27" s="578">
        <v>235.5</v>
      </c>
      <c r="F27" s="578">
        <v>522.45</v>
      </c>
      <c r="G27" s="579">
        <v>7394.08</v>
      </c>
    </row>
    <row r="28" spans="1:7" ht="15">
      <c r="A28" s="580" t="s">
        <v>384</v>
      </c>
      <c r="B28" s="581" t="s">
        <v>385</v>
      </c>
      <c r="C28" s="582">
        <v>3091.72</v>
      </c>
      <c r="D28" s="582">
        <v>777.12</v>
      </c>
      <c r="E28" s="582">
        <v>492.09</v>
      </c>
      <c r="F28" s="582">
        <v>1822.51</v>
      </c>
      <c r="G28" s="583">
        <v>7160.27</v>
      </c>
    </row>
    <row r="29" spans="1:7" ht="15">
      <c r="A29" s="572" t="s">
        <v>386</v>
      </c>
      <c r="B29" s="573" t="s">
        <v>387</v>
      </c>
      <c r="C29" s="574">
        <v>2217.33</v>
      </c>
      <c r="D29" s="574">
        <v>2031.39</v>
      </c>
      <c r="E29" s="574">
        <v>94.24</v>
      </c>
      <c r="F29" s="574">
        <v>91.7</v>
      </c>
      <c r="G29" s="575">
        <v>4523.82</v>
      </c>
    </row>
    <row r="30" spans="1:7" s="584" customFormat="1" ht="15">
      <c r="A30" s="576" t="s">
        <v>388</v>
      </c>
      <c r="B30" s="577" t="s">
        <v>389</v>
      </c>
      <c r="C30" s="578">
        <v>74.42</v>
      </c>
      <c r="D30" s="578">
        <v>0</v>
      </c>
      <c r="E30" s="578">
        <v>74.42</v>
      </c>
      <c r="F30" s="578">
        <v>0</v>
      </c>
      <c r="G30" s="579">
        <v>649.02</v>
      </c>
    </row>
    <row r="31" spans="1:7" s="584" customFormat="1" ht="15">
      <c r="A31" s="576" t="s">
        <v>390</v>
      </c>
      <c r="B31" s="577" t="s">
        <v>391</v>
      </c>
      <c r="C31" s="578">
        <v>34810.32</v>
      </c>
      <c r="D31" s="578">
        <v>24030.38</v>
      </c>
      <c r="E31" s="578">
        <v>5233.09</v>
      </c>
      <c r="F31" s="578">
        <v>5546.85</v>
      </c>
      <c r="G31" s="579">
        <v>137216.72</v>
      </c>
    </row>
    <row r="32" spans="1:7" s="585" customFormat="1" ht="15">
      <c r="A32" s="580" t="s">
        <v>392</v>
      </c>
      <c r="B32" s="581" t="s">
        <v>393</v>
      </c>
      <c r="C32" s="582">
        <v>1706.17</v>
      </c>
      <c r="D32" s="582">
        <v>17.68</v>
      </c>
      <c r="E32" s="582">
        <v>1417.59</v>
      </c>
      <c r="F32" s="582">
        <v>270.9</v>
      </c>
      <c r="G32" s="583">
        <v>4964</v>
      </c>
    </row>
    <row r="33" spans="1:7" s="585" customFormat="1" ht="15">
      <c r="A33" s="572" t="s">
        <v>394</v>
      </c>
      <c r="B33" s="573" t="s">
        <v>395</v>
      </c>
      <c r="C33" s="574">
        <v>21590.27</v>
      </c>
      <c r="D33" s="574">
        <v>14538.31</v>
      </c>
      <c r="E33" s="574">
        <v>5906.01</v>
      </c>
      <c r="F33" s="574">
        <v>1145.95</v>
      </c>
      <c r="G33" s="575">
        <v>69698.39</v>
      </c>
    </row>
    <row r="34" spans="1:7" s="584" customFormat="1" ht="15">
      <c r="A34" s="576" t="s">
        <v>396</v>
      </c>
      <c r="B34" s="577" t="s">
        <v>397</v>
      </c>
      <c r="C34" s="578">
        <v>6358.35</v>
      </c>
      <c r="D34" s="578">
        <v>3864.44</v>
      </c>
      <c r="E34" s="578">
        <v>1897.36</v>
      </c>
      <c r="F34" s="578">
        <v>596.55</v>
      </c>
      <c r="G34" s="579">
        <v>29783.92</v>
      </c>
    </row>
    <row r="35" spans="1:7" s="584" customFormat="1" ht="15">
      <c r="A35" s="576" t="s">
        <v>398</v>
      </c>
      <c r="B35" s="577" t="s">
        <v>399</v>
      </c>
      <c r="C35" s="578">
        <v>6105.88</v>
      </c>
      <c r="D35" s="578">
        <v>4745.55</v>
      </c>
      <c r="E35" s="578">
        <v>712.18</v>
      </c>
      <c r="F35" s="578">
        <v>648.15</v>
      </c>
      <c r="G35" s="579">
        <v>29181.13</v>
      </c>
    </row>
    <row r="36" spans="1:7" s="585" customFormat="1" ht="15">
      <c r="A36" s="586" t="s">
        <v>400</v>
      </c>
      <c r="B36" s="587" t="s">
        <v>401</v>
      </c>
      <c r="C36" s="588">
        <v>2409.07</v>
      </c>
      <c r="D36" s="588">
        <v>2375.59</v>
      </c>
      <c r="E36" s="588">
        <v>33.48</v>
      </c>
      <c r="F36" s="588"/>
      <c r="G36" s="589">
        <v>5973.75</v>
      </c>
    </row>
    <row r="37" spans="1:7" s="585" customFormat="1" ht="15">
      <c r="A37" s="586" t="s">
        <v>402</v>
      </c>
      <c r="B37" s="587" t="s">
        <v>403</v>
      </c>
      <c r="C37" s="588">
        <v>836.25</v>
      </c>
      <c r="D37" s="588">
        <v>255.19</v>
      </c>
      <c r="E37" s="588">
        <v>493.91</v>
      </c>
      <c r="F37" s="588">
        <v>87.15</v>
      </c>
      <c r="G37" s="589">
        <v>848.81</v>
      </c>
    </row>
    <row r="38" spans="1:7" s="584" customFormat="1" ht="15">
      <c r="A38" s="576" t="s">
        <v>404</v>
      </c>
      <c r="B38" s="577" t="s">
        <v>405</v>
      </c>
      <c r="C38" s="578">
        <v>2.6</v>
      </c>
      <c r="D38" s="578">
        <v>2.6</v>
      </c>
      <c r="E38" s="578">
        <v>0</v>
      </c>
      <c r="F38" s="578">
        <v>0</v>
      </c>
      <c r="G38" s="579">
        <v>25.91</v>
      </c>
    </row>
    <row r="39" spans="1:7" s="584" customFormat="1" ht="15">
      <c r="A39" s="576" t="s">
        <v>406</v>
      </c>
      <c r="B39" s="577" t="s">
        <v>407</v>
      </c>
      <c r="C39" s="578">
        <v>67561.16</v>
      </c>
      <c r="D39" s="578">
        <v>59539.25</v>
      </c>
      <c r="E39" s="578">
        <v>1223.56</v>
      </c>
      <c r="F39" s="578">
        <v>6798.35</v>
      </c>
      <c r="G39" s="579">
        <v>193225.54</v>
      </c>
    </row>
    <row r="40" spans="1:7" s="585" customFormat="1" ht="15">
      <c r="A40" s="586" t="s">
        <v>408</v>
      </c>
      <c r="B40" s="587" t="s">
        <v>409</v>
      </c>
      <c r="C40" s="588">
        <v>0</v>
      </c>
      <c r="D40" s="588">
        <v>0</v>
      </c>
      <c r="E40" s="588">
        <v>0</v>
      </c>
      <c r="F40" s="588">
        <v>0</v>
      </c>
      <c r="G40" s="589">
        <v>12.9</v>
      </c>
    </row>
    <row r="41" spans="1:7" s="585" customFormat="1" ht="15">
      <c r="A41" s="586" t="s">
        <v>410</v>
      </c>
      <c r="B41" s="587" t="s">
        <v>411</v>
      </c>
      <c r="C41" s="588">
        <v>37.2</v>
      </c>
      <c r="D41" s="588">
        <v>36.25</v>
      </c>
      <c r="E41" s="588">
        <v>0.95</v>
      </c>
      <c r="F41" s="588">
        <v>0</v>
      </c>
      <c r="G41" s="589">
        <v>242.21</v>
      </c>
    </row>
    <row r="42" spans="1:7" s="584" customFormat="1" ht="15">
      <c r="A42" s="576" t="s">
        <v>412</v>
      </c>
      <c r="B42" s="577" t="s">
        <v>413</v>
      </c>
      <c r="C42" s="578">
        <v>833.56</v>
      </c>
      <c r="D42" s="578">
        <v>832.3</v>
      </c>
      <c r="E42" s="578">
        <v>1.26</v>
      </c>
      <c r="F42" s="578">
        <v>0</v>
      </c>
      <c r="G42" s="579">
        <v>3344.34</v>
      </c>
    </row>
    <row r="43" spans="1:7" s="584" customFormat="1" ht="15">
      <c r="A43" s="576" t="s">
        <v>414</v>
      </c>
      <c r="B43" s="577" t="s">
        <v>415</v>
      </c>
      <c r="C43" s="578">
        <v>1338.23</v>
      </c>
      <c r="D43" s="578">
        <v>1019.48</v>
      </c>
      <c r="E43" s="578">
        <v>263.9</v>
      </c>
      <c r="F43" s="578">
        <v>54.85</v>
      </c>
      <c r="G43" s="579">
        <v>6377.63</v>
      </c>
    </row>
    <row r="44" spans="1:7" s="584" customFormat="1" ht="15">
      <c r="A44" s="586" t="s">
        <v>416</v>
      </c>
      <c r="B44" s="587" t="s">
        <v>417</v>
      </c>
      <c r="C44" s="588">
        <v>599.92</v>
      </c>
      <c r="D44" s="588">
        <v>349.4</v>
      </c>
      <c r="E44" s="588">
        <v>69.07</v>
      </c>
      <c r="F44" s="588">
        <v>181.45</v>
      </c>
      <c r="G44" s="589">
        <v>2277.51</v>
      </c>
    </row>
    <row r="45" spans="1:7" s="585" customFormat="1" ht="15">
      <c r="A45" s="586" t="s">
        <v>418</v>
      </c>
      <c r="B45" s="587" t="s">
        <v>419</v>
      </c>
      <c r="C45" s="588">
        <v>166.27</v>
      </c>
      <c r="D45" s="588">
        <v>0</v>
      </c>
      <c r="E45" s="588">
        <v>166.27</v>
      </c>
      <c r="F45" s="588">
        <v>0</v>
      </c>
      <c r="G45" s="589">
        <v>1710.21</v>
      </c>
    </row>
    <row r="46" spans="1:7" s="585" customFormat="1" ht="15">
      <c r="A46" s="576" t="s">
        <v>420</v>
      </c>
      <c r="B46" s="577" t="s">
        <v>421</v>
      </c>
      <c r="C46" s="578">
        <v>39963.48</v>
      </c>
      <c r="D46" s="578">
        <v>12946.92</v>
      </c>
      <c r="E46" s="578">
        <v>17744.21</v>
      </c>
      <c r="F46" s="578">
        <v>9272.35</v>
      </c>
      <c r="G46" s="579">
        <v>144214.44</v>
      </c>
    </row>
    <row r="47" spans="1:7" s="584" customFormat="1" ht="15">
      <c r="A47" s="576" t="s">
        <v>422</v>
      </c>
      <c r="B47" s="577" t="s">
        <v>423</v>
      </c>
      <c r="C47" s="578">
        <v>468337.07</v>
      </c>
      <c r="D47" s="578">
        <v>314955.14</v>
      </c>
      <c r="E47" s="578">
        <v>88673.78</v>
      </c>
      <c r="F47" s="578">
        <v>64708.15</v>
      </c>
      <c r="G47" s="579">
        <v>1111531.62</v>
      </c>
    </row>
    <row r="48" spans="1:7" s="584" customFormat="1" ht="15">
      <c r="A48" s="586" t="s">
        <v>424</v>
      </c>
      <c r="B48" s="587" t="s">
        <v>425</v>
      </c>
      <c r="C48" s="588">
        <v>6.8</v>
      </c>
      <c r="D48" s="588">
        <v>5.8</v>
      </c>
      <c r="E48" s="588">
        <v>1</v>
      </c>
      <c r="F48" s="588">
        <v>0</v>
      </c>
      <c r="G48" s="589">
        <v>20.8</v>
      </c>
    </row>
    <row r="49" spans="1:7" s="585" customFormat="1" ht="15">
      <c r="A49" s="586" t="s">
        <v>426</v>
      </c>
      <c r="B49" s="587" t="s">
        <v>427</v>
      </c>
      <c r="C49" s="588">
        <v>98054.7599</v>
      </c>
      <c r="D49" s="588">
        <v>40463.2499</v>
      </c>
      <c r="E49" s="588">
        <v>44482.21</v>
      </c>
      <c r="F49" s="588">
        <v>13109.3</v>
      </c>
      <c r="G49" s="589">
        <v>470864.4</v>
      </c>
    </row>
    <row r="50" spans="1:7" s="585" customFormat="1" ht="15">
      <c r="A50" s="576" t="s">
        <v>428</v>
      </c>
      <c r="B50" s="577" t="s">
        <v>429</v>
      </c>
      <c r="C50" s="578">
        <v>54.59</v>
      </c>
      <c r="D50" s="578">
        <v>29.2</v>
      </c>
      <c r="E50" s="578">
        <v>25.39</v>
      </c>
      <c r="F50" s="578">
        <v>0</v>
      </c>
      <c r="G50" s="579">
        <v>321.59</v>
      </c>
    </row>
    <row r="51" spans="1:7" s="584" customFormat="1" ht="15">
      <c r="A51" s="576" t="s">
        <v>430</v>
      </c>
      <c r="B51" s="577" t="s">
        <v>431</v>
      </c>
      <c r="C51" s="578">
        <v>5788.96</v>
      </c>
      <c r="D51" s="578">
        <v>4616.2</v>
      </c>
      <c r="E51" s="578">
        <v>778.26</v>
      </c>
      <c r="F51" s="578">
        <v>394.5</v>
      </c>
      <c r="G51" s="579">
        <v>16719.8</v>
      </c>
    </row>
    <row r="52" spans="1:241" s="584" customFormat="1" ht="15">
      <c r="A52" s="586" t="s">
        <v>432</v>
      </c>
      <c r="B52" s="587" t="s">
        <v>433</v>
      </c>
      <c r="C52" s="588">
        <v>1855.87</v>
      </c>
      <c r="D52" s="588">
        <v>1697.25</v>
      </c>
      <c r="E52" s="588">
        <v>45.92</v>
      </c>
      <c r="F52" s="588">
        <v>112.7</v>
      </c>
      <c r="G52" s="589">
        <v>4403.95</v>
      </c>
      <c r="H52" s="574"/>
      <c r="I52" s="590"/>
      <c r="J52" s="591"/>
      <c r="K52" s="573"/>
      <c r="L52" s="574"/>
      <c r="M52" s="574"/>
      <c r="N52" s="574"/>
      <c r="O52" s="590"/>
      <c r="P52" s="591"/>
      <c r="Q52" s="573"/>
      <c r="R52" s="574"/>
      <c r="S52" s="574"/>
      <c r="T52" s="574"/>
      <c r="U52" s="590"/>
      <c r="V52" s="591"/>
      <c r="W52" s="573"/>
      <c r="X52" s="574"/>
      <c r="Y52" s="574"/>
      <c r="Z52" s="574"/>
      <c r="AA52" s="590"/>
      <c r="AB52" s="591"/>
      <c r="AC52" s="573"/>
      <c r="AD52" s="574"/>
      <c r="AE52" s="574"/>
      <c r="AF52" s="574"/>
      <c r="AG52" s="590"/>
      <c r="AH52" s="591"/>
      <c r="AI52" s="573"/>
      <c r="AJ52" s="574"/>
      <c r="AK52" s="574"/>
      <c r="AL52" s="574"/>
      <c r="AM52" s="590"/>
      <c r="AN52" s="591"/>
      <c r="AO52" s="573"/>
      <c r="AP52" s="574"/>
      <c r="AQ52" s="574"/>
      <c r="AR52" s="574"/>
      <c r="AS52" s="590"/>
      <c r="AT52" s="591"/>
      <c r="AU52" s="573"/>
      <c r="AV52" s="574"/>
      <c r="AW52" s="574"/>
      <c r="AX52" s="574"/>
      <c r="AY52" s="590"/>
      <c r="AZ52" s="591"/>
      <c r="BA52" s="573"/>
      <c r="BB52" s="574"/>
      <c r="BC52" s="574"/>
      <c r="BD52" s="574"/>
      <c r="BE52" s="590"/>
      <c r="BF52" s="591"/>
      <c r="BG52" s="573"/>
      <c r="BH52" s="574"/>
      <c r="BI52" s="574"/>
      <c r="BJ52" s="574"/>
      <c r="BK52" s="590"/>
      <c r="BL52" s="591"/>
      <c r="BM52" s="573"/>
      <c r="BN52" s="574"/>
      <c r="BO52" s="574"/>
      <c r="BP52" s="574"/>
      <c r="BQ52" s="590"/>
      <c r="BR52" s="591"/>
      <c r="BS52" s="573"/>
      <c r="BT52" s="574"/>
      <c r="BU52" s="574"/>
      <c r="BV52" s="574"/>
      <c r="BW52" s="590"/>
      <c r="BX52" s="591"/>
      <c r="BY52" s="573"/>
      <c r="BZ52" s="574"/>
      <c r="CA52" s="574"/>
      <c r="CB52" s="574"/>
      <c r="CC52" s="590"/>
      <c r="CD52" s="591"/>
      <c r="CE52" s="573"/>
      <c r="CF52" s="574"/>
      <c r="CG52" s="574"/>
      <c r="CH52" s="574"/>
      <c r="CI52" s="590"/>
      <c r="CJ52" s="591"/>
      <c r="CK52" s="573"/>
      <c r="CL52" s="574"/>
      <c r="CM52" s="574"/>
      <c r="CN52" s="574"/>
      <c r="CO52" s="590"/>
      <c r="CP52" s="591"/>
      <c r="CQ52" s="573"/>
      <c r="CR52" s="574"/>
      <c r="CS52" s="574"/>
      <c r="CT52" s="574"/>
      <c r="CU52" s="590"/>
      <c r="CV52" s="591"/>
      <c r="CW52" s="573"/>
      <c r="CX52" s="574"/>
      <c r="CY52" s="574"/>
      <c r="CZ52" s="574"/>
      <c r="DA52" s="590"/>
      <c r="DB52" s="591"/>
      <c r="DC52" s="573"/>
      <c r="DD52" s="574"/>
      <c r="DE52" s="574"/>
      <c r="DF52" s="574"/>
      <c r="DG52" s="590"/>
      <c r="DH52" s="591"/>
      <c r="DI52" s="573"/>
      <c r="DJ52" s="574"/>
      <c r="DK52" s="574"/>
      <c r="DL52" s="574"/>
      <c r="DM52" s="590"/>
      <c r="DN52" s="591"/>
      <c r="DO52" s="573"/>
      <c r="DP52" s="574"/>
      <c r="DQ52" s="574"/>
      <c r="DR52" s="574"/>
      <c r="DS52" s="590"/>
      <c r="DT52" s="591"/>
      <c r="DU52" s="573"/>
      <c r="DV52" s="574"/>
      <c r="DW52" s="574"/>
      <c r="DX52" s="574"/>
      <c r="DY52" s="590"/>
      <c r="DZ52" s="591"/>
      <c r="EA52" s="573"/>
      <c r="EB52" s="574"/>
      <c r="EC52" s="574"/>
      <c r="ED52" s="574"/>
      <c r="EE52" s="590"/>
      <c r="EF52" s="591"/>
      <c r="EG52" s="573"/>
      <c r="EH52" s="574"/>
      <c r="EI52" s="574"/>
      <c r="EJ52" s="574"/>
      <c r="EK52" s="590"/>
      <c r="EL52" s="591"/>
      <c r="EM52" s="573"/>
      <c r="EN52" s="574"/>
      <c r="EO52" s="574"/>
      <c r="EP52" s="574"/>
      <c r="EQ52" s="590"/>
      <c r="ER52" s="591"/>
      <c r="ES52" s="573"/>
      <c r="ET52" s="574"/>
      <c r="EU52" s="574"/>
      <c r="EV52" s="574"/>
      <c r="EW52" s="590"/>
      <c r="EX52" s="591"/>
      <c r="EY52" s="573"/>
      <c r="EZ52" s="574"/>
      <c r="FA52" s="574"/>
      <c r="FB52" s="574"/>
      <c r="FC52" s="590"/>
      <c r="FD52" s="591"/>
      <c r="FE52" s="573"/>
      <c r="FF52" s="574"/>
      <c r="FG52" s="574"/>
      <c r="FH52" s="574"/>
      <c r="FI52" s="590"/>
      <c r="FJ52" s="591"/>
      <c r="FK52" s="573"/>
      <c r="FL52" s="574"/>
      <c r="FM52" s="574"/>
      <c r="FN52" s="574"/>
      <c r="FO52" s="590"/>
      <c r="FP52" s="591"/>
      <c r="FQ52" s="573"/>
      <c r="FR52" s="574"/>
      <c r="FS52" s="574"/>
      <c r="FT52" s="574"/>
      <c r="FU52" s="590"/>
      <c r="FV52" s="591"/>
      <c r="FW52" s="573"/>
      <c r="FX52" s="574"/>
      <c r="FY52" s="574"/>
      <c r="FZ52" s="574"/>
      <c r="GA52" s="590"/>
      <c r="GB52" s="591"/>
      <c r="GC52" s="573"/>
      <c r="GD52" s="574"/>
      <c r="GE52" s="574"/>
      <c r="GF52" s="574"/>
      <c r="GG52" s="590"/>
      <c r="GH52" s="591"/>
      <c r="GI52" s="573"/>
      <c r="GJ52" s="574"/>
      <c r="GK52" s="574"/>
      <c r="GL52" s="574"/>
      <c r="GM52" s="590"/>
      <c r="GN52" s="591"/>
      <c r="GO52" s="573"/>
      <c r="GP52" s="574"/>
      <c r="GQ52" s="574"/>
      <c r="GR52" s="574"/>
      <c r="GS52" s="590"/>
      <c r="GT52" s="591"/>
      <c r="GU52" s="573"/>
      <c r="GV52" s="574"/>
      <c r="GW52" s="574"/>
      <c r="GX52" s="574"/>
      <c r="GY52" s="590"/>
      <c r="GZ52" s="591"/>
      <c r="HA52" s="573"/>
      <c r="HB52" s="574"/>
      <c r="HC52" s="574"/>
      <c r="HD52" s="574"/>
      <c r="HE52" s="590"/>
      <c r="HF52" s="591"/>
      <c r="HG52" s="573"/>
      <c r="HH52" s="574"/>
      <c r="HI52" s="574"/>
      <c r="HJ52" s="574"/>
      <c r="HK52" s="590"/>
      <c r="HL52" s="591"/>
      <c r="HM52" s="573"/>
      <c r="HN52" s="574"/>
      <c r="HO52" s="574"/>
      <c r="HP52" s="574"/>
      <c r="HQ52" s="590"/>
      <c r="HR52" s="591"/>
      <c r="HS52" s="573"/>
      <c r="HT52" s="574"/>
      <c r="HU52" s="574"/>
      <c r="HV52" s="574"/>
      <c r="HW52" s="590"/>
      <c r="HX52" s="591"/>
      <c r="HY52" s="573"/>
      <c r="HZ52" s="574"/>
      <c r="IA52" s="574"/>
      <c r="IB52" s="574"/>
      <c r="IC52" s="590"/>
      <c r="ID52" s="591"/>
      <c r="IE52" s="573"/>
      <c r="IF52" s="574"/>
      <c r="IG52" s="574"/>
    </row>
    <row r="53" spans="1:241" s="584" customFormat="1" ht="15">
      <c r="A53" s="586" t="s">
        <v>434</v>
      </c>
      <c r="B53" s="587" t="s">
        <v>435</v>
      </c>
      <c r="C53" s="588">
        <v>5261.64</v>
      </c>
      <c r="D53" s="588">
        <v>3666.71</v>
      </c>
      <c r="E53" s="588">
        <v>1205.53</v>
      </c>
      <c r="F53" s="588">
        <v>389.4</v>
      </c>
      <c r="G53" s="589">
        <v>17836.08</v>
      </c>
      <c r="H53" s="574"/>
      <c r="I53" s="590"/>
      <c r="J53" s="591"/>
      <c r="K53" s="573"/>
      <c r="L53" s="574"/>
      <c r="M53" s="574"/>
      <c r="N53" s="574"/>
      <c r="O53" s="590"/>
      <c r="P53" s="591"/>
      <c r="Q53" s="573"/>
      <c r="R53" s="574"/>
      <c r="S53" s="574"/>
      <c r="T53" s="574"/>
      <c r="U53" s="590"/>
      <c r="V53" s="591"/>
      <c r="W53" s="573"/>
      <c r="X53" s="574"/>
      <c r="Y53" s="574"/>
      <c r="Z53" s="574"/>
      <c r="AA53" s="590"/>
      <c r="AB53" s="591"/>
      <c r="AC53" s="573"/>
      <c r="AD53" s="574"/>
      <c r="AE53" s="574"/>
      <c r="AF53" s="574"/>
      <c r="AG53" s="590"/>
      <c r="AH53" s="591"/>
      <c r="AI53" s="573"/>
      <c r="AJ53" s="574"/>
      <c r="AK53" s="574"/>
      <c r="AL53" s="574"/>
      <c r="AM53" s="590"/>
      <c r="AN53" s="591"/>
      <c r="AO53" s="573"/>
      <c r="AP53" s="574"/>
      <c r="AQ53" s="574"/>
      <c r="AR53" s="574"/>
      <c r="AS53" s="590"/>
      <c r="AT53" s="591"/>
      <c r="AU53" s="573"/>
      <c r="AV53" s="574"/>
      <c r="AW53" s="574"/>
      <c r="AX53" s="574"/>
      <c r="AY53" s="590"/>
      <c r="AZ53" s="591"/>
      <c r="BA53" s="573"/>
      <c r="BB53" s="574"/>
      <c r="BC53" s="574"/>
      <c r="BD53" s="574"/>
      <c r="BE53" s="590"/>
      <c r="BF53" s="591"/>
      <c r="BG53" s="573"/>
      <c r="BH53" s="574"/>
      <c r="BI53" s="574"/>
      <c r="BJ53" s="574"/>
      <c r="BK53" s="590"/>
      <c r="BL53" s="591"/>
      <c r="BM53" s="573"/>
      <c r="BN53" s="574"/>
      <c r="BO53" s="574"/>
      <c r="BP53" s="574"/>
      <c r="BQ53" s="590"/>
      <c r="BR53" s="591"/>
      <c r="BS53" s="573"/>
      <c r="BT53" s="574"/>
      <c r="BU53" s="574"/>
      <c r="BV53" s="574"/>
      <c r="BW53" s="590"/>
      <c r="BX53" s="591"/>
      <c r="BY53" s="573"/>
      <c r="BZ53" s="574"/>
      <c r="CA53" s="574"/>
      <c r="CB53" s="574"/>
      <c r="CC53" s="590"/>
      <c r="CD53" s="591"/>
      <c r="CE53" s="573"/>
      <c r="CF53" s="574"/>
      <c r="CG53" s="574"/>
      <c r="CH53" s="574"/>
      <c r="CI53" s="590"/>
      <c r="CJ53" s="591"/>
      <c r="CK53" s="573"/>
      <c r="CL53" s="574"/>
      <c r="CM53" s="574"/>
      <c r="CN53" s="574"/>
      <c r="CO53" s="590"/>
      <c r="CP53" s="591"/>
      <c r="CQ53" s="573"/>
      <c r="CR53" s="574"/>
      <c r="CS53" s="574"/>
      <c r="CT53" s="574"/>
      <c r="CU53" s="590"/>
      <c r="CV53" s="591"/>
      <c r="CW53" s="573"/>
      <c r="CX53" s="574"/>
      <c r="CY53" s="574"/>
      <c r="CZ53" s="574"/>
      <c r="DA53" s="590"/>
      <c r="DB53" s="591"/>
      <c r="DC53" s="573"/>
      <c r="DD53" s="574"/>
      <c r="DE53" s="574"/>
      <c r="DF53" s="574"/>
      <c r="DG53" s="590"/>
      <c r="DH53" s="591"/>
      <c r="DI53" s="573"/>
      <c r="DJ53" s="574"/>
      <c r="DK53" s="574"/>
      <c r="DL53" s="574"/>
      <c r="DM53" s="590"/>
      <c r="DN53" s="591"/>
      <c r="DO53" s="573"/>
      <c r="DP53" s="574"/>
      <c r="DQ53" s="574"/>
      <c r="DR53" s="574"/>
      <c r="DS53" s="590"/>
      <c r="DT53" s="591"/>
      <c r="DU53" s="573"/>
      <c r="DV53" s="574"/>
      <c r="DW53" s="574"/>
      <c r="DX53" s="574"/>
      <c r="DY53" s="590"/>
      <c r="DZ53" s="591"/>
      <c r="EA53" s="573"/>
      <c r="EB53" s="574"/>
      <c r="EC53" s="574"/>
      <c r="ED53" s="574"/>
      <c r="EE53" s="590"/>
      <c r="EF53" s="591"/>
      <c r="EG53" s="573"/>
      <c r="EH53" s="574"/>
      <c r="EI53" s="574"/>
      <c r="EJ53" s="574"/>
      <c r="EK53" s="590"/>
      <c r="EL53" s="591"/>
      <c r="EM53" s="573"/>
      <c r="EN53" s="574"/>
      <c r="EO53" s="574"/>
      <c r="EP53" s="574"/>
      <c r="EQ53" s="590"/>
      <c r="ER53" s="591"/>
      <c r="ES53" s="573"/>
      <c r="ET53" s="574"/>
      <c r="EU53" s="574"/>
      <c r="EV53" s="574"/>
      <c r="EW53" s="590"/>
      <c r="EX53" s="591"/>
      <c r="EY53" s="573"/>
      <c r="EZ53" s="574"/>
      <c r="FA53" s="574"/>
      <c r="FB53" s="574"/>
      <c r="FC53" s="590"/>
      <c r="FD53" s="591"/>
      <c r="FE53" s="573"/>
      <c r="FF53" s="574"/>
      <c r="FG53" s="574"/>
      <c r="FH53" s="574"/>
      <c r="FI53" s="590"/>
      <c r="FJ53" s="591"/>
      <c r="FK53" s="573"/>
      <c r="FL53" s="574"/>
      <c r="FM53" s="574"/>
      <c r="FN53" s="574"/>
      <c r="FO53" s="590"/>
      <c r="FP53" s="591"/>
      <c r="FQ53" s="573"/>
      <c r="FR53" s="574"/>
      <c r="FS53" s="574"/>
      <c r="FT53" s="574"/>
      <c r="FU53" s="590"/>
      <c r="FV53" s="591"/>
      <c r="FW53" s="573"/>
      <c r="FX53" s="574"/>
      <c r="FY53" s="574"/>
      <c r="FZ53" s="574"/>
      <c r="GA53" s="590"/>
      <c r="GB53" s="591"/>
      <c r="GC53" s="573"/>
      <c r="GD53" s="574"/>
      <c r="GE53" s="574"/>
      <c r="GF53" s="574"/>
      <c r="GG53" s="590"/>
      <c r="GH53" s="591"/>
      <c r="GI53" s="573"/>
      <c r="GJ53" s="574"/>
      <c r="GK53" s="574"/>
      <c r="GL53" s="574"/>
      <c r="GM53" s="590"/>
      <c r="GN53" s="591"/>
      <c r="GO53" s="573"/>
      <c r="GP53" s="574"/>
      <c r="GQ53" s="574"/>
      <c r="GR53" s="574"/>
      <c r="GS53" s="590"/>
      <c r="GT53" s="591"/>
      <c r="GU53" s="573"/>
      <c r="GV53" s="574"/>
      <c r="GW53" s="574"/>
      <c r="GX53" s="574"/>
      <c r="GY53" s="590"/>
      <c r="GZ53" s="591"/>
      <c r="HA53" s="573"/>
      <c r="HB53" s="574"/>
      <c r="HC53" s="574"/>
      <c r="HD53" s="574"/>
      <c r="HE53" s="590"/>
      <c r="HF53" s="591"/>
      <c r="HG53" s="573"/>
      <c r="HH53" s="574"/>
      <c r="HI53" s="574"/>
      <c r="HJ53" s="574"/>
      <c r="HK53" s="590"/>
      <c r="HL53" s="591"/>
      <c r="HM53" s="573"/>
      <c r="HN53" s="574"/>
      <c r="HO53" s="574"/>
      <c r="HP53" s="574"/>
      <c r="HQ53" s="590"/>
      <c r="HR53" s="591"/>
      <c r="HS53" s="573"/>
      <c r="HT53" s="574"/>
      <c r="HU53" s="574"/>
      <c r="HV53" s="574"/>
      <c r="HW53" s="590"/>
      <c r="HX53" s="591"/>
      <c r="HY53" s="573"/>
      <c r="HZ53" s="574"/>
      <c r="IA53" s="574"/>
      <c r="IB53" s="574"/>
      <c r="IC53" s="590"/>
      <c r="ID53" s="591"/>
      <c r="IE53" s="573"/>
      <c r="IF53" s="574"/>
      <c r="IG53" s="574"/>
    </row>
    <row r="54" spans="1:7" s="585" customFormat="1" ht="15">
      <c r="A54" s="576" t="s">
        <v>436</v>
      </c>
      <c r="B54" s="577" t="s">
        <v>437</v>
      </c>
      <c r="C54" s="578">
        <v>30275.7099</v>
      </c>
      <c r="D54" s="578">
        <v>9676.47</v>
      </c>
      <c r="E54" s="578">
        <v>19231.2399</v>
      </c>
      <c r="F54" s="578">
        <v>1368</v>
      </c>
      <c r="G54" s="579">
        <v>48138.2999</v>
      </c>
    </row>
    <row r="55" spans="1:7" ht="15">
      <c r="A55" s="576" t="s">
        <v>438</v>
      </c>
      <c r="B55" s="577" t="s">
        <v>439</v>
      </c>
      <c r="C55" s="578">
        <v>52922.68</v>
      </c>
      <c r="D55" s="578">
        <v>19519.86</v>
      </c>
      <c r="E55" s="578">
        <v>5594.73</v>
      </c>
      <c r="F55" s="578">
        <v>27808.09</v>
      </c>
      <c r="G55" s="579">
        <v>115538.58</v>
      </c>
    </row>
    <row r="56" spans="1:241" s="584" customFormat="1" ht="15">
      <c r="A56" s="586" t="s">
        <v>440</v>
      </c>
      <c r="B56" s="587" t="s">
        <v>441</v>
      </c>
      <c r="C56" s="588">
        <v>4131.11</v>
      </c>
      <c r="D56" s="588">
        <v>4027.2</v>
      </c>
      <c r="E56" s="588">
        <v>69.31</v>
      </c>
      <c r="F56" s="588">
        <v>34.6</v>
      </c>
      <c r="G56" s="589">
        <v>12615.73</v>
      </c>
      <c r="H56" s="574"/>
      <c r="I56" s="590"/>
      <c r="J56" s="591"/>
      <c r="K56" s="573"/>
      <c r="L56" s="574"/>
      <c r="M56" s="574"/>
      <c r="N56" s="574"/>
      <c r="O56" s="590"/>
      <c r="P56" s="591"/>
      <c r="Q56" s="573"/>
      <c r="R56" s="574"/>
      <c r="S56" s="574"/>
      <c r="T56" s="574"/>
      <c r="U56" s="590"/>
      <c r="V56" s="591"/>
      <c r="W56" s="573"/>
      <c r="X56" s="574"/>
      <c r="Y56" s="574"/>
      <c r="Z56" s="574"/>
      <c r="AA56" s="590"/>
      <c r="AB56" s="591"/>
      <c r="AC56" s="573"/>
      <c r="AD56" s="574"/>
      <c r="AE56" s="574"/>
      <c r="AF56" s="574"/>
      <c r="AG56" s="590"/>
      <c r="AH56" s="591"/>
      <c r="AI56" s="573"/>
      <c r="AJ56" s="574"/>
      <c r="AK56" s="574"/>
      <c r="AL56" s="574"/>
      <c r="AM56" s="590"/>
      <c r="AN56" s="591"/>
      <c r="AO56" s="573"/>
      <c r="AP56" s="574"/>
      <c r="AQ56" s="574"/>
      <c r="AR56" s="574"/>
      <c r="AS56" s="590"/>
      <c r="AT56" s="591"/>
      <c r="AU56" s="573"/>
      <c r="AV56" s="574"/>
      <c r="AW56" s="574"/>
      <c r="AX56" s="574"/>
      <c r="AY56" s="590"/>
      <c r="AZ56" s="591"/>
      <c r="BA56" s="573"/>
      <c r="BB56" s="574"/>
      <c r="BC56" s="574"/>
      <c r="BD56" s="574"/>
      <c r="BE56" s="590"/>
      <c r="BF56" s="591"/>
      <c r="BG56" s="573"/>
      <c r="BH56" s="574"/>
      <c r="BI56" s="574"/>
      <c r="BJ56" s="574"/>
      <c r="BK56" s="590"/>
      <c r="BL56" s="591"/>
      <c r="BM56" s="573"/>
      <c r="BN56" s="574"/>
      <c r="BO56" s="574"/>
      <c r="BP56" s="574"/>
      <c r="BQ56" s="590"/>
      <c r="BR56" s="591"/>
      <c r="BS56" s="573"/>
      <c r="BT56" s="574"/>
      <c r="BU56" s="574"/>
      <c r="BV56" s="574"/>
      <c r="BW56" s="590"/>
      <c r="BX56" s="591"/>
      <c r="BY56" s="573"/>
      <c r="BZ56" s="574"/>
      <c r="CA56" s="574"/>
      <c r="CB56" s="574"/>
      <c r="CC56" s="590"/>
      <c r="CD56" s="591"/>
      <c r="CE56" s="573"/>
      <c r="CF56" s="574"/>
      <c r="CG56" s="574"/>
      <c r="CH56" s="574"/>
      <c r="CI56" s="590"/>
      <c r="CJ56" s="591"/>
      <c r="CK56" s="573"/>
      <c r="CL56" s="574"/>
      <c r="CM56" s="574"/>
      <c r="CN56" s="574"/>
      <c r="CO56" s="590"/>
      <c r="CP56" s="591"/>
      <c r="CQ56" s="573"/>
      <c r="CR56" s="574"/>
      <c r="CS56" s="574"/>
      <c r="CT56" s="574"/>
      <c r="CU56" s="590"/>
      <c r="CV56" s="591"/>
      <c r="CW56" s="573"/>
      <c r="CX56" s="574"/>
      <c r="CY56" s="574"/>
      <c r="CZ56" s="574"/>
      <c r="DA56" s="590"/>
      <c r="DB56" s="591"/>
      <c r="DC56" s="573"/>
      <c r="DD56" s="574"/>
      <c r="DE56" s="574"/>
      <c r="DF56" s="574"/>
      <c r="DG56" s="590"/>
      <c r="DH56" s="591"/>
      <c r="DI56" s="573"/>
      <c r="DJ56" s="574"/>
      <c r="DK56" s="574"/>
      <c r="DL56" s="574"/>
      <c r="DM56" s="590"/>
      <c r="DN56" s="591"/>
      <c r="DO56" s="573"/>
      <c r="DP56" s="574"/>
      <c r="DQ56" s="574"/>
      <c r="DR56" s="574"/>
      <c r="DS56" s="590"/>
      <c r="DT56" s="591"/>
      <c r="DU56" s="573"/>
      <c r="DV56" s="574"/>
      <c r="DW56" s="574"/>
      <c r="DX56" s="574"/>
      <c r="DY56" s="590"/>
      <c r="DZ56" s="591"/>
      <c r="EA56" s="573"/>
      <c r="EB56" s="574"/>
      <c r="EC56" s="574"/>
      <c r="ED56" s="574"/>
      <c r="EE56" s="590"/>
      <c r="EF56" s="591"/>
      <c r="EG56" s="573"/>
      <c r="EH56" s="574"/>
      <c r="EI56" s="574"/>
      <c r="EJ56" s="574"/>
      <c r="EK56" s="590"/>
      <c r="EL56" s="591"/>
      <c r="EM56" s="573"/>
      <c r="EN56" s="574"/>
      <c r="EO56" s="574"/>
      <c r="EP56" s="574"/>
      <c r="EQ56" s="590"/>
      <c r="ER56" s="591"/>
      <c r="ES56" s="573"/>
      <c r="ET56" s="574"/>
      <c r="EU56" s="574"/>
      <c r="EV56" s="574"/>
      <c r="EW56" s="590"/>
      <c r="EX56" s="591"/>
      <c r="EY56" s="573"/>
      <c r="EZ56" s="574"/>
      <c r="FA56" s="574"/>
      <c r="FB56" s="574"/>
      <c r="FC56" s="590"/>
      <c r="FD56" s="591"/>
      <c r="FE56" s="573"/>
      <c r="FF56" s="574"/>
      <c r="FG56" s="574"/>
      <c r="FH56" s="574"/>
      <c r="FI56" s="590"/>
      <c r="FJ56" s="591"/>
      <c r="FK56" s="573"/>
      <c r="FL56" s="574"/>
      <c r="FM56" s="574"/>
      <c r="FN56" s="574"/>
      <c r="FO56" s="590"/>
      <c r="FP56" s="591"/>
      <c r="FQ56" s="573"/>
      <c r="FR56" s="574"/>
      <c r="FS56" s="574"/>
      <c r="FT56" s="574"/>
      <c r="FU56" s="590"/>
      <c r="FV56" s="591"/>
      <c r="FW56" s="573"/>
      <c r="FX56" s="574"/>
      <c r="FY56" s="574"/>
      <c r="FZ56" s="574"/>
      <c r="GA56" s="590"/>
      <c r="GB56" s="591"/>
      <c r="GC56" s="573"/>
      <c r="GD56" s="574"/>
      <c r="GE56" s="574"/>
      <c r="GF56" s="574"/>
      <c r="GG56" s="590"/>
      <c r="GH56" s="591"/>
      <c r="GI56" s="573"/>
      <c r="GJ56" s="574"/>
      <c r="GK56" s="574"/>
      <c r="GL56" s="574"/>
      <c r="GM56" s="590"/>
      <c r="GN56" s="591"/>
      <c r="GO56" s="573"/>
      <c r="GP56" s="574"/>
      <c r="GQ56" s="574"/>
      <c r="GR56" s="574"/>
      <c r="GS56" s="590"/>
      <c r="GT56" s="591"/>
      <c r="GU56" s="573"/>
      <c r="GV56" s="574"/>
      <c r="GW56" s="574"/>
      <c r="GX56" s="574"/>
      <c r="GY56" s="590"/>
      <c r="GZ56" s="591"/>
      <c r="HA56" s="573"/>
      <c r="HB56" s="574"/>
      <c r="HC56" s="574"/>
      <c r="HD56" s="574"/>
      <c r="HE56" s="590"/>
      <c r="HF56" s="591"/>
      <c r="HG56" s="573"/>
      <c r="HH56" s="574"/>
      <c r="HI56" s="574"/>
      <c r="HJ56" s="574"/>
      <c r="HK56" s="590"/>
      <c r="HL56" s="591"/>
      <c r="HM56" s="573"/>
      <c r="HN56" s="574"/>
      <c r="HO56" s="574"/>
      <c r="HP56" s="574"/>
      <c r="HQ56" s="590"/>
      <c r="HR56" s="591"/>
      <c r="HS56" s="573"/>
      <c r="HT56" s="574"/>
      <c r="HU56" s="574"/>
      <c r="HV56" s="574"/>
      <c r="HW56" s="590"/>
      <c r="HX56" s="591"/>
      <c r="HY56" s="573"/>
      <c r="HZ56" s="574"/>
      <c r="IA56" s="574"/>
      <c r="IB56" s="574"/>
      <c r="IC56" s="590"/>
      <c r="ID56" s="591"/>
      <c r="IE56" s="573"/>
      <c r="IF56" s="574"/>
      <c r="IG56" s="574"/>
    </row>
    <row r="57" spans="1:241" s="584" customFormat="1" ht="15">
      <c r="A57" s="586" t="s">
        <v>442</v>
      </c>
      <c r="B57" s="587" t="s">
        <v>443</v>
      </c>
      <c r="C57" s="588">
        <v>1263.9</v>
      </c>
      <c r="D57" s="588">
        <v>0</v>
      </c>
      <c r="E57" s="588">
        <v>0</v>
      </c>
      <c r="F57" s="588">
        <v>1263.9</v>
      </c>
      <c r="G57" s="589">
        <v>4499.92</v>
      </c>
      <c r="H57" s="574"/>
      <c r="I57" s="590"/>
      <c r="J57" s="591"/>
      <c r="K57" s="573"/>
      <c r="L57" s="574"/>
      <c r="M57" s="574"/>
      <c r="N57" s="574"/>
      <c r="O57" s="590"/>
      <c r="P57" s="591"/>
      <c r="Q57" s="573"/>
      <c r="R57" s="574"/>
      <c r="S57" s="574"/>
      <c r="T57" s="574"/>
      <c r="U57" s="590"/>
      <c r="V57" s="591"/>
      <c r="W57" s="573"/>
      <c r="X57" s="574"/>
      <c r="Y57" s="574"/>
      <c r="Z57" s="574"/>
      <c r="AA57" s="590"/>
      <c r="AB57" s="591"/>
      <c r="AC57" s="573"/>
      <c r="AD57" s="574"/>
      <c r="AE57" s="574"/>
      <c r="AF57" s="574"/>
      <c r="AG57" s="590"/>
      <c r="AH57" s="591"/>
      <c r="AI57" s="573"/>
      <c r="AJ57" s="574"/>
      <c r="AK57" s="574"/>
      <c r="AL57" s="574"/>
      <c r="AM57" s="590"/>
      <c r="AN57" s="591"/>
      <c r="AO57" s="573"/>
      <c r="AP57" s="574"/>
      <c r="AQ57" s="574"/>
      <c r="AR57" s="574"/>
      <c r="AS57" s="590"/>
      <c r="AT57" s="591"/>
      <c r="AU57" s="573"/>
      <c r="AV57" s="574"/>
      <c r="AW57" s="574"/>
      <c r="AX57" s="574"/>
      <c r="AY57" s="590"/>
      <c r="AZ57" s="591"/>
      <c r="BA57" s="573"/>
      <c r="BB57" s="574"/>
      <c r="BC57" s="574"/>
      <c r="BD57" s="574"/>
      <c r="BE57" s="590"/>
      <c r="BF57" s="591"/>
      <c r="BG57" s="573"/>
      <c r="BH57" s="574"/>
      <c r="BI57" s="574"/>
      <c r="BJ57" s="574"/>
      <c r="BK57" s="590"/>
      <c r="BL57" s="591"/>
      <c r="BM57" s="573"/>
      <c r="BN57" s="574"/>
      <c r="BO57" s="574"/>
      <c r="BP57" s="574"/>
      <c r="BQ57" s="590"/>
      <c r="BR57" s="591"/>
      <c r="BS57" s="573"/>
      <c r="BT57" s="574"/>
      <c r="BU57" s="574"/>
      <c r="BV57" s="574"/>
      <c r="BW57" s="590"/>
      <c r="BX57" s="591"/>
      <c r="BY57" s="573"/>
      <c r="BZ57" s="574"/>
      <c r="CA57" s="574"/>
      <c r="CB57" s="574"/>
      <c r="CC57" s="590"/>
      <c r="CD57" s="591"/>
      <c r="CE57" s="573"/>
      <c r="CF57" s="574"/>
      <c r="CG57" s="574"/>
      <c r="CH57" s="574"/>
      <c r="CI57" s="590"/>
      <c r="CJ57" s="591"/>
      <c r="CK57" s="573"/>
      <c r="CL57" s="574"/>
      <c r="CM57" s="574"/>
      <c r="CN57" s="574"/>
      <c r="CO57" s="590"/>
      <c r="CP57" s="591"/>
      <c r="CQ57" s="573"/>
      <c r="CR57" s="574"/>
      <c r="CS57" s="574"/>
      <c r="CT57" s="574"/>
      <c r="CU57" s="590"/>
      <c r="CV57" s="591"/>
      <c r="CW57" s="573"/>
      <c r="CX57" s="574"/>
      <c r="CY57" s="574"/>
      <c r="CZ57" s="574"/>
      <c r="DA57" s="590"/>
      <c r="DB57" s="591"/>
      <c r="DC57" s="573"/>
      <c r="DD57" s="574"/>
      <c r="DE57" s="574"/>
      <c r="DF57" s="574"/>
      <c r="DG57" s="590"/>
      <c r="DH57" s="591"/>
      <c r="DI57" s="573"/>
      <c r="DJ57" s="574"/>
      <c r="DK57" s="574"/>
      <c r="DL57" s="574"/>
      <c r="DM57" s="590"/>
      <c r="DN57" s="591"/>
      <c r="DO57" s="573"/>
      <c r="DP57" s="574"/>
      <c r="DQ57" s="574"/>
      <c r="DR57" s="574"/>
      <c r="DS57" s="590"/>
      <c r="DT57" s="591"/>
      <c r="DU57" s="573"/>
      <c r="DV57" s="574"/>
      <c r="DW57" s="574"/>
      <c r="DX57" s="574"/>
      <c r="DY57" s="590"/>
      <c r="DZ57" s="591"/>
      <c r="EA57" s="573"/>
      <c r="EB57" s="574"/>
      <c r="EC57" s="574"/>
      <c r="ED57" s="574"/>
      <c r="EE57" s="590"/>
      <c r="EF57" s="591"/>
      <c r="EG57" s="573"/>
      <c r="EH57" s="574"/>
      <c r="EI57" s="574"/>
      <c r="EJ57" s="574"/>
      <c r="EK57" s="590"/>
      <c r="EL57" s="591"/>
      <c r="EM57" s="573"/>
      <c r="EN57" s="574"/>
      <c r="EO57" s="574"/>
      <c r="EP57" s="574"/>
      <c r="EQ57" s="590"/>
      <c r="ER57" s="591"/>
      <c r="ES57" s="573"/>
      <c r="ET57" s="574"/>
      <c r="EU57" s="574"/>
      <c r="EV57" s="574"/>
      <c r="EW57" s="590"/>
      <c r="EX57" s="591"/>
      <c r="EY57" s="573"/>
      <c r="EZ57" s="574"/>
      <c r="FA57" s="574"/>
      <c r="FB57" s="574"/>
      <c r="FC57" s="590"/>
      <c r="FD57" s="591"/>
      <c r="FE57" s="573"/>
      <c r="FF57" s="574"/>
      <c r="FG57" s="574"/>
      <c r="FH57" s="574"/>
      <c r="FI57" s="590"/>
      <c r="FJ57" s="591"/>
      <c r="FK57" s="573"/>
      <c r="FL57" s="574"/>
      <c r="FM57" s="574"/>
      <c r="FN57" s="574"/>
      <c r="FO57" s="590"/>
      <c r="FP57" s="591"/>
      <c r="FQ57" s="573"/>
      <c r="FR57" s="574"/>
      <c r="FS57" s="574"/>
      <c r="FT57" s="574"/>
      <c r="FU57" s="590"/>
      <c r="FV57" s="591"/>
      <c r="FW57" s="573"/>
      <c r="FX57" s="574"/>
      <c r="FY57" s="574"/>
      <c r="FZ57" s="574"/>
      <c r="GA57" s="590"/>
      <c r="GB57" s="591"/>
      <c r="GC57" s="573"/>
      <c r="GD57" s="574"/>
      <c r="GE57" s="574"/>
      <c r="GF57" s="574"/>
      <c r="GG57" s="590"/>
      <c r="GH57" s="591"/>
      <c r="GI57" s="573"/>
      <c r="GJ57" s="574"/>
      <c r="GK57" s="574"/>
      <c r="GL57" s="574"/>
      <c r="GM57" s="590"/>
      <c r="GN57" s="591"/>
      <c r="GO57" s="573"/>
      <c r="GP57" s="574"/>
      <c r="GQ57" s="574"/>
      <c r="GR57" s="574"/>
      <c r="GS57" s="590"/>
      <c r="GT57" s="591"/>
      <c r="GU57" s="573"/>
      <c r="GV57" s="574"/>
      <c r="GW57" s="574"/>
      <c r="GX57" s="574"/>
      <c r="GY57" s="590"/>
      <c r="GZ57" s="591"/>
      <c r="HA57" s="573"/>
      <c r="HB57" s="574"/>
      <c r="HC57" s="574"/>
      <c r="HD57" s="574"/>
      <c r="HE57" s="590"/>
      <c r="HF57" s="591"/>
      <c r="HG57" s="573"/>
      <c r="HH57" s="574"/>
      <c r="HI57" s="574"/>
      <c r="HJ57" s="574"/>
      <c r="HK57" s="590"/>
      <c r="HL57" s="591"/>
      <c r="HM57" s="573"/>
      <c r="HN57" s="574"/>
      <c r="HO57" s="574"/>
      <c r="HP57" s="574"/>
      <c r="HQ57" s="590"/>
      <c r="HR57" s="591"/>
      <c r="HS57" s="573"/>
      <c r="HT57" s="574"/>
      <c r="HU57" s="574"/>
      <c r="HV57" s="574"/>
      <c r="HW57" s="590"/>
      <c r="HX57" s="591"/>
      <c r="HY57" s="573"/>
      <c r="HZ57" s="574"/>
      <c r="IA57" s="574"/>
      <c r="IB57" s="574"/>
      <c r="IC57" s="590"/>
      <c r="ID57" s="591"/>
      <c r="IE57" s="573"/>
      <c r="IF57" s="574"/>
      <c r="IG57" s="574"/>
    </row>
    <row r="58" spans="1:7" s="585" customFormat="1" ht="15">
      <c r="A58" s="576" t="s">
        <v>444</v>
      </c>
      <c r="B58" s="577" t="s">
        <v>445</v>
      </c>
      <c r="C58" s="578">
        <v>1662.73</v>
      </c>
      <c r="D58" s="578">
        <v>1369.56</v>
      </c>
      <c r="E58" s="578">
        <v>9.72</v>
      </c>
      <c r="F58" s="578">
        <v>283.45</v>
      </c>
      <c r="G58" s="579">
        <v>7499.9</v>
      </c>
    </row>
    <row r="59" spans="1:7" s="584" customFormat="1" ht="15">
      <c r="A59" s="576" t="s">
        <v>446</v>
      </c>
      <c r="B59" s="577" t="s">
        <v>447</v>
      </c>
      <c r="C59" s="578">
        <v>84117.88</v>
      </c>
      <c r="D59" s="578">
        <v>50065.61</v>
      </c>
      <c r="E59" s="578">
        <v>22794.22</v>
      </c>
      <c r="F59" s="578">
        <v>11258.05</v>
      </c>
      <c r="G59" s="579">
        <v>333696.56</v>
      </c>
    </row>
    <row r="60" spans="1:7" s="584" customFormat="1" ht="15">
      <c r="A60" s="586" t="s">
        <v>448</v>
      </c>
      <c r="B60" s="587" t="s">
        <v>449</v>
      </c>
      <c r="C60" s="588">
        <v>15</v>
      </c>
      <c r="D60" s="588">
        <v>0</v>
      </c>
      <c r="E60" s="588">
        <v>0</v>
      </c>
      <c r="F60" s="588">
        <v>15</v>
      </c>
      <c r="G60" s="589">
        <v>87.8</v>
      </c>
    </row>
    <row r="61" spans="1:7" s="584" customFormat="1" ht="15">
      <c r="A61" s="586" t="s">
        <v>450</v>
      </c>
      <c r="B61" s="587" t="s">
        <v>451</v>
      </c>
      <c r="C61" s="588">
        <v>51954.56</v>
      </c>
      <c r="D61" s="588">
        <v>16813.56</v>
      </c>
      <c r="E61" s="588">
        <v>34462</v>
      </c>
      <c r="F61" s="588">
        <v>679</v>
      </c>
      <c r="G61" s="589">
        <v>106784.2</v>
      </c>
    </row>
    <row r="62" spans="1:7" s="585" customFormat="1" ht="15">
      <c r="A62" s="576" t="s">
        <v>452</v>
      </c>
      <c r="B62" s="577" t="s">
        <v>453</v>
      </c>
      <c r="C62" s="578">
        <v>197340.54</v>
      </c>
      <c r="D62" s="578">
        <v>104997.13</v>
      </c>
      <c r="E62" s="578">
        <v>55762.96</v>
      </c>
      <c r="F62" s="578">
        <v>36580.45</v>
      </c>
      <c r="G62" s="579">
        <v>626470.18</v>
      </c>
    </row>
    <row r="63" spans="1:7" s="585" customFormat="1" ht="15">
      <c r="A63" s="576" t="s">
        <v>454</v>
      </c>
      <c r="B63" s="577" t="s">
        <v>455</v>
      </c>
      <c r="C63" s="578">
        <v>656.6</v>
      </c>
      <c r="D63" s="578">
        <v>477.2</v>
      </c>
      <c r="E63" s="578">
        <v>166.7</v>
      </c>
      <c r="F63" s="578">
        <v>12.7</v>
      </c>
      <c r="G63" s="579">
        <v>3399.47</v>
      </c>
    </row>
    <row r="64" spans="1:7" s="585" customFormat="1" ht="15">
      <c r="A64" s="586" t="s">
        <v>456</v>
      </c>
      <c r="B64" s="587" t="s">
        <v>457</v>
      </c>
      <c r="C64" s="588">
        <v>34268.73</v>
      </c>
      <c r="D64" s="588">
        <v>30099.09</v>
      </c>
      <c r="E64" s="588">
        <v>3465.49</v>
      </c>
      <c r="F64" s="588">
        <v>704.15</v>
      </c>
      <c r="G64" s="589">
        <v>138648.44</v>
      </c>
    </row>
    <row r="65" spans="1:7" s="585" customFormat="1" ht="15">
      <c r="A65" s="586" t="s">
        <v>458</v>
      </c>
      <c r="B65" s="587" t="s">
        <v>459</v>
      </c>
      <c r="C65" s="588">
        <v>0</v>
      </c>
      <c r="D65" s="588">
        <v>0</v>
      </c>
      <c r="E65" s="588">
        <v>0</v>
      </c>
      <c r="F65" s="588">
        <v>0</v>
      </c>
      <c r="G65" s="589">
        <v>6.32</v>
      </c>
    </row>
    <row r="66" spans="1:7" s="585" customFormat="1" ht="15">
      <c r="A66" s="576" t="s">
        <v>460</v>
      </c>
      <c r="B66" s="577" t="s">
        <v>461</v>
      </c>
      <c r="C66" s="578">
        <v>546.3</v>
      </c>
      <c r="D66" s="578">
        <v>0</v>
      </c>
      <c r="E66" s="578">
        <v>186.8</v>
      </c>
      <c r="F66" s="578">
        <v>359.5</v>
      </c>
      <c r="G66" s="579">
        <v>1661.19</v>
      </c>
    </row>
    <row r="67" spans="1:7" s="585" customFormat="1" ht="15">
      <c r="A67" s="576" t="s">
        <v>462</v>
      </c>
      <c r="B67" s="577" t="s">
        <v>463</v>
      </c>
      <c r="C67" s="578">
        <v>109911.86</v>
      </c>
      <c r="D67" s="578">
        <v>33623.63</v>
      </c>
      <c r="E67" s="578">
        <v>54581.64</v>
      </c>
      <c r="F67" s="578">
        <v>21706.59</v>
      </c>
      <c r="G67" s="579">
        <v>434793.13</v>
      </c>
    </row>
    <row r="68" spans="1:7" s="585" customFormat="1" ht="15">
      <c r="A68" s="586" t="s">
        <v>464</v>
      </c>
      <c r="B68" s="587" t="s">
        <v>465</v>
      </c>
      <c r="C68" s="588">
        <v>8283.92</v>
      </c>
      <c r="D68" s="588">
        <v>6317.34</v>
      </c>
      <c r="E68" s="588">
        <v>1966.58</v>
      </c>
      <c r="F68" s="588"/>
      <c r="G68" s="589">
        <v>32953.79</v>
      </c>
    </row>
    <row r="69" spans="1:7" s="585" customFormat="1" ht="15">
      <c r="A69" s="586" t="s">
        <v>466</v>
      </c>
      <c r="B69" s="587" t="s">
        <v>467</v>
      </c>
      <c r="C69" s="588">
        <v>1365108.469</v>
      </c>
      <c r="D69" s="588">
        <v>611288.9695</v>
      </c>
      <c r="E69" s="588">
        <v>536837.4797</v>
      </c>
      <c r="F69" s="588">
        <v>216982.0198</v>
      </c>
      <c r="G69" s="589">
        <v>3640748.9091</v>
      </c>
    </row>
    <row r="70" spans="1:7" s="584" customFormat="1" ht="15.75" thickBot="1">
      <c r="A70" s="592" t="s">
        <v>468</v>
      </c>
      <c r="B70" s="593" t="s">
        <v>469</v>
      </c>
      <c r="C70" s="594">
        <v>285.66</v>
      </c>
      <c r="D70" s="594">
        <v>16.2</v>
      </c>
      <c r="E70" s="594">
        <v>259.86</v>
      </c>
      <c r="F70" s="594">
        <v>9.6</v>
      </c>
      <c r="G70" s="595">
        <v>321.96</v>
      </c>
    </row>
    <row r="71" spans="1:7" s="584" customFormat="1" ht="15">
      <c r="A71" s="576"/>
      <c r="B71" s="596" t="s">
        <v>470</v>
      </c>
      <c r="C71" s="578"/>
      <c r="D71" s="578"/>
      <c r="E71" s="578"/>
      <c r="F71" s="578"/>
      <c r="G71" s="579"/>
    </row>
    <row r="72" spans="1:7" s="584" customFormat="1" ht="15">
      <c r="A72" s="576" t="s">
        <v>471</v>
      </c>
      <c r="B72" s="577" t="s">
        <v>472</v>
      </c>
      <c r="C72" s="578">
        <v>35948.16</v>
      </c>
      <c r="D72" s="578">
        <v>15285.66</v>
      </c>
      <c r="E72" s="578">
        <v>9452.4</v>
      </c>
      <c r="F72" s="578">
        <v>11210.1</v>
      </c>
      <c r="G72" s="579">
        <v>186422.23</v>
      </c>
    </row>
    <row r="73" spans="1:7" s="584" customFormat="1" ht="15">
      <c r="A73" s="586" t="s">
        <v>473</v>
      </c>
      <c r="B73" s="587" t="s">
        <v>474</v>
      </c>
      <c r="C73" s="588">
        <v>223.36</v>
      </c>
      <c r="D73" s="588">
        <v>165.86</v>
      </c>
      <c r="E73" s="588">
        <v>56.15</v>
      </c>
      <c r="F73" s="588">
        <v>1.35</v>
      </c>
      <c r="G73" s="589">
        <v>6116.87</v>
      </c>
    </row>
    <row r="74" spans="1:7" s="584" customFormat="1" ht="15">
      <c r="A74" s="586" t="s">
        <v>475</v>
      </c>
      <c r="B74" s="587" t="s">
        <v>379</v>
      </c>
      <c r="C74" s="588">
        <v>514.62</v>
      </c>
      <c r="D74" s="588">
        <v>0</v>
      </c>
      <c r="E74" s="588">
        <v>177.57</v>
      </c>
      <c r="F74" s="588">
        <v>337.05</v>
      </c>
      <c r="G74" s="589">
        <v>1420.28</v>
      </c>
    </row>
    <row r="75" spans="1:7" s="585" customFormat="1" ht="15">
      <c r="A75" s="576" t="s">
        <v>476</v>
      </c>
      <c r="B75" s="577" t="s">
        <v>477</v>
      </c>
      <c r="C75" s="578">
        <v>2240.15</v>
      </c>
      <c r="D75" s="578">
        <v>2240.15</v>
      </c>
      <c r="E75" s="578">
        <v>0</v>
      </c>
      <c r="F75" s="578">
        <v>0</v>
      </c>
      <c r="G75" s="579">
        <v>8690.45</v>
      </c>
    </row>
    <row r="76" spans="1:7" s="585" customFormat="1" ht="15">
      <c r="A76" s="576" t="s">
        <v>478</v>
      </c>
      <c r="B76" s="577" t="s">
        <v>479</v>
      </c>
      <c r="C76" s="578">
        <v>696.1</v>
      </c>
      <c r="D76" s="578">
        <v>696.1</v>
      </c>
      <c r="E76" s="578">
        <v>0</v>
      </c>
      <c r="F76" s="578">
        <v>0</v>
      </c>
      <c r="G76" s="579">
        <v>1424.5</v>
      </c>
    </row>
    <row r="77" spans="1:236" s="584" customFormat="1" ht="15">
      <c r="A77" s="586" t="s">
        <v>480</v>
      </c>
      <c r="B77" s="587" t="s">
        <v>481</v>
      </c>
      <c r="C77" s="588">
        <v>3847.02</v>
      </c>
      <c r="D77" s="588">
        <v>2209.58</v>
      </c>
      <c r="E77" s="588">
        <v>976.69</v>
      </c>
      <c r="F77" s="588">
        <v>660.75</v>
      </c>
      <c r="G77" s="589">
        <v>22255.68</v>
      </c>
      <c r="H77" s="574"/>
      <c r="I77" s="574"/>
      <c r="J77" s="575"/>
      <c r="K77" s="591"/>
      <c r="L77" s="573"/>
      <c r="M77" s="574"/>
      <c r="N77" s="574"/>
      <c r="O77" s="574"/>
      <c r="P77" s="575"/>
      <c r="Q77" s="591"/>
      <c r="R77" s="573"/>
      <c r="S77" s="574"/>
      <c r="T77" s="574"/>
      <c r="U77" s="574"/>
      <c r="V77" s="575"/>
      <c r="W77" s="591"/>
      <c r="X77" s="573"/>
      <c r="Y77" s="574"/>
      <c r="Z77" s="574"/>
      <c r="AA77" s="574"/>
      <c r="AB77" s="575"/>
      <c r="AC77" s="591"/>
      <c r="AD77" s="573"/>
      <c r="AE77" s="574"/>
      <c r="AF77" s="574"/>
      <c r="AG77" s="574"/>
      <c r="AH77" s="575"/>
      <c r="AI77" s="591"/>
      <c r="AJ77" s="573"/>
      <c r="AK77" s="574"/>
      <c r="AL77" s="574"/>
      <c r="AM77" s="574"/>
      <c r="AN77" s="575"/>
      <c r="AO77" s="591"/>
      <c r="AP77" s="573"/>
      <c r="AQ77" s="574"/>
      <c r="AR77" s="574"/>
      <c r="AS77" s="574"/>
      <c r="AT77" s="575"/>
      <c r="AU77" s="591"/>
      <c r="AV77" s="573"/>
      <c r="AW77" s="574"/>
      <c r="AX77" s="574"/>
      <c r="AY77" s="574"/>
      <c r="AZ77" s="575"/>
      <c r="BA77" s="591"/>
      <c r="BB77" s="573"/>
      <c r="BC77" s="574"/>
      <c r="BD77" s="574"/>
      <c r="BE77" s="574"/>
      <c r="BF77" s="575"/>
      <c r="BG77" s="591"/>
      <c r="BH77" s="573"/>
      <c r="BI77" s="574"/>
      <c r="BJ77" s="574"/>
      <c r="BK77" s="574"/>
      <c r="BL77" s="575"/>
      <c r="BM77" s="591"/>
      <c r="BN77" s="573"/>
      <c r="BO77" s="574"/>
      <c r="BP77" s="574"/>
      <c r="BQ77" s="574"/>
      <c r="BR77" s="575"/>
      <c r="BS77" s="591"/>
      <c r="BT77" s="573"/>
      <c r="BU77" s="574"/>
      <c r="BV77" s="574"/>
      <c r="BW77" s="574"/>
      <c r="BX77" s="575"/>
      <c r="BY77" s="591"/>
      <c r="BZ77" s="573"/>
      <c r="CA77" s="574"/>
      <c r="CB77" s="574"/>
      <c r="CC77" s="574"/>
      <c r="CD77" s="575"/>
      <c r="CE77" s="591"/>
      <c r="CF77" s="573"/>
      <c r="CG77" s="574"/>
      <c r="CH77" s="574"/>
      <c r="CI77" s="574"/>
      <c r="CJ77" s="575"/>
      <c r="CK77" s="591"/>
      <c r="CL77" s="573"/>
      <c r="CM77" s="574"/>
      <c r="CN77" s="574"/>
      <c r="CO77" s="574"/>
      <c r="CP77" s="575"/>
      <c r="CQ77" s="591"/>
      <c r="CR77" s="573"/>
      <c r="CS77" s="574"/>
      <c r="CT77" s="574"/>
      <c r="CU77" s="574"/>
      <c r="CV77" s="575"/>
      <c r="CW77" s="591"/>
      <c r="CX77" s="573"/>
      <c r="CY77" s="574"/>
      <c r="CZ77" s="574"/>
      <c r="DA77" s="574"/>
      <c r="DB77" s="575"/>
      <c r="DC77" s="591"/>
      <c r="DD77" s="573"/>
      <c r="DE77" s="574"/>
      <c r="DF77" s="574"/>
      <c r="DG77" s="574"/>
      <c r="DH77" s="575"/>
      <c r="DI77" s="591"/>
      <c r="DJ77" s="573"/>
      <c r="DK77" s="574"/>
      <c r="DL77" s="574"/>
      <c r="DM77" s="574"/>
      <c r="DN77" s="575"/>
      <c r="DO77" s="591"/>
      <c r="DP77" s="573"/>
      <c r="DQ77" s="574"/>
      <c r="DR77" s="574"/>
      <c r="DS77" s="574"/>
      <c r="DT77" s="575"/>
      <c r="DU77" s="591"/>
      <c r="DV77" s="573"/>
      <c r="DW77" s="574"/>
      <c r="DX77" s="574"/>
      <c r="DY77" s="574"/>
      <c r="DZ77" s="575"/>
      <c r="EA77" s="591"/>
      <c r="EB77" s="573"/>
      <c r="EC77" s="574"/>
      <c r="ED77" s="574"/>
      <c r="EE77" s="574"/>
      <c r="EF77" s="575"/>
      <c r="EG77" s="591"/>
      <c r="EH77" s="573"/>
      <c r="EI77" s="574"/>
      <c r="EJ77" s="574"/>
      <c r="EK77" s="574"/>
      <c r="EL77" s="575"/>
      <c r="EM77" s="591"/>
      <c r="EN77" s="573"/>
      <c r="EO77" s="574"/>
      <c r="EP77" s="574"/>
      <c r="EQ77" s="574"/>
      <c r="ER77" s="575"/>
      <c r="ES77" s="591"/>
      <c r="ET77" s="573"/>
      <c r="EU77" s="574"/>
      <c r="EV77" s="574"/>
      <c r="EW77" s="574"/>
      <c r="EX77" s="575"/>
      <c r="EY77" s="591"/>
      <c r="EZ77" s="573"/>
      <c r="FA77" s="574"/>
      <c r="FB77" s="574"/>
      <c r="FC77" s="574"/>
      <c r="FD77" s="575"/>
      <c r="FE77" s="591"/>
      <c r="FF77" s="573"/>
      <c r="FG77" s="574"/>
      <c r="FH77" s="574"/>
      <c r="FI77" s="574"/>
      <c r="FJ77" s="575"/>
      <c r="FK77" s="591"/>
      <c r="FL77" s="573"/>
      <c r="FM77" s="574"/>
      <c r="FN77" s="574"/>
      <c r="FO77" s="574"/>
      <c r="FP77" s="575"/>
      <c r="FQ77" s="591"/>
      <c r="FR77" s="573"/>
      <c r="FS77" s="574"/>
      <c r="FT77" s="574"/>
      <c r="FU77" s="574"/>
      <c r="FV77" s="575"/>
      <c r="FW77" s="591"/>
      <c r="FX77" s="573"/>
      <c r="FY77" s="574"/>
      <c r="FZ77" s="574"/>
      <c r="GA77" s="574"/>
      <c r="GB77" s="575"/>
      <c r="GC77" s="591"/>
      <c r="GD77" s="573"/>
      <c r="GE77" s="574"/>
      <c r="GF77" s="574"/>
      <c r="GG77" s="574"/>
      <c r="GH77" s="575"/>
      <c r="GI77" s="591"/>
      <c r="GJ77" s="573"/>
      <c r="GK77" s="574"/>
      <c r="GL77" s="574"/>
      <c r="GM77" s="574"/>
      <c r="GN77" s="575"/>
      <c r="GO77" s="591"/>
      <c r="GP77" s="573"/>
      <c r="GQ77" s="574"/>
      <c r="GR77" s="574"/>
      <c r="GS77" s="574"/>
      <c r="GT77" s="575"/>
      <c r="GU77" s="591"/>
      <c r="GV77" s="573"/>
      <c r="GW77" s="574"/>
      <c r="GX77" s="574"/>
      <c r="GY77" s="574"/>
      <c r="GZ77" s="575"/>
      <c r="HA77" s="591"/>
      <c r="HB77" s="573"/>
      <c r="HC77" s="574"/>
      <c r="HD77" s="574"/>
      <c r="HE77" s="574"/>
      <c r="HF77" s="575"/>
      <c r="HG77" s="591"/>
      <c r="HH77" s="573"/>
      <c r="HI77" s="574"/>
      <c r="HJ77" s="574"/>
      <c r="HK77" s="574"/>
      <c r="HL77" s="575"/>
      <c r="HM77" s="591"/>
      <c r="HN77" s="573"/>
      <c r="HO77" s="574"/>
      <c r="HP77" s="574"/>
      <c r="HQ77" s="574"/>
      <c r="HR77" s="575"/>
      <c r="HS77" s="591"/>
      <c r="HT77" s="573"/>
      <c r="HU77" s="574"/>
      <c r="HV77" s="574"/>
      <c r="HW77" s="574"/>
      <c r="HX77" s="575"/>
      <c r="HY77" s="591"/>
      <c r="HZ77" s="573"/>
      <c r="IA77" s="574"/>
      <c r="IB77" s="574"/>
    </row>
    <row r="78" spans="1:7" s="584" customFormat="1" ht="15">
      <c r="A78" s="586" t="s">
        <v>482</v>
      </c>
      <c r="B78" s="587" t="s">
        <v>483</v>
      </c>
      <c r="C78" s="588">
        <v>30274.4002</v>
      </c>
      <c r="D78" s="588">
        <v>22672.6202</v>
      </c>
      <c r="E78" s="588">
        <v>6578.27</v>
      </c>
      <c r="F78" s="588">
        <v>1023.51</v>
      </c>
      <c r="G78" s="589">
        <v>434916.9697</v>
      </c>
    </row>
    <row r="79" spans="1:7" s="585" customFormat="1" ht="15">
      <c r="A79" s="576" t="s">
        <v>484</v>
      </c>
      <c r="B79" s="577" t="s">
        <v>485</v>
      </c>
      <c r="C79" s="578">
        <v>32537.86</v>
      </c>
      <c r="D79" s="578">
        <v>23033.05</v>
      </c>
      <c r="E79" s="578">
        <v>8001.71</v>
      </c>
      <c r="F79" s="578">
        <v>1503.1</v>
      </c>
      <c r="G79" s="579">
        <v>75744.56</v>
      </c>
    </row>
    <row r="80" spans="1:7" s="585" customFormat="1" ht="15">
      <c r="A80" s="576" t="s">
        <v>486</v>
      </c>
      <c r="B80" s="577" t="s">
        <v>487</v>
      </c>
      <c r="C80" s="578">
        <v>24450.18</v>
      </c>
      <c r="D80" s="578">
        <v>8289.48</v>
      </c>
      <c r="E80" s="578">
        <v>7331.25</v>
      </c>
      <c r="F80" s="578">
        <v>8829.45</v>
      </c>
      <c r="G80" s="579">
        <v>69570.47</v>
      </c>
    </row>
    <row r="81" spans="1:7" s="584" customFormat="1" ht="15">
      <c r="A81" s="586" t="s">
        <v>488</v>
      </c>
      <c r="B81" s="587" t="s">
        <v>489</v>
      </c>
      <c r="C81" s="588">
        <v>3559.91</v>
      </c>
      <c r="D81" s="588">
        <v>1558.18</v>
      </c>
      <c r="E81" s="588">
        <v>1234.28</v>
      </c>
      <c r="F81" s="588">
        <v>767.45</v>
      </c>
      <c r="G81" s="589">
        <v>5536.23</v>
      </c>
    </row>
    <row r="82" spans="1:7" s="584" customFormat="1" ht="15">
      <c r="A82" s="586" t="s">
        <v>490</v>
      </c>
      <c r="B82" s="587" t="s">
        <v>491</v>
      </c>
      <c r="C82" s="588">
        <v>550.71</v>
      </c>
      <c r="D82" s="588">
        <v>528.99</v>
      </c>
      <c r="E82" s="588">
        <v>20.42</v>
      </c>
      <c r="F82" s="588">
        <v>1.3</v>
      </c>
      <c r="G82" s="589">
        <v>3501.03</v>
      </c>
    </row>
    <row r="83" spans="1:7" s="585" customFormat="1" ht="15">
      <c r="A83" s="576" t="s">
        <v>492</v>
      </c>
      <c r="B83" s="577" t="s">
        <v>493</v>
      </c>
      <c r="C83" s="578">
        <v>640.42</v>
      </c>
      <c r="D83" s="578">
        <v>68.91</v>
      </c>
      <c r="E83" s="578">
        <v>49.56</v>
      </c>
      <c r="F83" s="578">
        <v>521.95</v>
      </c>
      <c r="G83" s="579">
        <v>1685.1</v>
      </c>
    </row>
    <row r="84" spans="1:7" s="585" customFormat="1" ht="15">
      <c r="A84" s="576" t="s">
        <v>494</v>
      </c>
      <c r="B84" s="577" t="s">
        <v>495</v>
      </c>
      <c r="C84" s="578">
        <v>12042.67</v>
      </c>
      <c r="D84" s="578">
        <v>11424.25</v>
      </c>
      <c r="E84" s="578">
        <v>544.92</v>
      </c>
      <c r="F84" s="578">
        <v>73.5</v>
      </c>
      <c r="G84" s="579">
        <v>38633.66</v>
      </c>
    </row>
    <row r="85" spans="1:7" s="584" customFormat="1" ht="15">
      <c r="A85" s="586" t="s">
        <v>496</v>
      </c>
      <c r="B85" s="587" t="s">
        <v>497</v>
      </c>
      <c r="C85" s="588">
        <v>75414.88</v>
      </c>
      <c r="D85" s="588">
        <v>62171.61</v>
      </c>
      <c r="E85" s="588">
        <v>7539.48</v>
      </c>
      <c r="F85" s="588">
        <v>5703.79</v>
      </c>
      <c r="G85" s="589">
        <v>188727</v>
      </c>
    </row>
    <row r="86" spans="1:7" s="584" customFormat="1" ht="15">
      <c r="A86" s="586" t="s">
        <v>498</v>
      </c>
      <c r="B86" s="587" t="s">
        <v>499</v>
      </c>
      <c r="C86" s="588">
        <v>270.53</v>
      </c>
      <c r="D86" s="588">
        <v>33.95</v>
      </c>
      <c r="E86" s="588">
        <v>219.38</v>
      </c>
      <c r="F86" s="588">
        <v>17.2</v>
      </c>
      <c r="G86" s="589">
        <v>611.14</v>
      </c>
    </row>
    <row r="87" spans="1:7" ht="15">
      <c r="A87" s="576" t="s">
        <v>500</v>
      </c>
      <c r="B87" s="577" t="s">
        <v>501</v>
      </c>
      <c r="C87" s="578">
        <v>6370.52</v>
      </c>
      <c r="D87" s="578">
        <v>5821.52</v>
      </c>
      <c r="E87" s="578">
        <v>24.04</v>
      </c>
      <c r="F87" s="578">
        <v>524.96</v>
      </c>
      <c r="G87" s="579">
        <v>17560.61</v>
      </c>
    </row>
    <row r="88" spans="1:7" ht="15">
      <c r="A88" s="576" t="s">
        <v>502</v>
      </c>
      <c r="B88" s="577" t="s">
        <v>503</v>
      </c>
      <c r="C88" s="578">
        <v>130.91</v>
      </c>
      <c r="D88" s="578">
        <v>0.9</v>
      </c>
      <c r="E88" s="578">
        <v>101.21</v>
      </c>
      <c r="F88" s="578">
        <v>28.8</v>
      </c>
      <c r="G88" s="579">
        <v>567.82</v>
      </c>
    </row>
    <row r="89" spans="1:7" ht="15">
      <c r="A89" s="586" t="s">
        <v>504</v>
      </c>
      <c r="B89" s="587" t="s">
        <v>505</v>
      </c>
      <c r="C89" s="588">
        <v>4563.87</v>
      </c>
      <c r="D89" s="588">
        <v>4240.03</v>
      </c>
      <c r="E89" s="588">
        <v>323.84</v>
      </c>
      <c r="F89" s="588">
        <v>0</v>
      </c>
      <c r="G89" s="589">
        <v>18867.4</v>
      </c>
    </row>
    <row r="90" spans="1:7" ht="15">
      <c r="A90" s="586" t="s">
        <v>506</v>
      </c>
      <c r="B90" s="587" t="s">
        <v>507</v>
      </c>
      <c r="C90" s="588">
        <v>20395.64</v>
      </c>
      <c r="D90" s="588">
        <v>12848.19</v>
      </c>
      <c r="E90" s="588">
        <v>4581.7</v>
      </c>
      <c r="F90" s="588">
        <v>2965.75</v>
      </c>
      <c r="G90" s="589">
        <v>79160.02</v>
      </c>
    </row>
    <row r="91" spans="1:7" ht="15">
      <c r="A91" s="576" t="s">
        <v>508</v>
      </c>
      <c r="B91" s="577" t="s">
        <v>509</v>
      </c>
      <c r="C91" s="578">
        <v>5</v>
      </c>
      <c r="D91" s="578">
        <v>0</v>
      </c>
      <c r="E91" s="578">
        <v>5</v>
      </c>
      <c r="F91" s="578">
        <v>0</v>
      </c>
      <c r="G91" s="579">
        <v>73.68</v>
      </c>
    </row>
    <row r="92" spans="1:7" ht="15">
      <c r="A92" s="576" t="s">
        <v>510</v>
      </c>
      <c r="B92" s="577" t="s">
        <v>511</v>
      </c>
      <c r="C92" s="578">
        <v>1542.84</v>
      </c>
      <c r="D92" s="578">
        <v>1397.96</v>
      </c>
      <c r="E92" s="578">
        <v>73.88</v>
      </c>
      <c r="F92" s="578">
        <v>71</v>
      </c>
      <c r="G92" s="579">
        <v>11593.3</v>
      </c>
    </row>
    <row r="93" spans="1:7" ht="15">
      <c r="A93" s="586" t="s">
        <v>512</v>
      </c>
      <c r="B93" s="587" t="s">
        <v>513</v>
      </c>
      <c r="C93" s="588">
        <v>0</v>
      </c>
      <c r="D93" s="588">
        <v>0</v>
      </c>
      <c r="E93" s="588">
        <v>0</v>
      </c>
      <c r="F93" s="588">
        <v>0</v>
      </c>
      <c r="G93" s="589">
        <v>5.15</v>
      </c>
    </row>
    <row r="94" spans="1:7" ht="15">
      <c r="A94" s="586" t="s">
        <v>514</v>
      </c>
      <c r="B94" s="587" t="s">
        <v>515</v>
      </c>
      <c r="C94" s="588">
        <v>9776.27</v>
      </c>
      <c r="D94" s="588">
        <v>7652.76</v>
      </c>
      <c r="E94" s="588">
        <v>144.25</v>
      </c>
      <c r="F94" s="588">
        <v>1979.26</v>
      </c>
      <c r="G94" s="589">
        <v>21306.74</v>
      </c>
    </row>
    <row r="95" spans="1:7" ht="15">
      <c r="A95" s="576" t="s">
        <v>516</v>
      </c>
      <c r="B95" s="577" t="s">
        <v>517</v>
      </c>
      <c r="C95" s="578">
        <v>0</v>
      </c>
      <c r="D95" s="578">
        <v>0</v>
      </c>
      <c r="E95" s="578">
        <v>0</v>
      </c>
      <c r="F95" s="578">
        <v>0</v>
      </c>
      <c r="G95" s="579">
        <v>18.61</v>
      </c>
    </row>
    <row r="96" spans="1:7" ht="15">
      <c r="A96" s="576" t="s">
        <v>518</v>
      </c>
      <c r="B96" s="577" t="s">
        <v>519</v>
      </c>
      <c r="C96" s="578">
        <v>6483.35</v>
      </c>
      <c r="D96" s="578">
        <v>2051.97</v>
      </c>
      <c r="E96" s="578">
        <v>1925.27</v>
      </c>
      <c r="F96" s="578">
        <v>2506.11</v>
      </c>
      <c r="G96" s="579">
        <v>28580.26</v>
      </c>
    </row>
    <row r="97" spans="1:7" ht="15">
      <c r="A97" s="586" t="s">
        <v>520</v>
      </c>
      <c r="B97" s="587" t="s">
        <v>521</v>
      </c>
      <c r="C97" s="588">
        <v>4782.99</v>
      </c>
      <c r="D97" s="588">
        <v>1028.38</v>
      </c>
      <c r="E97" s="588">
        <v>2211.86</v>
      </c>
      <c r="F97" s="588">
        <v>1542.75</v>
      </c>
      <c r="G97" s="589">
        <v>36602.11</v>
      </c>
    </row>
    <row r="98" spans="1:7" ht="15">
      <c r="A98" s="586" t="s">
        <v>522</v>
      </c>
      <c r="B98" s="587" t="s">
        <v>523</v>
      </c>
      <c r="C98" s="588">
        <v>7062.26</v>
      </c>
      <c r="D98" s="588">
        <v>3888.86</v>
      </c>
      <c r="E98" s="588">
        <v>1321.8</v>
      </c>
      <c r="F98" s="588">
        <v>1851.6</v>
      </c>
      <c r="G98" s="589">
        <v>47853.4</v>
      </c>
    </row>
    <row r="99" spans="1:7" ht="15">
      <c r="A99" s="576" t="s">
        <v>524</v>
      </c>
      <c r="B99" s="577" t="s">
        <v>525</v>
      </c>
      <c r="C99" s="578">
        <v>322528.36</v>
      </c>
      <c r="D99" s="578">
        <v>268846.67</v>
      </c>
      <c r="E99" s="578">
        <v>45899.84</v>
      </c>
      <c r="F99" s="578">
        <v>7781.85</v>
      </c>
      <c r="G99" s="579">
        <v>333077.62</v>
      </c>
    </row>
    <row r="100" spans="1:7" ht="15">
      <c r="A100" s="576" t="s">
        <v>526</v>
      </c>
      <c r="B100" s="577" t="s">
        <v>527</v>
      </c>
      <c r="C100" s="578">
        <v>154</v>
      </c>
      <c r="D100" s="578">
        <v>12.5</v>
      </c>
      <c r="E100" s="578">
        <v>4.3</v>
      </c>
      <c r="F100" s="578">
        <v>137.2</v>
      </c>
      <c r="G100" s="579">
        <v>1049.09</v>
      </c>
    </row>
    <row r="101" spans="1:7" ht="15">
      <c r="A101" s="586" t="s">
        <v>528</v>
      </c>
      <c r="B101" s="587" t="s">
        <v>529</v>
      </c>
      <c r="C101" s="588">
        <v>281.05</v>
      </c>
      <c r="D101" s="588">
        <v>6.15</v>
      </c>
      <c r="E101" s="588">
        <v>0</v>
      </c>
      <c r="F101" s="588">
        <v>274.9</v>
      </c>
      <c r="G101" s="589">
        <v>684.78</v>
      </c>
    </row>
    <row r="102" spans="1:7" ht="15">
      <c r="A102" s="586" t="s">
        <v>530</v>
      </c>
      <c r="B102" s="587" t="s">
        <v>531</v>
      </c>
      <c r="C102" s="588">
        <v>32.7</v>
      </c>
      <c r="D102" s="588">
        <v>0</v>
      </c>
      <c r="E102" s="588">
        <v>32.7</v>
      </c>
      <c r="F102" s="588">
        <v>0</v>
      </c>
      <c r="G102" s="589">
        <v>176.28</v>
      </c>
    </row>
    <row r="103" spans="1:7" ht="15">
      <c r="A103" s="576" t="s">
        <v>532</v>
      </c>
      <c r="B103" s="577" t="s">
        <v>533</v>
      </c>
      <c r="C103" s="578">
        <v>2734.7</v>
      </c>
      <c r="D103" s="578">
        <v>2638.4</v>
      </c>
      <c r="E103" s="578">
        <v>0</v>
      </c>
      <c r="F103" s="578">
        <v>96.3</v>
      </c>
      <c r="G103" s="579">
        <v>9360.85</v>
      </c>
    </row>
    <row r="104" spans="1:7" s="585" customFormat="1" ht="15">
      <c r="A104" s="576" t="s">
        <v>534</v>
      </c>
      <c r="B104" s="577" t="s">
        <v>535</v>
      </c>
      <c r="C104" s="578">
        <v>106.84</v>
      </c>
      <c r="D104" s="578">
        <v>6.25</v>
      </c>
      <c r="E104" s="578">
        <v>64.99</v>
      </c>
      <c r="F104" s="578">
        <v>35.6</v>
      </c>
      <c r="G104" s="579">
        <v>422.31</v>
      </c>
    </row>
    <row r="105" spans="1:7" s="585" customFormat="1" ht="15">
      <c r="A105" s="586" t="s">
        <v>536</v>
      </c>
      <c r="B105" s="587" t="s">
        <v>537</v>
      </c>
      <c r="C105" s="588">
        <v>414.98</v>
      </c>
      <c r="D105" s="588">
        <v>0</v>
      </c>
      <c r="E105" s="588">
        <v>414.98</v>
      </c>
      <c r="F105" s="588">
        <v>0</v>
      </c>
      <c r="G105" s="589">
        <v>775.69</v>
      </c>
    </row>
    <row r="106" spans="1:7" ht="15">
      <c r="A106" s="586" t="s">
        <v>538</v>
      </c>
      <c r="B106" s="587" t="s">
        <v>539</v>
      </c>
      <c r="C106" s="588">
        <v>10543.67</v>
      </c>
      <c r="D106" s="588">
        <v>5649.68</v>
      </c>
      <c r="E106" s="588">
        <v>2210.59</v>
      </c>
      <c r="F106" s="588">
        <v>2683.4</v>
      </c>
      <c r="G106" s="589">
        <v>27613.39</v>
      </c>
    </row>
    <row r="107" spans="1:7" ht="15">
      <c r="A107" s="576" t="s">
        <v>540</v>
      </c>
      <c r="B107" s="577" t="s">
        <v>541</v>
      </c>
      <c r="C107" s="578">
        <v>0</v>
      </c>
      <c r="D107" s="578">
        <v>0</v>
      </c>
      <c r="E107" s="578">
        <v>0</v>
      </c>
      <c r="F107" s="578">
        <v>0</v>
      </c>
      <c r="G107" s="579">
        <v>102.3</v>
      </c>
    </row>
    <row r="108" spans="1:7" s="585" customFormat="1" ht="15">
      <c r="A108" s="576" t="s">
        <v>542</v>
      </c>
      <c r="B108" s="577" t="s">
        <v>543</v>
      </c>
      <c r="C108" s="578">
        <v>29824.5603</v>
      </c>
      <c r="D108" s="578">
        <v>21900.7903</v>
      </c>
      <c r="E108" s="578">
        <v>5698.67</v>
      </c>
      <c r="F108" s="578">
        <v>2225.1</v>
      </c>
      <c r="G108" s="579">
        <v>82721.6103</v>
      </c>
    </row>
    <row r="109" spans="1:7" s="585" customFormat="1" ht="15">
      <c r="A109" s="586" t="s">
        <v>544</v>
      </c>
      <c r="B109" s="587" t="s">
        <v>545</v>
      </c>
      <c r="C109" s="588">
        <v>14118.81</v>
      </c>
      <c r="D109" s="588">
        <v>5901.77</v>
      </c>
      <c r="E109" s="588">
        <v>7886.34</v>
      </c>
      <c r="F109" s="588">
        <v>330.7</v>
      </c>
      <c r="G109" s="589">
        <v>64791.85</v>
      </c>
    </row>
    <row r="110" spans="1:7" ht="15">
      <c r="A110" s="586" t="s">
        <v>546</v>
      </c>
      <c r="B110" s="587" t="s">
        <v>547</v>
      </c>
      <c r="C110" s="588">
        <v>116175.64</v>
      </c>
      <c r="D110" s="588">
        <v>110230.64</v>
      </c>
      <c r="E110" s="588">
        <v>1449.65</v>
      </c>
      <c r="F110" s="588">
        <v>4495.35</v>
      </c>
      <c r="G110" s="589">
        <v>142961.69</v>
      </c>
    </row>
    <row r="111" spans="1:7" ht="15">
      <c r="A111" s="576" t="s">
        <v>548</v>
      </c>
      <c r="B111" s="577" t="s">
        <v>549</v>
      </c>
      <c r="C111" s="578">
        <v>289.5</v>
      </c>
      <c r="D111" s="578">
        <v>171.54</v>
      </c>
      <c r="E111" s="578">
        <v>54.46</v>
      </c>
      <c r="F111" s="578">
        <v>63.5</v>
      </c>
      <c r="G111" s="579">
        <v>990.23</v>
      </c>
    </row>
    <row r="112" spans="1:7" ht="15">
      <c r="A112" s="576" t="s">
        <v>550</v>
      </c>
      <c r="B112" s="577" t="s">
        <v>551</v>
      </c>
      <c r="C112" s="578">
        <v>983.94</v>
      </c>
      <c r="D112" s="578">
        <v>0</v>
      </c>
      <c r="E112" s="578">
        <v>401.29</v>
      </c>
      <c r="F112" s="578">
        <v>582.65</v>
      </c>
      <c r="G112" s="579">
        <v>2965.46</v>
      </c>
    </row>
    <row r="113" spans="1:7" ht="15">
      <c r="A113" s="586" t="s">
        <v>552</v>
      </c>
      <c r="B113" s="587" t="s">
        <v>553</v>
      </c>
      <c r="C113" s="588">
        <v>2100.5</v>
      </c>
      <c r="D113" s="588">
        <v>1133.17</v>
      </c>
      <c r="E113" s="588">
        <v>759.63</v>
      </c>
      <c r="F113" s="588">
        <v>207.7</v>
      </c>
      <c r="G113" s="589">
        <v>13363.62</v>
      </c>
    </row>
    <row r="114" spans="1:7" ht="15">
      <c r="A114" s="586"/>
      <c r="B114" s="587"/>
      <c r="C114" s="588"/>
      <c r="D114" s="588"/>
      <c r="E114" s="588"/>
      <c r="F114" s="588"/>
      <c r="G114" s="589"/>
    </row>
    <row r="115" spans="1:7" ht="15">
      <c r="A115" s="576"/>
      <c r="B115" s="596" t="s">
        <v>554</v>
      </c>
      <c r="C115" s="597">
        <v>517188.17</v>
      </c>
      <c r="D115" s="597">
        <v>420408.03</v>
      </c>
      <c r="E115" s="597">
        <v>23891.87</v>
      </c>
      <c r="F115" s="597">
        <v>72888.27</v>
      </c>
      <c r="G115" s="598">
        <v>1551722.93</v>
      </c>
    </row>
    <row r="116" spans="1:7" s="585" customFormat="1" ht="15">
      <c r="A116" s="576" t="s">
        <v>555</v>
      </c>
      <c r="B116" s="577" t="s">
        <v>556</v>
      </c>
      <c r="C116" s="578">
        <v>44886.31</v>
      </c>
      <c r="D116" s="578">
        <v>44042.66</v>
      </c>
      <c r="E116" s="578">
        <v>444.7</v>
      </c>
      <c r="F116" s="578">
        <v>398.95</v>
      </c>
      <c r="G116" s="579">
        <v>171428</v>
      </c>
    </row>
    <row r="117" spans="1:7" s="585" customFormat="1" ht="15">
      <c r="A117" s="586" t="s">
        <v>557</v>
      </c>
      <c r="B117" s="587" t="s">
        <v>558</v>
      </c>
      <c r="C117" s="588">
        <v>1314.81</v>
      </c>
      <c r="D117" s="588">
        <v>1314.81</v>
      </c>
      <c r="E117" s="588">
        <v>0</v>
      </c>
      <c r="F117" s="588">
        <v>0</v>
      </c>
      <c r="G117" s="589">
        <v>5819.51</v>
      </c>
    </row>
    <row r="118" spans="1:7" s="585" customFormat="1" ht="15">
      <c r="A118" s="586" t="s">
        <v>559</v>
      </c>
      <c r="B118" s="587" t="s">
        <v>560</v>
      </c>
      <c r="C118" s="588">
        <v>21.4</v>
      </c>
      <c r="D118" s="588">
        <v>2.5</v>
      </c>
      <c r="E118" s="588">
        <v>18.9</v>
      </c>
      <c r="F118" s="588">
        <v>0</v>
      </c>
      <c r="G118" s="589">
        <v>142.62</v>
      </c>
    </row>
    <row r="119" spans="1:7" s="585" customFormat="1" ht="14.25" customHeight="1">
      <c r="A119" s="576" t="s">
        <v>561</v>
      </c>
      <c r="B119" s="577" t="s">
        <v>562</v>
      </c>
      <c r="C119" s="578">
        <v>5464.27</v>
      </c>
      <c r="D119" s="578">
        <v>4707.27</v>
      </c>
      <c r="E119" s="578">
        <v>158</v>
      </c>
      <c r="F119" s="578">
        <v>599</v>
      </c>
      <c r="G119" s="579">
        <v>15152.58</v>
      </c>
    </row>
    <row r="120" spans="1:7" s="585" customFormat="1" ht="15">
      <c r="A120" s="576" t="s">
        <v>563</v>
      </c>
      <c r="B120" s="577" t="s">
        <v>564</v>
      </c>
      <c r="C120" s="578">
        <v>221495.9</v>
      </c>
      <c r="D120" s="578">
        <v>175496.49</v>
      </c>
      <c r="E120" s="578">
        <v>514.36</v>
      </c>
      <c r="F120" s="578">
        <v>45485.05</v>
      </c>
      <c r="G120" s="579">
        <v>639812.52</v>
      </c>
    </row>
    <row r="121" spans="1:7" s="585" customFormat="1" ht="15">
      <c r="A121" s="586" t="s">
        <v>565</v>
      </c>
      <c r="B121" s="587" t="s">
        <v>566</v>
      </c>
      <c r="C121" s="588">
        <v>18751.94</v>
      </c>
      <c r="D121" s="588">
        <v>17396.65</v>
      </c>
      <c r="E121" s="588">
        <v>2.74</v>
      </c>
      <c r="F121" s="588">
        <v>1352.55</v>
      </c>
      <c r="G121" s="589">
        <v>55034.76</v>
      </c>
    </row>
    <row r="122" spans="1:7" s="585" customFormat="1" ht="15">
      <c r="A122" s="586" t="s">
        <v>567</v>
      </c>
      <c r="B122" s="587" t="s">
        <v>568</v>
      </c>
      <c r="C122" s="588">
        <v>36082.62</v>
      </c>
      <c r="D122" s="588">
        <v>23912.25</v>
      </c>
      <c r="E122" s="588">
        <v>7708.97</v>
      </c>
      <c r="F122" s="588">
        <v>4461.4</v>
      </c>
      <c r="G122" s="589">
        <v>98652.56</v>
      </c>
    </row>
    <row r="123" spans="1:7" s="585" customFormat="1" ht="15">
      <c r="A123" s="576" t="s">
        <v>569</v>
      </c>
      <c r="B123" s="577" t="s">
        <v>570</v>
      </c>
      <c r="C123" s="578">
        <v>43.91</v>
      </c>
      <c r="D123" s="578">
        <v>7.14</v>
      </c>
      <c r="E123" s="578">
        <v>35.97</v>
      </c>
      <c r="F123" s="578">
        <v>0.8</v>
      </c>
      <c r="G123" s="579">
        <v>79.26</v>
      </c>
    </row>
    <row r="124" spans="1:7" s="585" customFormat="1" ht="15">
      <c r="A124" s="576" t="s">
        <v>571</v>
      </c>
      <c r="B124" s="577" t="s">
        <v>572</v>
      </c>
      <c r="C124" s="578">
        <v>314.59</v>
      </c>
      <c r="D124" s="578">
        <v>239.85</v>
      </c>
      <c r="E124" s="578">
        <v>29.34</v>
      </c>
      <c r="F124" s="578">
        <v>45.4</v>
      </c>
      <c r="G124" s="579">
        <v>1054.24</v>
      </c>
    </row>
    <row r="125" spans="1:7" s="585" customFormat="1" ht="15">
      <c r="A125" s="586" t="s">
        <v>573</v>
      </c>
      <c r="B125" s="587" t="s">
        <v>574</v>
      </c>
      <c r="C125" s="588">
        <v>78.66</v>
      </c>
      <c r="D125" s="588">
        <v>57.85</v>
      </c>
      <c r="E125" s="588">
        <v>13.26</v>
      </c>
      <c r="F125" s="588">
        <v>7.55</v>
      </c>
      <c r="G125" s="589">
        <v>1514.52</v>
      </c>
    </row>
    <row r="126" spans="1:7" s="585" customFormat="1" ht="15">
      <c r="A126" s="586" t="s">
        <v>575</v>
      </c>
      <c r="B126" s="587" t="s">
        <v>576</v>
      </c>
      <c r="C126" s="588">
        <v>881.58</v>
      </c>
      <c r="D126" s="588">
        <v>818.2</v>
      </c>
      <c r="E126" s="588">
        <v>1.62</v>
      </c>
      <c r="F126" s="588">
        <v>61.76</v>
      </c>
      <c r="G126" s="589">
        <v>2298.98</v>
      </c>
    </row>
    <row r="127" spans="1:7" s="585" customFormat="1" ht="15">
      <c r="A127" s="576" t="s">
        <v>577</v>
      </c>
      <c r="B127" s="577" t="s">
        <v>578</v>
      </c>
      <c r="C127" s="578">
        <v>2664.85</v>
      </c>
      <c r="D127" s="578">
        <v>2664.85</v>
      </c>
      <c r="E127" s="578">
        <v>0</v>
      </c>
      <c r="F127" s="578">
        <v>0</v>
      </c>
      <c r="G127" s="579">
        <v>5201.1</v>
      </c>
    </row>
    <row r="128" spans="1:7" s="585" customFormat="1" ht="15">
      <c r="A128" s="576" t="s">
        <v>579</v>
      </c>
      <c r="B128" s="577" t="s">
        <v>580</v>
      </c>
      <c r="C128" s="578">
        <v>35325.37</v>
      </c>
      <c r="D128" s="578">
        <v>18761.96</v>
      </c>
      <c r="E128" s="578">
        <v>7826.87</v>
      </c>
      <c r="F128" s="578">
        <v>8736.54</v>
      </c>
      <c r="G128" s="579">
        <v>208028.08</v>
      </c>
    </row>
    <row r="129" spans="1:7" s="585" customFormat="1" ht="15">
      <c r="A129" s="586" t="s">
        <v>581</v>
      </c>
      <c r="B129" s="587" t="s">
        <v>582</v>
      </c>
      <c r="C129" s="588">
        <v>50943.39</v>
      </c>
      <c r="D129" s="588">
        <v>39982.84</v>
      </c>
      <c r="E129" s="588">
        <v>1140.21</v>
      </c>
      <c r="F129" s="588">
        <v>9820.34</v>
      </c>
      <c r="G129" s="589">
        <v>122503.62</v>
      </c>
    </row>
    <row r="130" spans="1:7" s="585" customFormat="1" ht="15">
      <c r="A130" s="586" t="s">
        <v>583</v>
      </c>
      <c r="B130" s="587" t="s">
        <v>584</v>
      </c>
      <c r="C130" s="588">
        <v>59.65</v>
      </c>
      <c r="D130" s="588">
        <v>41.2</v>
      </c>
      <c r="E130" s="588">
        <v>13.4</v>
      </c>
      <c r="F130" s="588">
        <v>5.05</v>
      </c>
      <c r="G130" s="589">
        <v>149.76</v>
      </c>
    </row>
    <row r="131" spans="1:7" s="585" customFormat="1" ht="15">
      <c r="A131" s="576" t="s">
        <v>585</v>
      </c>
      <c r="B131" s="577" t="s">
        <v>586</v>
      </c>
      <c r="C131" s="578">
        <v>88261.4</v>
      </c>
      <c r="D131" s="578">
        <v>87113.59</v>
      </c>
      <c r="E131" s="578">
        <v>605.51</v>
      </c>
      <c r="F131" s="578">
        <v>542.3</v>
      </c>
      <c r="G131" s="579">
        <v>189460.35</v>
      </c>
    </row>
    <row r="132" spans="1:7" s="585" customFormat="1" ht="15">
      <c r="A132" s="576" t="s">
        <v>587</v>
      </c>
      <c r="B132" s="577" t="s">
        <v>588</v>
      </c>
      <c r="C132" s="578">
        <v>61.2</v>
      </c>
      <c r="D132" s="578">
        <v>0</v>
      </c>
      <c r="E132" s="578">
        <v>61.2</v>
      </c>
      <c r="F132" s="578">
        <v>0</v>
      </c>
      <c r="G132" s="579">
        <v>321.94</v>
      </c>
    </row>
    <row r="133" spans="1:7" s="585" customFormat="1" ht="15">
      <c r="A133" s="586" t="s">
        <v>589</v>
      </c>
      <c r="B133" s="587" t="s">
        <v>590</v>
      </c>
      <c r="C133" s="588">
        <v>3977.12</v>
      </c>
      <c r="D133" s="588">
        <v>2801.02</v>
      </c>
      <c r="E133" s="588">
        <v>424.52</v>
      </c>
      <c r="F133" s="588">
        <v>751.58</v>
      </c>
      <c r="G133" s="589">
        <v>9134.05</v>
      </c>
    </row>
    <row r="134" spans="1:7" s="585" customFormat="1" ht="15.75" thickBot="1">
      <c r="A134" s="599" t="s">
        <v>591</v>
      </c>
      <c r="B134" s="600" t="s">
        <v>592</v>
      </c>
      <c r="C134" s="601">
        <v>6559.2</v>
      </c>
      <c r="D134" s="601">
        <v>1046.9</v>
      </c>
      <c r="E134" s="601">
        <v>4892.3</v>
      </c>
      <c r="F134" s="601">
        <v>620</v>
      </c>
      <c r="G134" s="602">
        <v>25934.48</v>
      </c>
    </row>
    <row r="135" spans="1:7" s="585" customFormat="1" ht="15">
      <c r="A135" s="576"/>
      <c r="B135" s="596" t="s">
        <v>593</v>
      </c>
      <c r="C135" s="597">
        <v>533771.81</v>
      </c>
      <c r="D135" s="597">
        <v>303618.71</v>
      </c>
      <c r="E135" s="597">
        <v>105014.3</v>
      </c>
      <c r="F135" s="597">
        <v>125138.8</v>
      </c>
      <c r="G135" s="597">
        <v>2025620.5</v>
      </c>
    </row>
    <row r="136" spans="1:7" s="584" customFormat="1" ht="16.5" customHeight="1">
      <c r="A136" s="576" t="s">
        <v>594</v>
      </c>
      <c r="B136" s="577" t="s">
        <v>595</v>
      </c>
      <c r="C136" s="578">
        <v>1751.69</v>
      </c>
      <c r="D136" s="578">
        <v>406.65</v>
      </c>
      <c r="E136" s="578">
        <v>702.24</v>
      </c>
      <c r="F136" s="578">
        <v>642.8</v>
      </c>
      <c r="G136" s="579">
        <v>15415.53</v>
      </c>
    </row>
    <row r="137" spans="1:7" s="585" customFormat="1" ht="16.5" customHeight="1">
      <c r="A137" s="586" t="s">
        <v>596</v>
      </c>
      <c r="B137" s="587" t="s">
        <v>597</v>
      </c>
      <c r="C137" s="588">
        <v>123</v>
      </c>
      <c r="D137" s="588">
        <v>0</v>
      </c>
      <c r="E137" s="588">
        <v>0</v>
      </c>
      <c r="F137" s="588">
        <v>123</v>
      </c>
      <c r="G137" s="589">
        <v>123</v>
      </c>
    </row>
    <row r="138" spans="1:7" s="585" customFormat="1" ht="15">
      <c r="A138" s="586" t="s">
        <v>598</v>
      </c>
      <c r="B138" s="587" t="s">
        <v>599</v>
      </c>
      <c r="C138" s="588">
        <v>6.9</v>
      </c>
      <c r="D138" s="588">
        <v>6.9</v>
      </c>
      <c r="E138" s="588">
        <v>0</v>
      </c>
      <c r="F138" s="588">
        <v>0</v>
      </c>
      <c r="G138" s="589">
        <v>13.9</v>
      </c>
    </row>
    <row r="139" spans="1:7" s="585" customFormat="1" ht="15">
      <c r="A139" s="576" t="s">
        <v>600</v>
      </c>
      <c r="B139" s="577" t="s">
        <v>601</v>
      </c>
      <c r="C139" s="578">
        <v>24676.52</v>
      </c>
      <c r="D139" s="578">
        <v>9079.32</v>
      </c>
      <c r="E139" s="578">
        <v>7308.42</v>
      </c>
      <c r="F139" s="578">
        <v>8288.78</v>
      </c>
      <c r="G139" s="579">
        <v>292787.3</v>
      </c>
    </row>
    <row r="140" spans="1:7" s="585" customFormat="1" ht="15">
      <c r="A140" s="576" t="s">
        <v>602</v>
      </c>
      <c r="B140" s="577" t="s">
        <v>603</v>
      </c>
      <c r="C140" s="578">
        <v>1.6</v>
      </c>
      <c r="D140" s="578">
        <v>0</v>
      </c>
      <c r="E140" s="578">
        <v>0</v>
      </c>
      <c r="F140" s="578">
        <v>1.6</v>
      </c>
      <c r="G140" s="579">
        <v>2.65</v>
      </c>
    </row>
    <row r="141" spans="1:7" s="585" customFormat="1" ht="15">
      <c r="A141" s="586" t="s">
        <v>604</v>
      </c>
      <c r="B141" s="587" t="s">
        <v>605</v>
      </c>
      <c r="C141" s="588">
        <v>127.24</v>
      </c>
      <c r="D141" s="588">
        <v>0</v>
      </c>
      <c r="E141" s="588">
        <v>127.24</v>
      </c>
      <c r="F141" s="588">
        <v>0</v>
      </c>
      <c r="G141" s="589">
        <v>544.4</v>
      </c>
    </row>
    <row r="142" spans="1:7" s="584" customFormat="1" ht="16.5" customHeight="1">
      <c r="A142" s="586" t="s">
        <v>606</v>
      </c>
      <c r="B142" s="587" t="s">
        <v>607</v>
      </c>
      <c r="C142" s="588">
        <v>1.82</v>
      </c>
      <c r="D142" s="588">
        <v>0</v>
      </c>
      <c r="E142" s="588">
        <v>1.82</v>
      </c>
      <c r="F142" s="588">
        <v>0</v>
      </c>
      <c r="G142" s="589">
        <v>29.96</v>
      </c>
    </row>
    <row r="143" spans="1:7" s="584" customFormat="1" ht="16.5" customHeight="1">
      <c r="A143" s="576" t="s">
        <v>608</v>
      </c>
      <c r="B143" s="577" t="s">
        <v>609</v>
      </c>
      <c r="C143" s="578">
        <v>96943.5</v>
      </c>
      <c r="D143" s="578">
        <v>36501.68</v>
      </c>
      <c r="E143" s="578">
        <v>48794.72</v>
      </c>
      <c r="F143" s="578">
        <v>11647.1</v>
      </c>
      <c r="G143" s="579">
        <v>554921.98</v>
      </c>
    </row>
    <row r="144" spans="1:7" s="584" customFormat="1" ht="16.5" customHeight="1">
      <c r="A144" s="576" t="s">
        <v>610</v>
      </c>
      <c r="B144" s="577" t="s">
        <v>611</v>
      </c>
      <c r="C144" s="578">
        <v>14031.17</v>
      </c>
      <c r="D144" s="578">
        <v>8789.81</v>
      </c>
      <c r="E144" s="578">
        <v>2286.26</v>
      </c>
      <c r="F144" s="578">
        <v>2955.1</v>
      </c>
      <c r="G144" s="579">
        <v>197960.6</v>
      </c>
    </row>
    <row r="145" spans="1:7" s="584" customFormat="1" ht="16.5" customHeight="1">
      <c r="A145" s="586" t="s">
        <v>612</v>
      </c>
      <c r="B145" s="587" t="s">
        <v>613</v>
      </c>
      <c r="C145" s="588">
        <v>2362.04</v>
      </c>
      <c r="D145" s="588">
        <v>230.94</v>
      </c>
      <c r="E145" s="588">
        <v>2131.1</v>
      </c>
      <c r="F145" s="588">
        <v>0</v>
      </c>
      <c r="G145" s="589">
        <v>13509.39</v>
      </c>
    </row>
    <row r="146" spans="1:7" s="585" customFormat="1" ht="16.5" customHeight="1">
      <c r="A146" s="586" t="s">
        <v>614</v>
      </c>
      <c r="B146" s="587" t="s">
        <v>615</v>
      </c>
      <c r="C146" s="588">
        <v>373198.92</v>
      </c>
      <c r="D146" s="588">
        <v>231472.33</v>
      </c>
      <c r="E146" s="588">
        <v>41862.72</v>
      </c>
      <c r="F146" s="588">
        <v>99863.87</v>
      </c>
      <c r="G146" s="589">
        <v>889332.79</v>
      </c>
    </row>
    <row r="147" spans="1:7" s="585" customFormat="1" ht="15">
      <c r="A147" s="603" t="s">
        <v>616</v>
      </c>
      <c r="B147" s="604" t="s">
        <v>617</v>
      </c>
      <c r="C147" s="605">
        <v>367.7</v>
      </c>
      <c r="D147" s="605"/>
      <c r="E147" s="605">
        <v>260.2</v>
      </c>
      <c r="F147" s="605">
        <v>107.5</v>
      </c>
      <c r="G147" s="606">
        <v>6591.04</v>
      </c>
    </row>
    <row r="148" spans="1:7" s="585" customFormat="1" ht="15">
      <c r="A148" s="576" t="s">
        <v>618</v>
      </c>
      <c r="B148" s="577" t="s">
        <v>619</v>
      </c>
      <c r="C148" s="578">
        <v>3.12</v>
      </c>
      <c r="D148" s="578">
        <v>0</v>
      </c>
      <c r="E148" s="578">
        <v>3.12</v>
      </c>
      <c r="F148" s="578">
        <v>0</v>
      </c>
      <c r="G148" s="579">
        <v>28.56</v>
      </c>
    </row>
    <row r="149" spans="1:7" ht="15">
      <c r="A149" s="586" t="s">
        <v>620</v>
      </c>
      <c r="B149" s="587" t="s">
        <v>621</v>
      </c>
      <c r="C149" s="588">
        <v>20172.59</v>
      </c>
      <c r="D149" s="588">
        <v>17127.08</v>
      </c>
      <c r="E149" s="588">
        <v>1536.46</v>
      </c>
      <c r="F149" s="588">
        <v>1509.05</v>
      </c>
      <c r="G149" s="589">
        <v>54349.79</v>
      </c>
    </row>
    <row r="150" spans="1:7" ht="15">
      <c r="A150" s="586" t="s">
        <v>622</v>
      </c>
      <c r="B150" s="587" t="s">
        <v>623</v>
      </c>
      <c r="C150" s="588">
        <v>0</v>
      </c>
      <c r="D150" s="588">
        <v>0</v>
      </c>
      <c r="E150" s="588">
        <v>0</v>
      </c>
      <c r="F150" s="588">
        <v>0</v>
      </c>
      <c r="G150" s="589">
        <v>5.61</v>
      </c>
    </row>
    <row r="151" spans="1:7" ht="15">
      <c r="A151" s="576" t="s">
        <v>624</v>
      </c>
      <c r="B151" s="577" t="s">
        <v>625</v>
      </c>
      <c r="C151" s="578">
        <v>4</v>
      </c>
      <c r="D151" s="578">
        <v>4</v>
      </c>
      <c r="E151" s="578">
        <v>0</v>
      </c>
      <c r="F151" s="578">
        <v>0</v>
      </c>
      <c r="G151" s="579">
        <v>4</v>
      </c>
    </row>
    <row r="152" spans="1:7" ht="15">
      <c r="A152" s="576"/>
      <c r="B152" s="577"/>
      <c r="C152" s="578"/>
      <c r="D152" s="578"/>
      <c r="E152" s="578"/>
      <c r="F152" s="578"/>
      <c r="G152" s="579"/>
    </row>
    <row r="153" spans="1:7" ht="13.5" customHeight="1">
      <c r="A153" s="586"/>
      <c r="B153" s="607" t="s">
        <v>626</v>
      </c>
      <c r="C153" s="608">
        <v>94.12</v>
      </c>
      <c r="D153" s="608">
        <v>26.45</v>
      </c>
      <c r="E153" s="608">
        <v>66.37</v>
      </c>
      <c r="F153" s="608">
        <v>1.3</v>
      </c>
      <c r="G153" s="609">
        <v>488.38</v>
      </c>
    </row>
    <row r="154" spans="1:7" ht="15">
      <c r="A154" s="586" t="s">
        <v>627</v>
      </c>
      <c r="B154" s="587" t="s">
        <v>628</v>
      </c>
      <c r="C154" s="588">
        <v>94.12</v>
      </c>
      <c r="D154" s="588">
        <v>26.45</v>
      </c>
      <c r="E154" s="588">
        <v>66.37</v>
      </c>
      <c r="F154" s="588">
        <v>1.3</v>
      </c>
      <c r="G154" s="589">
        <v>378.64</v>
      </c>
    </row>
    <row r="155" spans="1:7" ht="15">
      <c r="A155" s="576" t="s">
        <v>629</v>
      </c>
      <c r="B155" s="577" t="s">
        <v>630</v>
      </c>
      <c r="C155" s="578">
        <v>0</v>
      </c>
      <c r="D155" s="578">
        <v>0</v>
      </c>
      <c r="E155" s="578">
        <v>0</v>
      </c>
      <c r="F155" s="578">
        <v>0</v>
      </c>
      <c r="G155" s="579">
        <v>109.74</v>
      </c>
    </row>
    <row r="156" spans="1:7" ht="30.75" customHeight="1" thickBot="1">
      <c r="A156" s="610"/>
      <c r="B156" s="611" t="s">
        <v>631</v>
      </c>
      <c r="C156" s="612">
        <v>8035925.548800001</v>
      </c>
      <c r="D156" s="612">
        <v>3759411.4996999996</v>
      </c>
      <c r="E156" s="612">
        <v>3215809.369099999</v>
      </c>
      <c r="F156" s="612">
        <v>1060704.68</v>
      </c>
      <c r="G156" s="613">
        <v>23413177.350500017</v>
      </c>
    </row>
    <row r="157" spans="1:7" ht="12.75">
      <c r="A157" s="614"/>
      <c r="B157" s="615"/>
      <c r="C157" s="616"/>
      <c r="D157" s="616"/>
      <c r="E157" s="616"/>
      <c r="F157" s="616"/>
      <c r="G157" s="616"/>
    </row>
    <row r="158" spans="3:7" ht="12.75">
      <c r="C158" s="618"/>
      <c r="D158" s="618"/>
      <c r="E158" s="618"/>
      <c r="F158" s="618"/>
      <c r="G158" s="618"/>
    </row>
    <row r="159" ht="12.75">
      <c r="G159" s="620"/>
    </row>
    <row r="160" ht="12.75">
      <c r="F160" s="621"/>
    </row>
  </sheetData>
  <printOptions/>
  <pageMargins left="0.7874015748031497" right="0.35433070866141736" top="0.56" bottom="0.1968503937007874" header="0" footer="0"/>
  <pageSetup fitToHeight="3" horizontalDpi="600" verticalDpi="600" orientation="portrait" paperSize="9" scale="72" r:id="rId1"/>
  <rowBreaks count="2" manualBreakCount="2">
    <brk id="70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SDPED</cp:lastModifiedBy>
  <cp:lastPrinted>2018-06-04T11:18:26Z</cp:lastPrinted>
  <dcterms:created xsi:type="dcterms:W3CDTF">2011-05-05T10:42:25Z</dcterms:created>
  <dcterms:modified xsi:type="dcterms:W3CDTF">2019-05-02T12:26:01Z</dcterms:modified>
  <cp:category/>
  <cp:version/>
  <cp:contentType/>
  <cp:contentStatus/>
</cp:coreProperties>
</file>