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11"/>
  </bookViews>
  <sheets>
    <sheet name="1-1" sheetId="1" r:id="rId1"/>
    <sheet name="1-2A" sheetId="2" r:id="rId2"/>
    <sheet name="1-2B" sheetId="3" r:id="rId3"/>
    <sheet name="2-1-1" sheetId="4" r:id="rId4"/>
    <sheet name="2-1-2" sheetId="5" r:id="rId5"/>
    <sheet name="2-2-1" sheetId="6" r:id="rId6"/>
    <sheet name="2-2-2A" sheetId="7" r:id="rId7"/>
    <sheet name="2-2-2B" sheetId="8" r:id="rId8"/>
    <sheet name="2-3-1" sheetId="9" r:id="rId9"/>
    <sheet name="2-3-2" sheetId="10" r:id="rId10"/>
    <sheet name="3-1" sheetId="11" r:id="rId11"/>
    <sheet name="3-2" sheetId="12" r:id="rId12"/>
    <sheet name="3-3" sheetId="13" r:id="rId13"/>
  </sheets>
  <externalReferences>
    <externalReference r:id="rId16"/>
    <externalReference r:id="rId17"/>
  </externalReferences>
  <definedNames>
    <definedName name="A_impresión_IM">#REF!</definedName>
    <definedName name="Año">'[1]MACRO'!$B$2</definedName>
    <definedName name="Años">OFFSET('[1]LISTAS'!$A$3,0,0,COUNT('[1]LISTAS'!$A:$A),1)</definedName>
    <definedName name="ArchivosCarpetaOrigen">OFFSET('[1]LISTAS'!$E$3,0,0,COUNTA('[1]LISTAS'!$E:$E)-2,1)</definedName>
    <definedName name="_xlnm.Print_Area" localSheetId="0">'1-1'!$A$1:$H$63</definedName>
    <definedName name="_xlnm.Print_Area" localSheetId="1">'1-2A'!$A$1:$P$64</definedName>
    <definedName name="_xlnm.Print_Area" localSheetId="2">'1-2B'!$A$1:$G$62</definedName>
    <definedName name="_xlnm.Print_Area" localSheetId="3">'2-1-1'!$A$1:$M$95</definedName>
    <definedName name="_xlnm.Print_Area" localSheetId="4">'2-1-2'!$A$1:$G$69</definedName>
    <definedName name="_xlnm.Print_Area" localSheetId="5">'2-2-1'!$A$1:$R$58</definedName>
    <definedName name="_xlnm.Print_Area" localSheetId="6">'2-2-2A'!$A$1:$E$61</definedName>
    <definedName name="_xlnm.Print_Area" localSheetId="7">'2-2-2B'!$A$1:$F$88</definedName>
    <definedName name="_xlnm.Print_Area" localSheetId="8">'2-3-1'!$A$1:$E$30</definedName>
    <definedName name="_xlnm.Print_Area" localSheetId="9">'2-3-2'!$A$1:$G$157</definedName>
    <definedName name="_xlnm.Print_Area" localSheetId="10">'3-1'!$A$1:$I$89</definedName>
    <definedName name="_xlnm.Print_Area" localSheetId="11">'3-2'!$A$1:$I$84</definedName>
    <definedName name="_xlnm.Print_Area" localSheetId="12">'3-3'!$A$1:$R$47</definedName>
    <definedName name="CarpetaDestinoEstudios">#REF!</definedName>
    <definedName name="CarpetaDestinoPesca1">#REF!</definedName>
    <definedName name="CarpetaDestinoPesca2">#REF!</definedName>
    <definedName name="CarpetaOrigen">#REF!</definedName>
    <definedName name="Carpetas">#REF!</definedName>
    <definedName name="CódigoModalidadPesca">'[1]MACRO'!$B$8</definedName>
    <definedName name="CódigoTrimestre">'[1]MACRO'!$B$5</definedName>
    <definedName name="ComienzoArchivoEstudios">#REF!</definedName>
    <definedName name="ComienzoArchivoPesca">#REF!</definedName>
    <definedName name="ComienzoArchivosDestino">#REF!</definedName>
    <definedName name="Crustaceo_2T">#REF!</definedName>
    <definedName name="Crustaceos">#REF!</definedName>
    <definedName name="Leyenda">OFFSET('[1]LISTAS'!$H$1,0,0,COUNTA('[1]LISTAS'!$H:$H),2)</definedName>
    <definedName name="ModalidadPesca">'[1]LISTAS'!$C$3:$D$8</definedName>
    <definedName name="Moluscos">#REF!</definedName>
    <definedName name="Moluscos_2T">#REF!</definedName>
    <definedName name="Moluscos_Val">#REF!</definedName>
    <definedName name="Nota">OFFSET('[1]LISTAS'!$G$3,0,0,COUNTA('[1]LISTAS'!$G:$GE)-1,1)</definedName>
    <definedName name="Peces">#REF!</definedName>
    <definedName name="Peces_2T">#REF!</definedName>
    <definedName name="Peces_Val">#REF!</definedName>
    <definedName name="_xlnm.Print_Titles" localSheetId="3">'2-1-1'!$1:$3</definedName>
    <definedName name="_xlnm.Print_Titles" localSheetId="4">'2-1-2'!$1:$3</definedName>
    <definedName name="_xlnm.Print_Titles" localSheetId="5">'2-2-1'!$1:$4</definedName>
    <definedName name="_xlnm.Print_Titles" localSheetId="9">'2-3-2'!$1:$5</definedName>
    <definedName name="Trimestre">'[1]LISTAS'!$B$3:$B$7</definedName>
  </definedNames>
  <calcPr fullCalcOnLoad="1"/>
</workbook>
</file>

<file path=xl/sharedStrings.xml><?xml version="1.0" encoding="utf-8"?>
<sst xmlns="http://schemas.openxmlformats.org/spreadsheetml/2006/main" count="1477" uniqueCount="824">
  <si>
    <t>Volum</t>
  </si>
  <si>
    <t>%s/Cap.</t>
  </si>
  <si>
    <r>
      <t>(Hm</t>
    </r>
    <r>
      <rPr>
        <b/>
        <vertAlign val="superscript"/>
        <sz val="12"/>
        <color indexed="18"/>
        <rFont val="Times New Roman"/>
        <family val="1"/>
      </rPr>
      <t>3</t>
    </r>
    <r>
      <rPr>
        <b/>
        <sz val="12"/>
        <color indexed="18"/>
        <rFont val="Times New Roman"/>
        <family val="1"/>
      </rPr>
      <t>)</t>
    </r>
  </si>
  <si>
    <t xml:space="preserve">   ULLDECONA</t>
  </si>
  <si>
    <t xml:space="preserve">   ARENÓS</t>
  </si>
  <si>
    <t xml:space="preserve">   SÍTJAR</t>
  </si>
  <si>
    <t xml:space="preserve">   ALCORA</t>
  </si>
  <si>
    <t xml:space="preserve">   MARIA CRISTINA</t>
  </si>
  <si>
    <t xml:space="preserve"> </t>
  </si>
  <si>
    <t xml:space="preserve">   REGAJO</t>
  </si>
  <si>
    <t xml:space="preserve">   BUSEO</t>
  </si>
  <si>
    <t xml:space="preserve">   ARQUILLO SAN BLAS</t>
  </si>
  <si>
    <t xml:space="preserve">   LORIGUILLA</t>
  </si>
  <si>
    <t xml:space="preserve">   ALARCÓN</t>
  </si>
  <si>
    <t xml:space="preserve">   CONTRERAS</t>
  </si>
  <si>
    <t xml:space="preserve">   LA TOBA (*)</t>
  </si>
  <si>
    <t xml:space="preserve">   COMPLEJO CORTES (*)</t>
  </si>
  <si>
    <t xml:space="preserve">   TOUS</t>
  </si>
  <si>
    <t xml:space="preserve">   ESCALONA</t>
  </si>
  <si>
    <t xml:space="preserve">   BELLÚS</t>
  </si>
  <si>
    <t xml:space="preserve">   FORATA</t>
  </si>
  <si>
    <t xml:space="preserve">   AMADORIO</t>
  </si>
  <si>
    <t xml:space="preserve">   GUADALEST</t>
  </si>
  <si>
    <t xml:space="preserve">  Sistema Serpis</t>
  </si>
  <si>
    <t xml:space="preserve">   BENIARRÉS</t>
  </si>
  <si>
    <t xml:space="preserve">   LA PEDRERA</t>
  </si>
  <si>
    <t xml:space="preserve">   CREVILLENT</t>
  </si>
  <si>
    <t xml:space="preserve">   FUENSANTA</t>
  </si>
  <si>
    <t xml:space="preserve">   TALAVE</t>
  </si>
  <si>
    <t xml:space="preserve">   CENAJO</t>
  </si>
  <si>
    <t xml:space="preserve">   CAMARILLAS</t>
  </si>
  <si>
    <t xml:space="preserve">   ALFONSO XIII</t>
  </si>
  <si>
    <t xml:space="preserve">   SANTOMERA</t>
  </si>
  <si>
    <t xml:space="preserve">   ARGOS</t>
  </si>
  <si>
    <t xml:space="preserve">   LA CIERVA</t>
  </si>
  <si>
    <t xml:space="preserve">   VALDEINFIERNO</t>
  </si>
  <si>
    <t xml:space="preserve">   PUENTES</t>
  </si>
  <si>
    <t xml:space="preserve">   ANCHURICAS (*)</t>
  </si>
  <si>
    <t xml:space="preserve">   TAIBILLA</t>
  </si>
  <si>
    <t xml:space="preserve">   ALGECIRAS</t>
  </si>
  <si>
    <t xml:space="preserve">   ALMANSA</t>
  </si>
  <si>
    <t xml:space="preserve">   ONDA</t>
  </si>
  <si>
    <t xml:space="preserve">  Sistema Marina Baixa</t>
  </si>
  <si>
    <t>Capacitat</t>
  </si>
  <si>
    <t>1. CONJUNTURA  AGRÀRIA</t>
  </si>
  <si>
    <t>1.1. Situació dels embassaments</t>
  </si>
  <si>
    <t xml:space="preserve">  Riu Sénia</t>
  </si>
  <si>
    <t xml:space="preserve">  Conca Millars</t>
  </si>
  <si>
    <t xml:space="preserve">  Riu Palància</t>
  </si>
  <si>
    <t xml:space="preserve">  Conca Túria</t>
  </si>
  <si>
    <t xml:space="preserve">  Conca Xúquer </t>
  </si>
  <si>
    <t xml:space="preserve">  Conca Segura</t>
  </si>
  <si>
    <t xml:space="preserve">  D'altres embassaments</t>
  </si>
  <si>
    <t>(*) Embassaments d'ús hidroelèctric.</t>
  </si>
  <si>
    <t xml:space="preserve">   D'ALTRES SEGURA:</t>
  </si>
  <si>
    <t xml:space="preserve">  TOTAL</t>
  </si>
  <si>
    <t xml:space="preserve">   BENAGÉBER</t>
  </si>
  <si>
    <t xml:space="preserve">  ENTREPEÑAS-BUENDÍA</t>
  </si>
  <si>
    <t xml:space="preserve">  Conca Tajo</t>
  </si>
  <si>
    <t xml:space="preserve">  Transvasament Tajo-Segura</t>
  </si>
  <si>
    <t xml:space="preserve"> Riu / Conca / EMBASSAMENT</t>
  </si>
  <si>
    <t xml:space="preserve">   ALGAR</t>
  </si>
  <si>
    <t xml:space="preserve">   BALAGUERAS</t>
  </si>
  <si>
    <t xml:space="preserve">   VALBONA</t>
  </si>
  <si>
    <t xml:space="preserve">   MORA DE RUBIELOS</t>
  </si>
  <si>
    <t>GENER</t>
  </si>
  <si>
    <t>FEBRER</t>
  </si>
  <si>
    <t>MARÇ</t>
  </si>
  <si>
    <t xml:space="preserve">1. CONJUNTURA AGRÀRIA </t>
  </si>
  <si>
    <t xml:space="preserve">1.2. Meteorologia </t>
  </si>
  <si>
    <t>A. TEMPERATURES (ºC)</t>
  </si>
  <si>
    <t>OBSERVATORI</t>
  </si>
  <si>
    <t>Temp. Mitjana</t>
  </si>
  <si>
    <t>Temp. absoluta</t>
  </si>
  <si>
    <t>mensual</t>
  </si>
  <si>
    <t>màx.</t>
  </si>
  <si>
    <t>mín.</t>
  </si>
  <si>
    <t>BENICARLÓ</t>
  </si>
  <si>
    <t>sd</t>
  </si>
  <si>
    <t>BURRIANA</t>
  </si>
  <si>
    <t>CASTELLÓ (BENADRESA)</t>
  </si>
  <si>
    <t>NULES</t>
  </si>
  <si>
    <t xml:space="preserve">ONDA </t>
  </si>
  <si>
    <t>RIBERA DE CABANES</t>
  </si>
  <si>
    <t>SAN RAFAEL DEL RÍO</t>
  </si>
  <si>
    <t>SEGORBE</t>
  </si>
  <si>
    <t>VALL D'UIXÓ</t>
  </si>
  <si>
    <t>VILA-REAL</t>
  </si>
  <si>
    <t>ALGEMESÍ</t>
  </si>
  <si>
    <t>ALGIMIA DE ALFARA</t>
  </si>
  <si>
    <t>BENAVITES</t>
  </si>
  <si>
    <t>BENIFAIÓ</t>
  </si>
  <si>
    <t>BOLBAITE</t>
  </si>
  <si>
    <t>BÉLGIDA</t>
  </si>
  <si>
    <t>BÉTERA</t>
  </si>
  <si>
    <t>REQUENA (CAMPO ARCÍS)</t>
  </si>
  <si>
    <t xml:space="preserve">CARCAIXENT </t>
  </si>
  <si>
    <t xml:space="preserve">CARLET </t>
  </si>
  <si>
    <t>CHESTE</t>
  </si>
  <si>
    <t>CHULILLA</t>
  </si>
  <si>
    <t>GANDIA (MARXUQUERA)</t>
  </si>
  <si>
    <t>GODELLETA</t>
  </si>
  <si>
    <t xml:space="preserve">LLUTXENT </t>
  </si>
  <si>
    <t>LLÍRIA</t>
  </si>
  <si>
    <t>MONCADA (IVIA)</t>
  </si>
  <si>
    <t>MONCADA2</t>
  </si>
  <si>
    <t>MONTESA</t>
  </si>
  <si>
    <t>PEDRALBA</t>
  </si>
  <si>
    <t>PICASSENT</t>
  </si>
  <si>
    <t>POLINYÀ DE XÚQUER</t>
  </si>
  <si>
    <t>REQUENA (CERRITO)</t>
  </si>
  <si>
    <t>SAGUNT</t>
  </si>
  <si>
    <t>TAVERNES DE LA VALLDIGNA</t>
  </si>
  <si>
    <t>VILLALONGA</t>
  </si>
  <si>
    <t>VILLANUEVA DE CASTELLÓN</t>
  </si>
  <si>
    <t>XÀTIVA</t>
  </si>
  <si>
    <t>AGOST</t>
  </si>
  <si>
    <t>ALMORADÍ</t>
  </si>
  <si>
    <t>ALTEA</t>
  </si>
  <si>
    <t>CALLOSA D'EN SARRIÀ</t>
  </si>
  <si>
    <t>CAMP DE MIRRA</t>
  </si>
  <si>
    <t>CATRAL</t>
  </si>
  <si>
    <t>CREVILLENT</t>
  </si>
  <si>
    <t>DÉNIA GATA</t>
  </si>
  <si>
    <t xml:space="preserve">ELX </t>
  </si>
  <si>
    <t>MONFORTE DEL CID</t>
  </si>
  <si>
    <t>ONDARA</t>
  </si>
  <si>
    <t>ORIHUELA (LA MURADA)</t>
  </si>
  <si>
    <t>PILAR DE LA HORADADA</t>
  </si>
  <si>
    <t>PINÓS</t>
  </si>
  <si>
    <t>PLANES</t>
  </si>
  <si>
    <t>VILA JOIOSA</t>
  </si>
  <si>
    <t>VILLENA</t>
  </si>
  <si>
    <t>Font: Elaboració pròpia a partir de dades del Servici de Reg de l'IVIA. Dades provisionals.</t>
  </si>
  <si>
    <t>1.2. Meteorologia</t>
  </si>
  <si>
    <t>B. PRECIPITACIONS (l/m2)</t>
  </si>
  <si>
    <t xml:space="preserve">FEBRER </t>
  </si>
  <si>
    <t>Pp total</t>
  </si>
  <si>
    <t>Pp màx. diària</t>
  </si>
  <si>
    <t xml:space="preserve">BÉTERA </t>
  </si>
  <si>
    <t>2. INFORMACIÓ  ESTADÍSTICA</t>
  </si>
  <si>
    <t>2.1. Estadístiques agrícoles</t>
  </si>
  <si>
    <t>2.1.1. AVANÇOS DE SUPERFÍCIES I PRODUCCIONS</t>
  </si>
  <si>
    <t>Març  2018</t>
  </si>
  <si>
    <t>PRODUCTES</t>
  </si>
  <si>
    <t xml:space="preserve">COMUNITAT VALENCIANA </t>
  </si>
  <si>
    <t>ALACANT</t>
  </si>
  <si>
    <t xml:space="preserve">          SUPERFÍCIES (ha)</t>
  </si>
  <si>
    <t xml:space="preserve">        PRODUCCIONS (t)</t>
  </si>
  <si>
    <t xml:space="preserve">     SUPERFÍCIES (ha)</t>
  </si>
  <si>
    <t xml:space="preserve">      PRODUCCIONS (t)</t>
  </si>
  <si>
    <t>Mitjana 2007/2016</t>
  </si>
  <si>
    <t>Avanç 2018</t>
  </si>
  <si>
    <t xml:space="preserve">  CEREALS</t>
  </si>
  <si>
    <t xml:space="preserve">    Arròs</t>
  </si>
  <si>
    <t xml:space="preserve">sd  </t>
  </si>
  <si>
    <t xml:space="preserve">    Blat </t>
  </si>
  <si>
    <t xml:space="preserve">    Ordi </t>
  </si>
  <si>
    <t xml:space="preserve">    Civada (avena)</t>
  </si>
  <si>
    <t xml:space="preserve">    Dacsa</t>
  </si>
  <si>
    <t xml:space="preserve">  LLEGUMINOSES</t>
  </si>
  <si>
    <t xml:space="preserve">    Fesols secs</t>
  </si>
  <si>
    <t xml:space="preserve">    Cigrons</t>
  </si>
  <si>
    <t xml:space="preserve">  TUBERCULS</t>
  </si>
  <si>
    <t xml:space="preserve">    Creïlla primerenca</t>
  </si>
  <si>
    <t xml:space="preserve">    Creïlla mitj.estació</t>
  </si>
  <si>
    <t xml:space="preserve">    Creïlla tardana</t>
  </si>
  <si>
    <t xml:space="preserve">    Xufa</t>
  </si>
  <si>
    <t xml:space="preserve">   INDUSTRIALS</t>
  </si>
  <si>
    <t xml:space="preserve">    Cotó</t>
  </si>
  <si>
    <t xml:space="preserve">    Gira-sol</t>
  </si>
  <si>
    <t xml:space="preserve">  FARRAGERS</t>
  </si>
  <si>
    <t xml:space="preserve">    Alfals</t>
  </si>
  <si>
    <t xml:space="preserve">  HORTALISSES</t>
  </si>
  <si>
    <t xml:space="preserve">    Albergínia</t>
  </si>
  <si>
    <t xml:space="preserve">    Bajoca</t>
  </si>
  <si>
    <t xml:space="preserve">    Carxofa </t>
  </si>
  <si>
    <t xml:space="preserve">    Ceba</t>
  </si>
  <si>
    <t xml:space="preserve">       Bavosa</t>
  </si>
  <si>
    <t xml:space="preserve">       Llíria</t>
  </si>
  <si>
    <t xml:space="preserve">       Gra i altres</t>
  </si>
  <si>
    <t xml:space="preserve">    Cogombre</t>
  </si>
  <si>
    <t xml:space="preserve">    Col de cabdell </t>
  </si>
  <si>
    <t xml:space="preserve">    Col bròquil </t>
  </si>
  <si>
    <t xml:space="preserve">    Coliflor </t>
  </si>
  <si>
    <t xml:space="preserve">    Encisam</t>
  </si>
  <si>
    <t xml:space="preserve">    Escarola </t>
  </si>
  <si>
    <t xml:space="preserve">    Faves verdes</t>
  </si>
  <si>
    <t xml:space="preserve">    Maduixa/Maduixot</t>
  </si>
  <si>
    <t xml:space="preserve">    Meló d'Alger</t>
  </si>
  <si>
    <t xml:space="preserve">    Meló de tot l'any</t>
  </si>
  <si>
    <t xml:space="preserve">    Pebre</t>
  </si>
  <si>
    <t xml:space="preserve">    Pèsols verds</t>
  </si>
  <si>
    <t xml:space="preserve">    Tomaca *</t>
  </si>
  <si>
    <t>(sd) : sense dades a data de referència.</t>
  </si>
  <si>
    <t>(*)  L'avanç correspon a la tomaca de recol·lecció primerenca (1-I al 31-V)</t>
  </si>
  <si>
    <t xml:space="preserve"> CASTELLÓ</t>
  </si>
  <si>
    <t xml:space="preserve"> VALÈNCIA</t>
  </si>
  <si>
    <t xml:space="preserve">      SUPERFÍCIES (ha)</t>
  </si>
  <si>
    <t xml:space="preserve">         SUPERFÍCIES (ha)</t>
  </si>
  <si>
    <t xml:space="preserve">    Carchofa </t>
  </si>
  <si>
    <t>2.1.2. AVANÇOS DE PRODUCCIÓ DE CULTIUS LLENYOSOS (t)</t>
  </si>
  <si>
    <t>Març 2018</t>
  </si>
  <si>
    <t>CÍTRICS</t>
  </si>
  <si>
    <t>MITJANA CAMPANYES 2006/2007 A 2015/2016</t>
  </si>
  <si>
    <t>BALANÇ CAMPANYA 2016/2017</t>
  </si>
  <si>
    <t>SEGON ALFARRÀS CAMPANYA 2017/2018</t>
  </si>
  <si>
    <t xml:space="preserve">TARONGES </t>
  </si>
  <si>
    <t>MANDARINES</t>
  </si>
  <si>
    <t>LLIMES</t>
  </si>
  <si>
    <t>POMELOS</t>
  </si>
  <si>
    <t>TOTAL CÍTRICS</t>
  </si>
  <si>
    <t>ALTRES LLENYOSOS</t>
  </si>
  <si>
    <t>MITJANA ANYS             2007 A 2016</t>
  </si>
  <si>
    <t>AVANÇ MARÇ    2018</t>
  </si>
  <si>
    <t>FRUITERS</t>
  </si>
  <si>
    <t xml:space="preserve"> Poma</t>
  </si>
  <si>
    <t xml:space="preserve"> Pera</t>
  </si>
  <si>
    <t xml:space="preserve"> Nespra</t>
  </si>
  <si>
    <t xml:space="preserve"> Albercoc</t>
  </si>
  <si>
    <t xml:space="preserve"> Bresquilla</t>
  </si>
  <si>
    <t xml:space="preserve"> Cirera</t>
  </si>
  <si>
    <t xml:space="preserve"> Pruna</t>
  </si>
  <si>
    <t xml:space="preserve"> Figa</t>
  </si>
  <si>
    <t xml:space="preserve"> Caqui</t>
  </si>
  <si>
    <t xml:space="preserve"> Magrana</t>
  </si>
  <si>
    <t xml:space="preserve"> Ametlla</t>
  </si>
  <si>
    <t xml:space="preserve"> Avellana</t>
  </si>
  <si>
    <t xml:space="preserve"> Garrofa</t>
  </si>
  <si>
    <t>VINYA</t>
  </si>
  <si>
    <t xml:space="preserve"> Raïm de taula</t>
  </si>
  <si>
    <t xml:space="preserve"> Raïm de transformació</t>
  </si>
  <si>
    <t xml:space="preserve"> Vi + most (hl)</t>
  </si>
  <si>
    <t>OLIVES</t>
  </si>
  <si>
    <t xml:space="preserve"> Oliva de taula</t>
  </si>
  <si>
    <t xml:space="preserve"> Oliva d'almàssera</t>
  </si>
  <si>
    <t xml:space="preserve"> Oli verge (t)</t>
  </si>
  <si>
    <t>CASTELLÓ</t>
  </si>
  <si>
    <t>VALÈNCIA</t>
  </si>
  <si>
    <t>ARANGES</t>
  </si>
  <si>
    <t>AVANÇ MARÇ 2018</t>
  </si>
  <si>
    <r>
      <t>COMUNITAT  VALENCIANA</t>
    </r>
    <r>
      <rPr>
        <b/>
        <sz val="8"/>
        <color indexed="18"/>
        <rFont val="Times New Roman"/>
        <family val="1"/>
      </rPr>
      <t xml:space="preserve"> </t>
    </r>
  </si>
  <si>
    <t>2.2. Estadístiques ramaderes</t>
  </si>
  <si>
    <t xml:space="preserve">2.2.1. Moviment comercial pequari de la Comunitat Valenciana </t>
  </si>
  <si>
    <t>VENDES DE BESTIAR</t>
  </si>
  <si>
    <t>1r  trimestre 2018</t>
  </si>
  <si>
    <t>CLASSE DE BESTIAR</t>
  </si>
  <si>
    <t>COMUNITAT  VALENCIANA</t>
  </si>
  <si>
    <t>Total  venut</t>
  </si>
  <si>
    <t>Per a vida o engreix</t>
  </si>
  <si>
    <t>Per a sacrifici</t>
  </si>
  <si>
    <t>VEDELLES</t>
  </si>
  <si>
    <t>ANOLLS</t>
  </si>
  <si>
    <t>JÒNEGUES DE LLET</t>
  </si>
  <si>
    <t>JÒNEGUES DE CARN</t>
  </si>
  <si>
    <t>VAQUES DE LLET</t>
  </si>
  <si>
    <t>VAQUES DE CARN</t>
  </si>
  <si>
    <t>SEMENTALS</t>
  </si>
  <si>
    <t>BOUS</t>
  </si>
  <si>
    <t xml:space="preserve">   TOTAL BOVÍ</t>
  </si>
  <si>
    <t>CORDERS</t>
  </si>
  <si>
    <t>OVÍ MAJOR</t>
  </si>
  <si>
    <t xml:space="preserve">   TOTAL OVÍ</t>
  </si>
  <si>
    <t>CABRITETS</t>
  </si>
  <si>
    <t>CABRÍ MAJOR</t>
  </si>
  <si>
    <t xml:space="preserve">   TOTAL CABRÍ</t>
  </si>
  <si>
    <t>GARRINS</t>
  </si>
  <si>
    <t>ALTRES PORCS</t>
  </si>
  <si>
    <t xml:space="preserve">   TOTAL PORCÍ</t>
  </si>
  <si>
    <t>EQUÍ</t>
  </si>
  <si>
    <t>MULAR</t>
  </si>
  <si>
    <t>ASINÍ</t>
  </si>
  <si>
    <t xml:space="preserve">   TOTAL EQUÍ</t>
  </si>
  <si>
    <t>BROILERS</t>
  </si>
  <si>
    <t>TITOTS</t>
  </si>
  <si>
    <t>POLLETES</t>
  </si>
  <si>
    <t>GALLINES PONEDORES</t>
  </si>
  <si>
    <t>POLLETS 1 DIA</t>
  </si>
  <si>
    <t>OUS PERA A COVAR</t>
  </si>
  <si>
    <t>OUS PER A COVAR</t>
  </si>
  <si>
    <t>ALTRES AUS</t>
  </si>
  <si>
    <t xml:space="preserve">   TOTAL AUS</t>
  </si>
  <si>
    <t xml:space="preserve">   TOTAL CONILLS</t>
  </si>
  <si>
    <t>DESTINACIÓ DEL BESTIAR VENUT</t>
  </si>
  <si>
    <t>COMUNITAT VALENCIANA</t>
  </si>
  <si>
    <t>RESTA ESPANYA</t>
  </si>
  <si>
    <t>FORA DE ESPANYA</t>
  </si>
  <si>
    <t>TOTAL</t>
  </si>
  <si>
    <t>BOVÍ PER A VIDA</t>
  </si>
  <si>
    <t>BOVÍ PER A SACRIFICI</t>
  </si>
  <si>
    <t>OVÍ PER A VIDA</t>
  </si>
  <si>
    <t>OVÍ PER A SACRIFICI</t>
  </si>
  <si>
    <t>CAPRÍ PER A VIDA</t>
  </si>
  <si>
    <t>CAPRÍ PER A SACRIFICI</t>
  </si>
  <si>
    <t>PORCÍ PER A VIDA</t>
  </si>
  <si>
    <t>PORCÍ PER A SACRIFICI</t>
  </si>
  <si>
    <t>EQUÍ PER A VIDA</t>
  </si>
  <si>
    <t>EQUÍ PER A SACRIFICI</t>
  </si>
  <si>
    <t>AUS PER A VIDA</t>
  </si>
  <si>
    <t>AUS PER A SACRIFICI</t>
  </si>
  <si>
    <t>CONILL PER A VIDA</t>
  </si>
  <si>
    <t>CONILL PER A SACRIFICI</t>
  </si>
  <si>
    <t>2.2.2. Quntificació d'existencies a les explotacions  de la Comunitat Valenciana.   Novembre 2017</t>
  </si>
  <si>
    <t>B. EFECTIUS DE BESTIAR BOVÍ</t>
  </si>
  <si>
    <t>ANIMALS DE 24 MESOS I MÉS</t>
  </si>
  <si>
    <t>MASCLES</t>
  </si>
  <si>
    <t>FEMELLES QUE HAN PARIT ALMENYS UNA VEGADA</t>
  </si>
  <si>
    <t xml:space="preserve">     Per a munyida</t>
  </si>
  <si>
    <t xml:space="preserve">          Frisones</t>
  </si>
  <si>
    <t xml:space="preserve">          Altres races</t>
  </si>
  <si>
    <t xml:space="preserve">     Que mai es munyen</t>
  </si>
  <si>
    <t>FEMELLES QUE MAI HAN PARIT</t>
  </si>
  <si>
    <t xml:space="preserve">     Destinades a sacrifici</t>
  </si>
  <si>
    <t xml:space="preserve">     Per a no munyir</t>
  </si>
  <si>
    <t>ANIMALS DE 12 A 24 MESOS</t>
  </si>
  <si>
    <t xml:space="preserve">MASCLES </t>
  </si>
  <si>
    <t>FEMELLES (excloses les que han parit)</t>
  </si>
  <si>
    <t xml:space="preserve">     Destinades a reposició</t>
  </si>
  <si>
    <t>ANIMALS DE MENYS DE 12 MESOS</t>
  </si>
  <si>
    <t>DESTINATS A SACRIFICI</t>
  </si>
  <si>
    <t>ALTRES MASCLES</t>
  </si>
  <si>
    <t>ALTRES FEMELLES</t>
  </si>
  <si>
    <t>TOTAL  BESTIAR  BOVÍ</t>
  </si>
  <si>
    <t>2. INFORMACIÓ ESTADÍSTICA</t>
  </si>
  <si>
    <t>2.2.2. Enquestes ramaderes d'existències a les explotacions de la Comunitat Valenciana. Novembre 2017</t>
  </si>
  <si>
    <t>EFECTIUS DE BESTIAR OVÍ</t>
  </si>
  <si>
    <t>FEMELLES PER A VIDA</t>
  </si>
  <si>
    <t xml:space="preserve">    MAI HAN PARIT</t>
  </si>
  <si>
    <t xml:space="preserve">        No cobertes</t>
  </si>
  <si>
    <t xml:space="preserve">        Cobertes per 1a vegada</t>
  </si>
  <si>
    <t xml:space="preserve">    QUE JA HAN PARIT</t>
  </si>
  <si>
    <t xml:space="preserve">        Munyides</t>
  </si>
  <si>
    <t xml:space="preserve">        No munyides</t>
  </si>
  <si>
    <t>TOTAL  BESTIAR  OVÍ</t>
  </si>
  <si>
    <t>EFECTIUS DE BESTIAR CAPRÍ</t>
  </si>
  <si>
    <t>CABRITS</t>
  </si>
  <si>
    <t>TOTAL  BESTIAR CAPRÍ</t>
  </si>
  <si>
    <t xml:space="preserve">2.3. Estadístiques pesqueres </t>
  </si>
  <si>
    <t>2.3.1. Captures pesqueres desembarcades a la C.Valenciana 2017 (kg)</t>
  </si>
  <si>
    <t>4r trimestre 2017</t>
  </si>
  <si>
    <t>PORTS</t>
  </si>
  <si>
    <t>OCTUBRE</t>
  </si>
  <si>
    <t>NOVEMBRE</t>
  </si>
  <si>
    <t>DESEMBRE</t>
  </si>
  <si>
    <t>ACUMULAT ANUAL</t>
  </si>
  <si>
    <t>TORREVIEJA</t>
  </si>
  <si>
    <t>XÀVIA</t>
  </si>
  <si>
    <t>SANTA POLA</t>
  </si>
  <si>
    <t>LA VILA JOIOSA</t>
  </si>
  <si>
    <t>CALPE</t>
  </si>
  <si>
    <t>DÉNIA</t>
  </si>
  <si>
    <t>MORAIRA</t>
  </si>
  <si>
    <t>EL CAMPELLO</t>
  </si>
  <si>
    <t>GUARDAMAR</t>
  </si>
  <si>
    <t>PROVÍNCIA ALACANT</t>
  </si>
  <si>
    <t>BORRIANA</t>
  </si>
  <si>
    <t>PENÍSCOLA</t>
  </si>
  <si>
    <t>VINARÒS</t>
  </si>
  <si>
    <t>PROVÍNCIA-CASTELLÓ</t>
  </si>
  <si>
    <t>GANDÍA</t>
  </si>
  <si>
    <t>CULLERA</t>
  </si>
  <si>
    <t>PROVÍNCIA VALÈNCIA</t>
  </si>
  <si>
    <t>TOTAL COMUNITAT VALENCIANA</t>
  </si>
  <si>
    <t>2.3.2. Captures pesqueres desembarcadas en la Comunitat Valenciana (kg)</t>
  </si>
  <si>
    <t>FAO</t>
  </si>
  <si>
    <t>NOM COMÚ VALENCIÀ</t>
  </si>
  <si>
    <t>PEIXOS</t>
  </si>
  <si>
    <t>AGN</t>
  </si>
  <si>
    <t>ESCAT</t>
  </si>
  <si>
    <t>ALB</t>
  </si>
  <si>
    <t>BACORA</t>
  </si>
  <si>
    <t>AMB</t>
  </si>
  <si>
    <t>CÈRVIA</t>
  </si>
  <si>
    <t>ANE</t>
  </si>
  <si>
    <t>ALADROC/SEITÓ</t>
  </si>
  <si>
    <t>ANN</t>
  </si>
  <si>
    <t>ESPARRALL</t>
  </si>
  <si>
    <t>BAS</t>
  </si>
  <si>
    <t>SERRANS</t>
  </si>
  <si>
    <t>BFT</t>
  </si>
  <si>
    <t>TONYINA</t>
  </si>
  <si>
    <t>BGR</t>
  </si>
  <si>
    <t>RONCADOR</t>
  </si>
  <si>
    <t>BIB</t>
  </si>
  <si>
    <t>FANECA / MÒLLERA FOSCA</t>
  </si>
  <si>
    <t>BLL</t>
  </si>
  <si>
    <t>RÈMOL</t>
  </si>
  <si>
    <t>BLT</t>
  </si>
  <si>
    <t>MELVA</t>
  </si>
  <si>
    <t>BLU</t>
  </si>
  <si>
    <t>TALLAHAMS</t>
  </si>
  <si>
    <t>BOC</t>
  </si>
  <si>
    <t>GALLET</t>
  </si>
  <si>
    <t>BOG</t>
  </si>
  <si>
    <t>BOGA</t>
  </si>
  <si>
    <t>BON</t>
  </si>
  <si>
    <t>BONÍTOL</t>
  </si>
  <si>
    <t>BRB</t>
  </si>
  <si>
    <t>CÀNTERA</t>
  </si>
  <si>
    <t>BSH</t>
  </si>
  <si>
    <t>TINTORERA</t>
  </si>
  <si>
    <t>BSS</t>
  </si>
  <si>
    <t>LLOBARRO</t>
  </si>
  <si>
    <t>CBM</t>
  </si>
  <si>
    <t>CORBALL DE ROCA</t>
  </si>
  <si>
    <t>CEN</t>
  </si>
  <si>
    <t>CENTROLÒFIDS</t>
  </si>
  <si>
    <t>CET</t>
  </si>
  <si>
    <t>LLENGUADO TASCONER</t>
  </si>
  <si>
    <t>CIL</t>
  </si>
  <si>
    <t>PALAIA</t>
  </si>
  <si>
    <t>COB</t>
  </si>
  <si>
    <t>CORBALL DE SORRA</t>
  </si>
  <si>
    <t>COE</t>
  </si>
  <si>
    <t>CONGRE</t>
  </si>
  <si>
    <t>CTB</t>
  </si>
  <si>
    <t>VIDRIADA/VARIADA</t>
  </si>
  <si>
    <t>DEC</t>
  </si>
  <si>
    <t>DÉNTOL</t>
  </si>
  <si>
    <t>DGX</t>
  </si>
  <si>
    <t>AGULLATS</t>
  </si>
  <si>
    <t>DOL</t>
  </si>
  <si>
    <t>LLAMPUGA</t>
  </si>
  <si>
    <t>ELE</t>
  </si>
  <si>
    <t>ANGUILA</t>
  </si>
  <si>
    <t>EPK</t>
  </si>
  <si>
    <t>ANFÓS LLIS</t>
  </si>
  <si>
    <t>FLY</t>
  </si>
  <si>
    <t>PEIXOS VOLADORS</t>
  </si>
  <si>
    <t>FOX</t>
  </si>
  <si>
    <t>MÒLLERES</t>
  </si>
  <si>
    <t>GAR</t>
  </si>
  <si>
    <t>AGULLA</t>
  </si>
  <si>
    <t>GBR</t>
  </si>
  <si>
    <t>XERLA MORRUDA</t>
  </si>
  <si>
    <t>GOB</t>
  </si>
  <si>
    <t>GOBIS</t>
  </si>
  <si>
    <t>GPD</t>
  </si>
  <si>
    <t>MERO</t>
  </si>
  <si>
    <t>GSM</t>
  </si>
  <si>
    <t>TAMBOR</t>
  </si>
  <si>
    <t>GUX</t>
  </si>
  <si>
    <t>TRÍGLIDS</t>
  </si>
  <si>
    <t>HKE</t>
  </si>
  <si>
    <t>LLUÇ</t>
  </si>
  <si>
    <t>HPR</t>
  </si>
  <si>
    <t>PEIX RELLOTGE</t>
  </si>
  <si>
    <t>JAX</t>
  </si>
  <si>
    <t>SORELLS</t>
  </si>
  <si>
    <t>JDP</t>
  </si>
  <si>
    <t>ESCURÇANA</t>
  </si>
  <si>
    <t>JOD</t>
  </si>
  <si>
    <t>GALL</t>
  </si>
  <si>
    <t>LEE</t>
  </si>
  <si>
    <t>PALOMIDA</t>
  </si>
  <si>
    <t>LEZ</t>
  </si>
  <si>
    <t>BRUIXES</t>
  </si>
  <si>
    <t>LTA</t>
  </si>
  <si>
    <t>BACORETA</t>
  </si>
  <si>
    <t>MAC</t>
  </si>
  <si>
    <t>CAVALLA/VERAT</t>
  </si>
  <si>
    <t>MAS</t>
  </si>
  <si>
    <t>BIS</t>
  </si>
  <si>
    <t>MGR</t>
  </si>
  <si>
    <t>REIG</t>
  </si>
  <si>
    <t>MKG</t>
  </si>
  <si>
    <t>LLENGUADO PELUT</t>
  </si>
  <si>
    <t>MMH</t>
  </si>
  <si>
    <t>MORENA</t>
  </si>
  <si>
    <t>MNZ</t>
  </si>
  <si>
    <t>RAPS</t>
  </si>
  <si>
    <t>MOX</t>
  </si>
  <si>
    <t>BOT</t>
  </si>
  <si>
    <t>MSP</t>
  </si>
  <si>
    <t>MARLÍ</t>
  </si>
  <si>
    <t>MUL</t>
  </si>
  <si>
    <t>LLISES</t>
  </si>
  <si>
    <t>MUX</t>
  </si>
  <si>
    <t>MOLLS</t>
  </si>
  <si>
    <t>MYL</t>
  </si>
  <si>
    <t>MILANA</t>
  </si>
  <si>
    <t>MZZ</t>
  </si>
  <si>
    <t>PEIXOS MARINS</t>
  </si>
  <si>
    <t>OUB</t>
  </si>
  <si>
    <t>PUPUT/TACÓ</t>
  </si>
  <si>
    <t>OXY</t>
  </si>
  <si>
    <t>PORC MARÍ</t>
  </si>
  <si>
    <t>PAC</t>
  </si>
  <si>
    <t>PAGELL</t>
  </si>
  <si>
    <t>PIC</t>
  </si>
  <si>
    <t>XUCLES</t>
  </si>
  <si>
    <t>PEIXOS (continuació)</t>
  </si>
  <si>
    <t>PIL</t>
  </si>
  <si>
    <t>SARDINA</t>
  </si>
  <si>
    <t>POA</t>
  </si>
  <si>
    <t>CASTANYOLA</t>
  </si>
  <si>
    <t>POD</t>
  </si>
  <si>
    <t>CAPELLÀ</t>
  </si>
  <si>
    <t>POP</t>
  </si>
  <si>
    <t>SORELL DE PENYA</t>
  </si>
  <si>
    <t>REA</t>
  </si>
  <si>
    <t>PAGRE REIAL</t>
  </si>
  <si>
    <t>RLI</t>
  </si>
  <si>
    <t>PELUDA IMPERIAL</t>
  </si>
  <si>
    <t>RNH</t>
  </si>
  <si>
    <t>PELUDA PIGALLADA</t>
  </si>
  <si>
    <t>RPG</t>
  </si>
  <si>
    <t>PAGRE</t>
  </si>
  <si>
    <t>SAA</t>
  </si>
  <si>
    <t>ALATXA</t>
  </si>
  <si>
    <t>SBA</t>
  </si>
  <si>
    <t>BESUC BLANC</t>
  </si>
  <si>
    <t>SBG</t>
  </si>
  <si>
    <t>ORADA</t>
  </si>
  <si>
    <t>SBL</t>
  </si>
  <si>
    <t>PEIX XOVATO</t>
  </si>
  <si>
    <t>SBR</t>
  </si>
  <si>
    <t>BESUC DE LA TACA</t>
  </si>
  <si>
    <t>SBS</t>
  </si>
  <si>
    <t>OBLADA</t>
  </si>
  <si>
    <t>SBZ</t>
  </si>
  <si>
    <t>SARG IMPERIAL</t>
  </si>
  <si>
    <t>SCL</t>
  </si>
  <si>
    <t>GATS</t>
  </si>
  <si>
    <t>SCO</t>
  </si>
  <si>
    <t>ESCÓRPORES</t>
  </si>
  <si>
    <t>SFS</t>
  </si>
  <si>
    <t>SABRE</t>
  </si>
  <si>
    <t>SHO</t>
  </si>
  <si>
    <t>MOIXINA</t>
  </si>
  <si>
    <t>SHR</t>
  </si>
  <si>
    <t>MORRUDA</t>
  </si>
  <si>
    <t>SIL</t>
  </si>
  <si>
    <t>XANGUETS</t>
  </si>
  <si>
    <t>SKA</t>
  </si>
  <si>
    <t>RAJADES</t>
  </si>
  <si>
    <t>SKJ</t>
  </si>
  <si>
    <t>BONÍTOL DE VENTRE RATLLAT</t>
  </si>
  <si>
    <t>SLM</t>
  </si>
  <si>
    <t>SALPA</t>
  </si>
  <si>
    <t>SMA</t>
  </si>
  <si>
    <t>SOLRAIG</t>
  </si>
  <si>
    <t>SMD</t>
  </si>
  <si>
    <t>MUSSOLA</t>
  </si>
  <si>
    <t>SNS</t>
  </si>
  <si>
    <t>TROMPETER</t>
  </si>
  <si>
    <t>SOO</t>
  </si>
  <si>
    <t>LLENGUADOS</t>
  </si>
  <si>
    <t>SSB</t>
  </si>
  <si>
    <t>MABRE</t>
  </si>
  <si>
    <t>SWA</t>
  </si>
  <si>
    <t>SARG</t>
  </si>
  <si>
    <t>SWO</t>
  </si>
  <si>
    <t>PEIX ESPASSA</t>
  </si>
  <si>
    <t>TOE</t>
  </si>
  <si>
    <t>VAQUES</t>
  </si>
  <si>
    <t>TRG</t>
  </si>
  <si>
    <t>BALLESTA</t>
  </si>
  <si>
    <t>TSD</t>
  </si>
  <si>
    <t>SABOGA</t>
  </si>
  <si>
    <t>TUR</t>
  </si>
  <si>
    <t>RÉMOL EMPETXINAT</t>
  </si>
  <si>
    <t>UMO</t>
  </si>
  <si>
    <t>CORBALL FOSC</t>
  </si>
  <si>
    <t>UUC</t>
  </si>
  <si>
    <t>RATA</t>
  </si>
  <si>
    <t>WEX</t>
  </si>
  <si>
    <t>ARANYES</t>
  </si>
  <si>
    <t>WHB</t>
  </si>
  <si>
    <t>BACALLARET/MAIRE</t>
  </si>
  <si>
    <t>WRF</t>
  </si>
  <si>
    <t>DOT</t>
  </si>
  <si>
    <t>YNU</t>
  </si>
  <si>
    <t>LLENGUADO PORTUGUÉS</t>
  </si>
  <si>
    <t>YRS</t>
  </si>
  <si>
    <t>ESPET</t>
  </si>
  <si>
    <t>CRUSTACIS</t>
  </si>
  <si>
    <t>ARA</t>
  </si>
  <si>
    <t>GAMBA ROJA DEL MEDITERRANI</t>
  </si>
  <si>
    <t>ARS</t>
  </si>
  <si>
    <t>LLAGOSTÍ MORÚ</t>
  </si>
  <si>
    <t>CRU</t>
  </si>
  <si>
    <t>CRUSTACIS MARINS</t>
  </si>
  <si>
    <t>DPS</t>
  </si>
  <si>
    <t>GAMBA BLANCA</t>
  </si>
  <si>
    <t>GRQ</t>
  </si>
  <si>
    <t>CRANC ROIG MEDITERRANI</t>
  </si>
  <si>
    <t>IOD</t>
  </si>
  <si>
    <t>FALSA NÈCORA</t>
  </si>
  <si>
    <t>KPG</t>
  </si>
  <si>
    <t>CRANC REIAL</t>
  </si>
  <si>
    <t>LBE</t>
  </si>
  <si>
    <t>LLAMÀNTOL EUROPEU</t>
  </si>
  <si>
    <t>LOQ</t>
  </si>
  <si>
    <t>SASTRES</t>
  </si>
  <si>
    <t>LOS</t>
  </si>
  <si>
    <t>CIGALES</t>
  </si>
  <si>
    <t>LQA</t>
  </si>
  <si>
    <t>CRANC</t>
  </si>
  <si>
    <t>MTS</t>
  </si>
  <si>
    <t>GALERA</t>
  </si>
  <si>
    <t>NEP</t>
  </si>
  <si>
    <t>ESCAMARLÀ</t>
  </si>
  <si>
    <t>OLV</t>
  </si>
  <si>
    <t>CABRA DE FONS</t>
  </si>
  <si>
    <t>PDZ</t>
  </si>
  <si>
    <t>GAMBETES</t>
  </si>
  <si>
    <t>SKM</t>
  </si>
  <si>
    <t>GAMBA DE L'ATLÀNTIC</t>
  </si>
  <si>
    <t>SLO</t>
  </si>
  <si>
    <t>LLAGOSTA</t>
  </si>
  <si>
    <t>TGS</t>
  </si>
  <si>
    <t>LLAGOSTÍ MEDITERRANI</t>
  </si>
  <si>
    <t>MOL.LUSCS</t>
  </si>
  <si>
    <t>BOY</t>
  </si>
  <si>
    <t>CARAGOL DE PUNXES</t>
  </si>
  <si>
    <t>CLV</t>
  </si>
  <si>
    <t>VENÈRIDS</t>
  </si>
  <si>
    <t>CTG</t>
  </si>
  <si>
    <t>CLOÏSSA</t>
  </si>
  <si>
    <t>CTL</t>
  </si>
  <si>
    <t>SÉPIES, SEPIONS I MORRALETS</t>
  </si>
  <si>
    <t>DXL</t>
  </si>
  <si>
    <t>TELLERINA</t>
  </si>
  <si>
    <t>FNT</t>
  </si>
  <si>
    <t>CORN BLANC</t>
  </si>
  <si>
    <t>GAS</t>
  </si>
  <si>
    <t>CARAGOLS DE MAR</t>
  </si>
  <si>
    <t>KFA</t>
  </si>
  <si>
    <t>CLOÏSSA CASOLANA</t>
  </si>
  <si>
    <t>KTT</t>
  </si>
  <si>
    <t>ESCOPINYA VERRUCOSA</t>
  </si>
  <si>
    <t>NSQ</t>
  </si>
  <si>
    <t>MARGARIDA LLISA</t>
  </si>
  <si>
    <t>OCC</t>
  </si>
  <si>
    <t>POLP</t>
  </si>
  <si>
    <t>OCM</t>
  </si>
  <si>
    <t>POLPS BLANCS</t>
  </si>
  <si>
    <t>OCN</t>
  </si>
  <si>
    <t>POLP TROBIGUERA</t>
  </si>
  <si>
    <t>OMZ</t>
  </si>
  <si>
    <t>CANANES</t>
  </si>
  <si>
    <t>OUW</t>
  </si>
  <si>
    <t>CALAMARSONS</t>
  </si>
  <si>
    <t>SJA</t>
  </si>
  <si>
    <t>PETXINA DE PELEGRÍ</t>
  </si>
  <si>
    <t>SQR</t>
  </si>
  <si>
    <t>CALAMAR</t>
  </si>
  <si>
    <t>EQUINODERMS</t>
  </si>
  <si>
    <t>CUX</t>
  </si>
  <si>
    <t>HOLOTURIOÏDEUS</t>
  </si>
  <si>
    <t>URM</t>
  </si>
  <si>
    <t>ERIÇÓ DE MAR</t>
  </si>
  <si>
    <t>TOTAL CAPTURES DESEMBARCADES</t>
  </si>
  <si>
    <t>3. COMERÇ EXTERIOR AGROALIMENTARI</t>
  </si>
  <si>
    <t xml:space="preserve">3.1 Exportacions agroalimentàries de la Comunitat Valenciana </t>
  </si>
  <si>
    <t>UNIÓ EUROPEA</t>
  </si>
  <si>
    <t>Tones</t>
  </si>
  <si>
    <t>Milers d'euros</t>
  </si>
  <si>
    <t>1r TRIM. 2018</t>
  </si>
  <si>
    <t>TOTAL ACUMUL. 2018</t>
  </si>
  <si>
    <t>ANIMALS VIUS</t>
  </si>
  <si>
    <t>CARNS I MENUTS COMESTIBLES</t>
  </si>
  <si>
    <t xml:space="preserve">    Carn de boví </t>
  </si>
  <si>
    <t xml:space="preserve">    Carn de porcí</t>
  </si>
  <si>
    <t xml:space="preserve">    Carn d'oví o caprí </t>
  </si>
  <si>
    <t xml:space="preserve">    Carn i menuts d'aus</t>
  </si>
  <si>
    <t xml:space="preserve">    Carn i menuts salats o en salmorra</t>
  </si>
  <si>
    <t>PEIXOS, CRUSTACIS I MOL·LUSCOS</t>
  </si>
  <si>
    <t xml:space="preserve">    Peix</t>
  </si>
  <si>
    <t xml:space="preserve">    Crustacis</t>
  </si>
  <si>
    <t xml:space="preserve">    Mol·luscos </t>
  </si>
  <si>
    <t>LLET, OUS I MEL</t>
  </si>
  <si>
    <t xml:space="preserve">    Iogurt</t>
  </si>
  <si>
    <t xml:space="preserve">    Formages</t>
  </si>
  <si>
    <t xml:space="preserve">    Ous</t>
  </si>
  <si>
    <t xml:space="preserve">    Mel natural</t>
  </si>
  <si>
    <t>ALTRES D'ORIGEN ANIMAL</t>
  </si>
  <si>
    <t>TOTAL ORIGEN ANIMAL</t>
  </si>
  <si>
    <t>PLANTES I FLORS</t>
  </si>
  <si>
    <t xml:space="preserve">    Estaques i empelts </t>
  </si>
  <si>
    <t>HORTALISSES</t>
  </si>
  <si>
    <t xml:space="preserve">    Creïlles</t>
  </si>
  <si>
    <t xml:space="preserve">    Tomaques </t>
  </si>
  <si>
    <t xml:space="preserve">    Cebes, alls i altres aliàcies </t>
  </si>
  <si>
    <t xml:space="preserve">    Cols, colflors i similars </t>
  </si>
  <si>
    <t xml:space="preserve">    Encisams, escaroles i endívies</t>
  </si>
  <si>
    <t xml:space="preserve">    Cogombres </t>
  </si>
  <si>
    <t xml:space="preserve">    Maduixes i maduixots</t>
  </si>
  <si>
    <t xml:space="preserve">    Melons d'Alger</t>
  </si>
  <si>
    <t xml:space="preserve">    Melons</t>
  </si>
  <si>
    <t xml:space="preserve">    Carxofes</t>
  </si>
  <si>
    <t xml:space="preserve">    Pimentons</t>
  </si>
  <si>
    <t xml:space="preserve">    Carabasseta</t>
  </si>
  <si>
    <t>FRUITES</t>
  </si>
  <si>
    <t xml:space="preserve">    Ametles</t>
  </si>
  <si>
    <t xml:space="preserve">    Taronges</t>
  </si>
  <si>
    <t xml:space="preserve">    Mandarines</t>
  </si>
  <si>
    <t xml:space="preserve">    Llimes </t>
  </si>
  <si>
    <t xml:space="preserve">    Raïm de taula</t>
  </si>
  <si>
    <t xml:space="preserve">    Albercocs</t>
  </si>
  <si>
    <t xml:space="preserve">    Bresquilles</t>
  </si>
  <si>
    <t xml:space="preserve">    Prunes</t>
  </si>
  <si>
    <t xml:space="preserve">    Caquis</t>
  </si>
  <si>
    <t>CAFÉ, TE, MATE I ESPÈCIES</t>
  </si>
  <si>
    <t xml:space="preserve">CEREALS </t>
  </si>
  <si>
    <t xml:space="preserve">    Arròs </t>
  </si>
  <si>
    <t>DERIVATS DE LA MOLINERIA</t>
  </si>
  <si>
    <t xml:space="preserve">LLAVORS, OLEAGINOSES… </t>
  </si>
  <si>
    <t xml:space="preserve">    Garrofes</t>
  </si>
  <si>
    <t xml:space="preserve">GOMES, RESINES I ALTRES </t>
  </si>
  <si>
    <t>MATÈRIES TRENABLES</t>
  </si>
  <si>
    <t>TOTAL ORIGEN VEGETAL</t>
  </si>
  <si>
    <t>TOTAL EXPORTACIONS AGRÀRIES</t>
  </si>
  <si>
    <t>3.1 Exportacions agroalimentàries de la Comunitat Valenciana</t>
  </si>
  <si>
    <t>GREIXOS, OLIS I CERES</t>
  </si>
  <si>
    <t xml:space="preserve">    Oli d'oliva verge</t>
  </si>
  <si>
    <t xml:space="preserve">    Altres olis d'oliva</t>
  </si>
  <si>
    <t>PREPARATS CARN I PEIX</t>
  </si>
  <si>
    <t>SUCRES I ART. CONFITERIA</t>
  </si>
  <si>
    <t xml:space="preserve">CACAU I PREPARATS </t>
  </si>
  <si>
    <t>PREPARATS CEREALS I PASTISSSERIA</t>
  </si>
  <si>
    <t>PREPARATS DE VEGETALS</t>
  </si>
  <si>
    <t xml:space="preserve">    Hortalisses preparades o conservades</t>
  </si>
  <si>
    <t xml:space="preserve">    Fruites preparades o conservades</t>
  </si>
  <si>
    <t xml:space="preserve">    Sucs no alcohòlics</t>
  </si>
  <si>
    <t>BEGUDES, ALCOHOLS I VINAGRES</t>
  </si>
  <si>
    <t xml:space="preserve">    Vi embotellat</t>
  </si>
  <si>
    <t xml:space="preserve">    Vi a granel </t>
  </si>
  <si>
    <t xml:space="preserve">    Alcohols</t>
  </si>
  <si>
    <t>ALTRES PRODUCTES TRANSFORMATS</t>
  </si>
  <si>
    <t>TOTAL PROD. TRANSFORMATS</t>
  </si>
  <si>
    <t>TOTAL EXPORTACIONS AGROALIMENTÀRIES</t>
  </si>
  <si>
    <t>Font: Elaboració pròpia a partir de la base de dades DataComex del Ministeri d'Economia, Indústria i Competitivitat. Dades provisionals.</t>
  </si>
  <si>
    <t>3.  COMERÇ EXTERIOR AGROALIMENTARI</t>
  </si>
  <si>
    <t>3.2 Importacions agroalimentàries de la Comunitat Valenciana  (tones i milers d'euros)</t>
  </si>
  <si>
    <t>CARNS I DESPULLES COMESTIBLES</t>
  </si>
  <si>
    <t xml:space="preserve">    Carn de boví fresca, refrigerada o congelada</t>
  </si>
  <si>
    <t xml:space="preserve">    Carn d'oví o caprí</t>
  </si>
  <si>
    <t xml:space="preserve">    Carn i despulles d'aus</t>
  </si>
  <si>
    <t>PEIXOS, CRUSTACIS, MOL·LUSCOS…</t>
  </si>
  <si>
    <t xml:space="preserve">    Mol·luscs</t>
  </si>
  <si>
    <t>LLET I DERIVATS, OUS, MEL…</t>
  </si>
  <si>
    <t xml:space="preserve">    Llet i nata</t>
  </si>
  <si>
    <t xml:space="preserve">    Formatge</t>
  </si>
  <si>
    <t xml:space="preserve">    Flors tallades</t>
  </si>
  <si>
    <t>LLEGUMS, HORTALISSES…</t>
  </si>
  <si>
    <t xml:space="preserve">    Cebes, alls i altres al·liàcies</t>
  </si>
  <si>
    <t xml:space="preserve">    Espàrrecs</t>
  </si>
  <si>
    <t>FRUITES, CORFES DE CÍTRICS</t>
  </si>
  <si>
    <t>Ametles</t>
  </si>
  <si>
    <t xml:space="preserve">    Altres fruites amb corfa</t>
  </si>
  <si>
    <t xml:space="preserve">    Plàtans frescos o secs</t>
  </si>
  <si>
    <t xml:space="preserve">    Dàtils, figues…</t>
  </si>
  <si>
    <t xml:space="preserve">    Llimes</t>
  </si>
  <si>
    <t xml:space="preserve">    Pases</t>
  </si>
  <si>
    <t xml:space="preserve">    Pomes</t>
  </si>
  <si>
    <t xml:space="preserve">    Kiwis</t>
  </si>
  <si>
    <t>CEREALS</t>
  </si>
  <si>
    <t xml:space="preserve">    Blat</t>
  </si>
  <si>
    <t>LLAVORS, OLEAGINOSES…</t>
  </si>
  <si>
    <t xml:space="preserve">    Cacauets</t>
  </si>
  <si>
    <t xml:space="preserve">    Llavors gira-sol</t>
  </si>
  <si>
    <t>GOMES, RESINES I ALTRES</t>
  </si>
  <si>
    <t xml:space="preserve">TOTAL IMPORTACIONS  AGRÀRIES </t>
  </si>
  <si>
    <t xml:space="preserve">    Oli de palma</t>
  </si>
  <si>
    <t xml:space="preserve">    Oli de gira-sol</t>
  </si>
  <si>
    <t>SUCRES I ARTS. CONFITERIA</t>
  </si>
  <si>
    <t>CACAU I PREPARATS</t>
  </si>
  <si>
    <t>PREPARATS CEREALS I PASTISSERIA</t>
  </si>
  <si>
    <t xml:space="preserve">   Sucs no alcohòlics</t>
  </si>
  <si>
    <t>PREPARACIONS ALIMENTÀRIES DIVERSES</t>
  </si>
  <si>
    <t xml:space="preserve">    Cervesa de malta</t>
  </si>
  <si>
    <t xml:space="preserve">    Vi i most</t>
  </si>
  <si>
    <t>RESIDUS I ALIMENTS PER A BESTIAR</t>
  </si>
  <si>
    <t>TABAC</t>
  </si>
  <si>
    <t>TOTAL IMPORTACIONS  AGROALIMENTÀRIES</t>
  </si>
  <si>
    <t xml:space="preserve">3. COMERÇ EXTERIOR AGROALIMENTARI </t>
  </si>
  <si>
    <t xml:space="preserve">3.3 Destinacions de les exportacions citrícoles de la Comunitat Valenciana </t>
  </si>
  <si>
    <t>DESTINACIONS</t>
  </si>
  <si>
    <t>TARONGES</t>
  </si>
  <si>
    <t xml:space="preserve">LLIMES </t>
  </si>
  <si>
    <t>Gener-Març 2018</t>
  </si>
  <si>
    <t>Total acumulat campanya 2017/2018</t>
  </si>
  <si>
    <t>FRANÇA</t>
  </si>
  <si>
    <t>HOLANDA</t>
  </si>
  <si>
    <t xml:space="preserve">ALEMANYA </t>
  </si>
  <si>
    <t xml:space="preserve">ITÀLIA </t>
  </si>
  <si>
    <t>REGNE UNIT</t>
  </si>
  <si>
    <t>IRLANDA</t>
  </si>
  <si>
    <t>DINAMARCA</t>
  </si>
  <si>
    <t xml:space="preserve">GRÈCIA </t>
  </si>
  <si>
    <t>PORTUGAL</t>
  </si>
  <si>
    <t>BÈLGICA</t>
  </si>
  <si>
    <t>LUXEMBURG</t>
  </si>
  <si>
    <t>SUÈCIA</t>
  </si>
  <si>
    <t>FINLÀNDIA</t>
  </si>
  <si>
    <t>ÀUSTRIA</t>
  </si>
  <si>
    <t>MALTA</t>
  </si>
  <si>
    <t>ESTÒNIA</t>
  </si>
  <si>
    <t xml:space="preserve">LETÒNIA </t>
  </si>
  <si>
    <t xml:space="preserve">LITUÀNIA </t>
  </si>
  <si>
    <t>POLÒNIA</t>
  </si>
  <si>
    <t xml:space="preserve">REPÚBLICA TXECA </t>
  </si>
  <si>
    <t xml:space="preserve">ESLOVÀQUIA </t>
  </si>
  <si>
    <t>HONGRIA</t>
  </si>
  <si>
    <t xml:space="preserve">ROMANIA </t>
  </si>
  <si>
    <t>BULGÀRIA</t>
  </si>
  <si>
    <t xml:space="preserve">ESLOVÈNIA </t>
  </si>
  <si>
    <t>CROACIA</t>
  </si>
  <si>
    <t>XIPRE</t>
  </si>
  <si>
    <t>TOTAL UE</t>
  </si>
  <si>
    <t>NORUEGA</t>
  </si>
  <si>
    <t>SUÏSSA</t>
  </si>
  <si>
    <t xml:space="preserve">RESTA D'EUROPA </t>
  </si>
  <si>
    <t>TOTAL EUROPA</t>
  </si>
  <si>
    <t>EEUU</t>
  </si>
  <si>
    <t xml:space="preserve">EL CANADÀ </t>
  </si>
  <si>
    <t>EL BRASIL</t>
  </si>
  <si>
    <t>UNIÓ D'EMIRATS ÀRABS</t>
  </si>
  <si>
    <t>XINA</t>
  </si>
  <si>
    <t>RESTA DEL MÓN</t>
  </si>
  <si>
    <t>T O T A L</t>
  </si>
  <si>
    <t>Font: Elaboració pròpia a partir de la base DataComex del Ministeri d'Economia, Indústria i Competitivitat. Dades provisionals.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</si>
</sst>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General_)"/>
    <numFmt numFmtId="166" formatCode="#,##0.0"/>
    <numFmt numFmtId="167" formatCode="0.0_)"/>
    <numFmt numFmtId="168" formatCode="0.0"/>
    <numFmt numFmtId="169" formatCode="#,##0_);\(#,##0\)"/>
    <numFmt numFmtId="170" formatCode="_-* #,##0\ _P_t_s_-;\-* #,##0\ _P_t_s_-;_-* &quot;- &quot;_P_t_s_-;_-@_-"/>
    <numFmt numFmtId="171" formatCode="###0"/>
  </numFmts>
  <fonts count="91">
    <font>
      <sz val="10"/>
      <name val="Courier New"/>
      <family val="3"/>
    </font>
    <font>
      <sz val="10"/>
      <name val="Arial"/>
      <family val="0"/>
    </font>
    <font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20"/>
      <color indexed="57"/>
      <name val="Times New Roman"/>
      <family val="1"/>
    </font>
    <font>
      <sz val="20"/>
      <color indexed="18"/>
      <name val="Courier New"/>
      <family val="3"/>
    </font>
    <font>
      <b/>
      <sz val="16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vertAlign val="superscript"/>
      <sz val="12"/>
      <color indexed="18"/>
      <name val="Times New Roman"/>
      <family val="1"/>
    </font>
    <font>
      <b/>
      <sz val="12"/>
      <name val="Times New Roman"/>
      <family val="1"/>
    </font>
    <font>
      <sz val="9"/>
      <color indexed="18"/>
      <name val="Times New Roman"/>
      <family val="1"/>
    </font>
    <font>
      <sz val="10"/>
      <color indexed="10"/>
      <name val="Times New Roman"/>
      <family val="1"/>
    </font>
    <font>
      <sz val="8"/>
      <name val="Courier New"/>
      <family val="3"/>
    </font>
    <font>
      <sz val="10"/>
      <color indexed="8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22"/>
      <color indexed="17"/>
      <name val="Times New Roman"/>
      <family val="1"/>
    </font>
    <font>
      <b/>
      <sz val="18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4"/>
      <color indexed="18"/>
      <name val="Times New Roman"/>
      <family val="1"/>
    </font>
    <font>
      <b/>
      <sz val="20"/>
      <color indexed="17"/>
      <name val="Times New Roman"/>
      <family val="1"/>
    </font>
    <font>
      <b/>
      <sz val="16"/>
      <color indexed="25"/>
      <name val="Times New Roman"/>
      <family val="1"/>
    </font>
    <font>
      <sz val="11"/>
      <color indexed="18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sz val="10"/>
      <color indexed="18"/>
      <name val="Arial"/>
      <family val="2"/>
    </font>
    <font>
      <sz val="10"/>
      <color indexed="8"/>
      <name val="MS Sans Serif"/>
      <family val="2"/>
    </font>
    <font>
      <i/>
      <sz val="9"/>
      <color indexed="1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6"/>
      <color indexed="18"/>
      <name val="Times New Roman"/>
      <family val="1"/>
    </font>
    <font>
      <b/>
      <sz val="10"/>
      <name val="Arial"/>
      <family val="2"/>
    </font>
    <font>
      <b/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color indexed="18"/>
      <name val="Times New Roman"/>
      <family val="1"/>
    </font>
    <font>
      <sz val="14"/>
      <color indexed="1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2"/>
      <color indexed="8"/>
      <name val="Arial"/>
      <family val="2"/>
    </font>
    <font>
      <sz val="8"/>
      <color indexed="18"/>
      <name val="Times New Roman"/>
      <family val="0"/>
    </font>
    <font>
      <b/>
      <sz val="9.7"/>
      <color indexed="20"/>
      <name val="Times New Roman"/>
      <family val="0"/>
    </font>
    <font>
      <sz val="6.75"/>
      <color indexed="18"/>
      <name val="Times New Roman"/>
      <family val="0"/>
    </font>
    <font>
      <sz val="11.25"/>
      <color indexed="18"/>
      <name val="Arial"/>
      <family val="0"/>
    </font>
    <font>
      <b/>
      <sz val="11.75"/>
      <color indexed="18"/>
      <name val="Times New Roman"/>
      <family val="0"/>
    </font>
    <font>
      <sz val="6.9"/>
      <color indexed="18"/>
      <name val="Times New Roman"/>
      <family val="0"/>
    </font>
    <font>
      <sz val="9.5"/>
      <color indexed="18"/>
      <name val="Arial"/>
      <family val="0"/>
    </font>
    <font>
      <sz val="7.35"/>
      <color indexed="1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32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32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/>
      <right style="thin"/>
      <top style="thin">
        <color indexed="1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18"/>
      </right>
      <top style="thin">
        <color indexed="18"/>
      </top>
      <bottom style="medium"/>
    </border>
    <border>
      <left>
        <color indexed="63"/>
      </left>
      <right>
        <color indexed="63"/>
      </right>
      <top style="thin">
        <color indexed="18"/>
      </top>
      <bottom style="medium"/>
    </border>
    <border>
      <left style="thin"/>
      <right style="medium"/>
      <top style="thin">
        <color indexed="1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>
        <color indexed="18"/>
      </top>
      <bottom>
        <color indexed="63"/>
      </bottom>
    </border>
    <border>
      <left style="thin"/>
      <right style="medium"/>
      <top style="medium">
        <color indexed="18"/>
      </top>
      <bottom>
        <color indexed="63"/>
      </bottom>
    </border>
    <border>
      <left style="medium"/>
      <right style="thin"/>
      <top>
        <color indexed="63"/>
      </top>
      <bottom style="medium">
        <color indexed="18"/>
      </bottom>
    </border>
    <border>
      <left style="thin"/>
      <right style="medium"/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thin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dashed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dashed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/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 style="thin"/>
    </border>
    <border>
      <left style="thin">
        <color indexed="18"/>
      </left>
      <right style="medium">
        <color indexed="18"/>
      </right>
      <top>
        <color indexed="63"/>
      </top>
      <bottom style="thin"/>
    </border>
    <border>
      <left style="thin">
        <color indexed="18"/>
      </left>
      <right style="thin">
        <color indexed="18"/>
      </right>
      <top>
        <color indexed="63"/>
      </top>
      <bottom style="medium"/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18"/>
      </bottom>
    </border>
    <border>
      <left>
        <color indexed="63"/>
      </left>
      <right style="medium"/>
      <top style="medium"/>
      <bottom style="thin">
        <color indexed="18"/>
      </bottom>
    </border>
    <border>
      <left style="medium"/>
      <right style="medium">
        <color indexed="18"/>
      </right>
      <top style="medium"/>
      <bottom style="medium"/>
    </border>
    <border>
      <left style="medium">
        <color indexed="18"/>
      </left>
      <right style="medium">
        <color indexed="18"/>
      </right>
      <top style="medium"/>
      <bottom style="medium"/>
    </border>
    <border>
      <left style="medium">
        <color indexed="18"/>
      </left>
      <right style="medium"/>
      <top style="medium"/>
      <bottom style="medium"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8"/>
      </right>
      <top style="medium">
        <color indexed="18"/>
      </top>
      <bottom style="medium">
        <color indexed="18"/>
      </bottom>
    </border>
  </borders>
  <cellStyleXfs count="8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1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3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15" fillId="0" borderId="0">
      <alignment/>
      <protection/>
    </xf>
    <xf numFmtId="165" fontId="16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4" fillId="21" borderId="5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0" fillId="0" borderId="8" applyNumberFormat="0" applyFill="0" applyAlignment="0" applyProtection="0"/>
    <xf numFmtId="0" fontId="90" fillId="0" borderId="9" applyNumberFormat="0" applyFill="0" applyAlignment="0" applyProtection="0"/>
  </cellStyleXfs>
  <cellXfs count="89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10" xfId="0" applyNumberFormat="1" applyFont="1" applyBorder="1" applyAlignment="1" applyProtection="1">
      <alignment horizontal="left"/>
      <protection/>
    </xf>
    <xf numFmtId="164" fontId="9" fillId="0" borderId="11" xfId="0" applyNumberFormat="1" applyFont="1" applyBorder="1" applyAlignment="1" applyProtection="1">
      <alignment horizontal="left"/>
      <protection/>
    </xf>
    <xf numFmtId="166" fontId="9" fillId="0" borderId="12" xfId="0" applyNumberFormat="1" applyFont="1" applyBorder="1" applyAlignment="1" applyProtection="1">
      <alignment/>
      <protection/>
    </xf>
    <xf numFmtId="166" fontId="9" fillId="0" borderId="13" xfId="0" applyNumberFormat="1" applyFont="1" applyBorder="1" applyAlignment="1" applyProtection="1">
      <alignment horizontal="right"/>
      <protection/>
    </xf>
    <xf numFmtId="166" fontId="9" fillId="0" borderId="14" xfId="0" applyNumberFormat="1" applyFont="1" applyBorder="1" applyAlignment="1" applyProtection="1">
      <alignment horizontal="right"/>
      <protection/>
    </xf>
    <xf numFmtId="166" fontId="7" fillId="0" borderId="15" xfId="0" applyNumberFormat="1" applyFont="1" applyBorder="1" applyAlignment="1" applyProtection="1">
      <alignment/>
      <protection/>
    </xf>
    <xf numFmtId="166" fontId="7" fillId="0" borderId="16" xfId="73" applyNumberFormat="1" applyFont="1" applyBorder="1" applyProtection="1">
      <alignment/>
      <protection/>
    </xf>
    <xf numFmtId="166" fontId="7" fillId="0" borderId="17" xfId="0" applyNumberFormat="1" applyFont="1" applyBorder="1" applyAlignment="1" applyProtection="1">
      <alignment horizontal="right"/>
      <protection/>
    </xf>
    <xf numFmtId="166" fontId="7" fillId="0" borderId="18" xfId="0" applyNumberFormat="1" applyFont="1" applyBorder="1" applyAlignment="1" applyProtection="1">
      <alignment horizontal="right"/>
      <protection/>
    </xf>
    <xf numFmtId="164" fontId="9" fillId="0" borderId="10" xfId="0" applyNumberFormat="1" applyFont="1" applyBorder="1" applyAlignment="1" applyProtection="1">
      <alignment horizontal="left"/>
      <protection/>
    </xf>
    <xf numFmtId="166" fontId="9" fillId="0" borderId="15" xfId="0" applyNumberFormat="1" applyFont="1" applyBorder="1" applyAlignment="1" applyProtection="1">
      <alignment/>
      <protection/>
    </xf>
    <xf numFmtId="166" fontId="9" fillId="0" borderId="19" xfId="73" applyNumberFormat="1" applyFont="1" applyBorder="1" applyProtection="1">
      <alignment/>
      <protection/>
    </xf>
    <xf numFmtId="166" fontId="9" fillId="0" borderId="17" xfId="0" applyNumberFormat="1" applyFont="1" applyBorder="1" applyAlignment="1" applyProtection="1">
      <alignment horizontal="right"/>
      <protection/>
    </xf>
    <xf numFmtId="166" fontId="9" fillId="0" borderId="18" xfId="0" applyNumberFormat="1" applyFont="1" applyBorder="1" applyAlignment="1" applyProtection="1">
      <alignment horizontal="right"/>
      <protection/>
    </xf>
    <xf numFmtId="166" fontId="9" fillId="0" borderId="15" xfId="0" applyNumberFormat="1" applyFont="1" applyBorder="1" applyAlignment="1">
      <alignment horizontal="right"/>
    </xf>
    <xf numFmtId="166" fontId="9" fillId="0" borderId="20" xfId="0" applyNumberFormat="1" applyFont="1" applyBorder="1" applyAlignment="1" applyProtection="1">
      <alignment horizontal="right"/>
      <protection/>
    </xf>
    <xf numFmtId="166" fontId="9" fillId="0" borderId="17" xfId="0" applyNumberFormat="1" applyFont="1" applyBorder="1" applyAlignment="1">
      <alignment horizontal="right"/>
    </xf>
    <xf numFmtId="166" fontId="7" fillId="0" borderId="20" xfId="0" applyNumberFormat="1" applyFont="1" applyBorder="1" applyAlignment="1" applyProtection="1">
      <alignment horizontal="right"/>
      <protection/>
    </xf>
    <xf numFmtId="166" fontId="7" fillId="0" borderId="15" xfId="0" applyNumberFormat="1" applyFont="1" applyBorder="1" applyAlignment="1" applyProtection="1">
      <alignment horizontal="right"/>
      <protection/>
    </xf>
    <xf numFmtId="166" fontId="7" fillId="0" borderId="21" xfId="73" applyNumberFormat="1" applyFont="1" applyBorder="1" applyProtection="1">
      <alignment/>
      <protection/>
    </xf>
    <xf numFmtId="166" fontId="9" fillId="0" borderId="12" xfId="0" applyNumberFormat="1" applyFont="1" applyBorder="1" applyAlignment="1" applyProtection="1">
      <alignment horizontal="right"/>
      <protection/>
    </xf>
    <xf numFmtId="166" fontId="7" fillId="0" borderId="10" xfId="0" applyNumberFormat="1" applyFont="1" applyBorder="1" applyAlignment="1" applyProtection="1">
      <alignment horizontal="right"/>
      <protection/>
    </xf>
    <xf numFmtId="166" fontId="7" fillId="0" borderId="16" xfId="0" applyNumberFormat="1" applyFont="1" applyBorder="1" applyAlignment="1">
      <alignment/>
    </xf>
    <xf numFmtId="166" fontId="9" fillId="0" borderId="10" xfId="0" applyNumberFormat="1" applyFont="1" applyBorder="1" applyAlignment="1" applyProtection="1">
      <alignment/>
      <protection/>
    </xf>
    <xf numFmtId="166" fontId="7" fillId="0" borderId="15" xfId="0" applyNumberFormat="1" applyFont="1" applyBorder="1" applyAlignment="1">
      <alignment horizontal="right"/>
    </xf>
    <xf numFmtId="166" fontId="7" fillId="0" borderId="22" xfId="73" applyNumberFormat="1" applyFont="1" applyBorder="1" applyProtection="1">
      <alignment/>
      <protection/>
    </xf>
    <xf numFmtId="166" fontId="7" fillId="0" borderId="23" xfId="0" applyNumberFormat="1" applyFont="1" applyBorder="1" applyAlignment="1" applyProtection="1">
      <alignment horizontal="right"/>
      <protection/>
    </xf>
    <xf numFmtId="164" fontId="12" fillId="0" borderId="0" xfId="0" applyFont="1" applyAlignment="1">
      <alignment/>
    </xf>
    <xf numFmtId="164" fontId="9" fillId="0" borderId="0" xfId="0" applyFont="1" applyAlignment="1">
      <alignment/>
    </xf>
    <xf numFmtId="167" fontId="8" fillId="0" borderId="0" xfId="0" applyNumberFormat="1" applyFont="1" applyAlignment="1" applyProtection="1">
      <alignment/>
      <protection/>
    </xf>
    <xf numFmtId="167" fontId="13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166" fontId="9" fillId="0" borderId="24" xfId="0" applyNumberFormat="1" applyFont="1" applyBorder="1" applyAlignment="1" applyProtection="1">
      <alignment horizontal="right"/>
      <protection/>
    </xf>
    <xf numFmtId="4" fontId="11" fillId="0" borderId="21" xfId="73" applyNumberFormat="1" applyFont="1" applyBorder="1" applyProtection="1">
      <alignment/>
      <protection/>
    </xf>
    <xf numFmtId="166" fontId="7" fillId="0" borderId="25" xfId="0" applyNumberFormat="1" applyFont="1" applyBorder="1" applyAlignment="1" applyProtection="1">
      <alignment horizontal="right"/>
      <protection/>
    </xf>
    <xf numFmtId="166" fontId="9" fillId="0" borderId="26" xfId="73" applyNumberFormat="1" applyFont="1" applyBorder="1" applyProtection="1">
      <alignment/>
      <protection locked="0"/>
    </xf>
    <xf numFmtId="166" fontId="9" fillId="0" borderId="21" xfId="73" applyNumberFormat="1" applyFont="1" applyBorder="1" applyProtection="1">
      <alignment/>
      <protection locked="0"/>
    </xf>
    <xf numFmtId="166" fontId="9" fillId="0" borderId="19" xfId="73" applyNumberFormat="1" applyFont="1" applyBorder="1" applyProtection="1">
      <alignment/>
      <protection locked="0"/>
    </xf>
    <xf numFmtId="166" fontId="9" fillId="0" borderId="19" xfId="0" applyNumberFormat="1" applyFont="1" applyBorder="1" applyAlignment="1" applyProtection="1">
      <alignment/>
      <protection locked="0"/>
    </xf>
    <xf numFmtId="164" fontId="7" fillId="33" borderId="27" xfId="0" applyFont="1" applyFill="1" applyBorder="1" applyAlignment="1">
      <alignment/>
    </xf>
    <xf numFmtId="164" fontId="7" fillId="33" borderId="28" xfId="0" applyFont="1" applyFill="1" applyBorder="1" applyAlignment="1">
      <alignment/>
    </xf>
    <xf numFmtId="164" fontId="7" fillId="33" borderId="10" xfId="0" applyNumberFormat="1" applyFont="1" applyFill="1" applyBorder="1" applyAlignment="1" applyProtection="1">
      <alignment horizontal="left"/>
      <protection/>
    </xf>
    <xf numFmtId="164" fontId="7" fillId="33" borderId="15" xfId="0" applyNumberFormat="1" applyFont="1" applyFill="1" applyBorder="1" applyAlignment="1" applyProtection="1">
      <alignment horizontal="center"/>
      <protection/>
    </xf>
    <xf numFmtId="164" fontId="7" fillId="33" borderId="16" xfId="0" applyNumberFormat="1" applyFont="1" applyFill="1" applyBorder="1" applyAlignment="1" applyProtection="1">
      <alignment horizontal="center"/>
      <protection/>
    </xf>
    <xf numFmtId="164" fontId="6" fillId="0" borderId="0" xfId="0" applyFont="1" applyBorder="1" applyAlignment="1">
      <alignment vertical="center"/>
    </xf>
    <xf numFmtId="164" fontId="2" fillId="0" borderId="0" xfId="0" applyFont="1" applyBorder="1" applyAlignment="1">
      <alignment/>
    </xf>
    <xf numFmtId="164" fontId="9" fillId="0" borderId="15" xfId="0" applyFont="1" applyBorder="1" applyAlignment="1">
      <alignment/>
    </xf>
    <xf numFmtId="4" fontId="11" fillId="0" borderId="19" xfId="73" applyNumberFormat="1" applyFont="1" applyBorder="1" applyProtection="1">
      <alignment/>
      <protection/>
    </xf>
    <xf numFmtId="164" fontId="9" fillId="0" borderId="18" xfId="0" applyFont="1" applyBorder="1" applyAlignment="1">
      <alignment/>
    </xf>
    <xf numFmtId="4" fontId="11" fillId="0" borderId="0" xfId="73" applyNumberFormat="1" applyFont="1" applyBorder="1" applyProtection="1">
      <alignment/>
      <protection/>
    </xf>
    <xf numFmtId="164" fontId="9" fillId="0" borderId="29" xfId="0" applyFont="1" applyBorder="1" applyAlignment="1">
      <alignment/>
    </xf>
    <xf numFmtId="164" fontId="7" fillId="33" borderId="30" xfId="0" applyFont="1" applyFill="1" applyBorder="1" applyAlignment="1">
      <alignment/>
    </xf>
    <xf numFmtId="164" fontId="7" fillId="33" borderId="31" xfId="0" applyNumberFormat="1" applyFont="1" applyFill="1" applyBorder="1" applyAlignment="1" applyProtection="1">
      <alignment horizontal="center"/>
      <protection/>
    </xf>
    <xf numFmtId="164" fontId="7" fillId="33" borderId="22" xfId="0" applyNumberFormat="1" applyFont="1" applyFill="1" applyBorder="1" applyAlignment="1" applyProtection="1">
      <alignment horizontal="center" vertical="top"/>
      <protection/>
    </xf>
    <xf numFmtId="164" fontId="9" fillId="0" borderId="15" xfId="0" applyNumberFormat="1" applyFont="1" applyBorder="1" applyAlignment="1" applyProtection="1">
      <alignment horizontal="left"/>
      <protection/>
    </xf>
    <xf numFmtId="164" fontId="7" fillId="0" borderId="15" xfId="0" applyNumberFormat="1" applyFont="1" applyBorder="1" applyAlignment="1" applyProtection="1">
      <alignment horizontal="left"/>
      <protection/>
    </xf>
    <xf numFmtId="164" fontId="9" fillId="33" borderId="10" xfId="0" applyNumberFormat="1" applyFont="1" applyFill="1" applyBorder="1" applyAlignment="1" applyProtection="1">
      <alignment horizontal="left"/>
      <protection/>
    </xf>
    <xf numFmtId="166" fontId="9" fillId="33" borderId="15" xfId="0" applyNumberFormat="1" applyFont="1" applyFill="1" applyBorder="1" applyAlignment="1" applyProtection="1">
      <alignment/>
      <protection/>
    </xf>
    <xf numFmtId="166" fontId="9" fillId="33" borderId="19" xfId="73" applyNumberFormat="1" applyFont="1" applyFill="1" applyBorder="1" applyProtection="1">
      <alignment/>
      <protection locked="0"/>
    </xf>
    <xf numFmtId="166" fontId="9" fillId="33" borderId="17" xfId="0" applyNumberFormat="1" applyFont="1" applyFill="1" applyBorder="1" applyAlignment="1" applyProtection="1">
      <alignment horizontal="right"/>
      <protection/>
    </xf>
    <xf numFmtId="166" fontId="9" fillId="33" borderId="18" xfId="0" applyNumberFormat="1" applyFont="1" applyFill="1" applyBorder="1" applyAlignment="1" applyProtection="1">
      <alignment horizontal="right"/>
      <protection/>
    </xf>
    <xf numFmtId="164" fontId="9" fillId="33" borderId="11" xfId="0" applyNumberFormat="1" applyFont="1" applyFill="1" applyBorder="1" applyAlignment="1" applyProtection="1">
      <alignment horizontal="left"/>
      <protection/>
    </xf>
    <xf numFmtId="166" fontId="9" fillId="33" borderId="12" xfId="0" applyNumberFormat="1" applyFont="1" applyFill="1" applyBorder="1" applyAlignment="1" applyProtection="1">
      <alignment/>
      <protection/>
    </xf>
    <xf numFmtId="166" fontId="9" fillId="33" borderId="26" xfId="73" applyNumberFormat="1" applyFont="1" applyFill="1" applyBorder="1" applyProtection="1">
      <alignment/>
      <protection locked="0"/>
    </xf>
    <xf numFmtId="166" fontId="9" fillId="33" borderId="14" xfId="0" applyNumberFormat="1" applyFont="1" applyFill="1" applyBorder="1" applyAlignment="1" applyProtection="1">
      <alignment horizontal="right"/>
      <protection/>
    </xf>
    <xf numFmtId="166" fontId="9" fillId="33" borderId="10" xfId="0" applyNumberFormat="1" applyFont="1" applyFill="1" applyBorder="1" applyAlignment="1" applyProtection="1">
      <alignment/>
      <protection/>
    </xf>
    <xf numFmtId="166" fontId="9" fillId="33" borderId="19" xfId="0" applyNumberFormat="1" applyFont="1" applyFill="1" applyBorder="1" applyAlignment="1" applyProtection="1">
      <alignment/>
      <protection locked="0"/>
    </xf>
    <xf numFmtId="164" fontId="9" fillId="33" borderId="12" xfId="0" applyNumberFormat="1" applyFont="1" applyFill="1" applyBorder="1" applyAlignment="1" applyProtection="1">
      <alignment horizontal="left"/>
      <protection/>
    </xf>
    <xf numFmtId="166" fontId="7" fillId="0" borderId="19" xfId="73" applyNumberFormat="1" applyFont="1" applyBorder="1" applyProtection="1">
      <alignment/>
      <protection/>
    </xf>
    <xf numFmtId="166" fontId="7" fillId="0" borderId="18" xfId="0" applyNumberFormat="1" applyFont="1" applyBorder="1" applyAlignment="1">
      <alignment horizontal="right"/>
    </xf>
    <xf numFmtId="164" fontId="9" fillId="33" borderId="31" xfId="0" applyNumberFormat="1" applyFont="1" applyFill="1" applyBorder="1" applyAlignment="1" applyProtection="1">
      <alignment horizontal="left"/>
      <protection/>
    </xf>
    <xf numFmtId="166" fontId="9" fillId="33" borderId="31" xfId="0" applyNumberFormat="1" applyFont="1" applyFill="1" applyBorder="1" applyAlignment="1" applyProtection="1">
      <alignment/>
      <protection/>
    </xf>
    <xf numFmtId="166" fontId="9" fillId="33" borderId="22" xfId="73" applyNumberFormat="1" applyFont="1" applyFill="1" applyBorder="1" applyProtection="1">
      <alignment/>
      <protection locked="0"/>
    </xf>
    <xf numFmtId="166" fontId="9" fillId="33" borderId="23" xfId="0" applyNumberFormat="1" applyFont="1" applyFill="1" applyBorder="1" applyAlignment="1" applyProtection="1">
      <alignment horizontal="right"/>
      <protection/>
    </xf>
    <xf numFmtId="166" fontId="7" fillId="0" borderId="32" xfId="0" applyNumberFormat="1" applyFont="1" applyBorder="1" applyAlignment="1" applyProtection="1">
      <alignment horizontal="right"/>
      <protection/>
    </xf>
    <xf numFmtId="166" fontId="7" fillId="0" borderId="18" xfId="0" applyNumberFormat="1" applyFont="1" applyBorder="1" applyAlignment="1" applyProtection="1">
      <alignment/>
      <protection/>
    </xf>
    <xf numFmtId="166" fontId="7" fillId="0" borderId="19" xfId="73" applyNumberFormat="1" applyFont="1" applyBorder="1" applyProtection="1">
      <alignment/>
      <protection locked="0"/>
    </xf>
    <xf numFmtId="164" fontId="7" fillId="0" borderId="33" xfId="0" applyNumberFormat="1" applyFont="1" applyBorder="1" applyAlignment="1" applyProtection="1">
      <alignment horizontal="left" wrapText="1"/>
      <protection/>
    </xf>
    <xf numFmtId="164" fontId="7" fillId="0" borderId="15" xfId="0" applyFont="1" applyBorder="1" applyAlignment="1">
      <alignment horizontal="left"/>
    </xf>
    <xf numFmtId="166" fontId="7" fillId="0" borderId="17" xfId="0" applyNumberFormat="1" applyFont="1" applyBorder="1" applyAlignment="1">
      <alignment horizontal="right"/>
    </xf>
    <xf numFmtId="164" fontId="9" fillId="0" borderId="10" xfId="0" applyNumberFormat="1" applyFont="1" applyFill="1" applyBorder="1" applyAlignment="1" applyProtection="1">
      <alignment horizontal="left"/>
      <protection/>
    </xf>
    <xf numFmtId="166" fontId="9" fillId="0" borderId="15" xfId="0" applyNumberFormat="1" applyFont="1" applyFill="1" applyBorder="1" applyAlignment="1" applyProtection="1">
      <alignment/>
      <protection/>
    </xf>
    <xf numFmtId="166" fontId="9" fillId="0" borderId="19" xfId="73" applyNumberFormat="1" applyFont="1" applyFill="1" applyBorder="1" applyProtection="1">
      <alignment/>
      <protection locked="0"/>
    </xf>
    <xf numFmtId="166" fontId="9" fillId="0" borderId="17" xfId="0" applyNumberFormat="1" applyFont="1" applyFill="1" applyBorder="1" applyAlignment="1" applyProtection="1">
      <alignment horizontal="right"/>
      <protection/>
    </xf>
    <xf numFmtId="166" fontId="9" fillId="0" borderId="18" xfId="0" applyNumberFormat="1" applyFont="1" applyFill="1" applyBorder="1" applyAlignment="1" applyProtection="1">
      <alignment horizontal="right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166" fontId="9" fillId="0" borderId="12" xfId="0" applyNumberFormat="1" applyFont="1" applyFill="1" applyBorder="1" applyAlignment="1" applyProtection="1">
      <alignment/>
      <protection/>
    </xf>
    <xf numFmtId="166" fontId="9" fillId="0" borderId="26" xfId="73" applyNumberFormat="1" applyFont="1" applyFill="1" applyBorder="1" applyProtection="1">
      <alignment/>
      <protection locked="0"/>
    </xf>
    <xf numFmtId="166" fontId="9" fillId="0" borderId="14" xfId="0" applyNumberFormat="1" applyFont="1" applyFill="1" applyBorder="1" applyAlignment="1" applyProtection="1">
      <alignment horizontal="right"/>
      <protection/>
    </xf>
    <xf numFmtId="166" fontId="9" fillId="0" borderId="13" xfId="0" applyNumberFormat="1" applyFont="1" applyFill="1" applyBorder="1" applyAlignment="1" applyProtection="1">
      <alignment horizontal="right"/>
      <protection/>
    </xf>
    <xf numFmtId="166" fontId="9" fillId="33" borderId="19" xfId="73" applyNumberFormat="1" applyFont="1" applyFill="1" applyBorder="1" applyAlignment="1" applyProtection="1">
      <alignment horizontal="right"/>
      <protection locked="0"/>
    </xf>
    <xf numFmtId="166" fontId="9" fillId="33" borderId="0" xfId="0" applyNumberFormat="1" applyFont="1" applyFill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33" borderId="34" xfId="0" applyNumberFormat="1" applyFont="1" applyFill="1" applyBorder="1" applyAlignment="1" applyProtection="1">
      <alignment/>
      <protection/>
    </xf>
    <xf numFmtId="164" fontId="7" fillId="0" borderId="10" xfId="0" applyNumberFormat="1" applyFont="1" applyBorder="1" applyAlignment="1" applyProtection="1">
      <alignment/>
      <protection/>
    </xf>
    <xf numFmtId="164" fontId="9" fillId="0" borderId="10" xfId="0" applyNumberFormat="1" applyFont="1" applyBorder="1" applyAlignment="1" applyProtection="1">
      <alignment/>
      <protection/>
    </xf>
    <xf numFmtId="164" fontId="9" fillId="33" borderId="10" xfId="0" applyNumberFormat="1" applyFont="1" applyFill="1" applyBorder="1" applyAlignment="1" applyProtection="1">
      <alignment/>
      <protection/>
    </xf>
    <xf numFmtId="164" fontId="9" fillId="33" borderId="15" xfId="0" applyNumberFormat="1" applyFont="1" applyFill="1" applyBorder="1" applyAlignment="1" applyProtection="1">
      <alignment/>
      <protection/>
    </xf>
    <xf numFmtId="164" fontId="9" fillId="0" borderId="15" xfId="0" applyNumberFormat="1" applyFont="1" applyBorder="1" applyAlignment="1" applyProtection="1">
      <alignment/>
      <protection/>
    </xf>
    <xf numFmtId="165" fontId="9" fillId="33" borderId="12" xfId="0" applyNumberFormat="1" applyFont="1" applyFill="1" applyBorder="1" applyAlignment="1" applyProtection="1">
      <alignment/>
      <protection/>
    </xf>
    <xf numFmtId="165" fontId="19" fillId="0" borderId="0" xfId="75" applyFont="1" applyFill="1" applyBorder="1" applyAlignment="1">
      <alignment vertical="center"/>
      <protection/>
    </xf>
    <xf numFmtId="165" fontId="9" fillId="0" borderId="0" xfId="75" applyFont="1" applyFill="1" applyBorder="1">
      <alignment/>
      <protection/>
    </xf>
    <xf numFmtId="164" fontId="20" fillId="0" borderId="0" xfId="75" applyNumberFormat="1" applyFont="1" applyFill="1" applyBorder="1" applyAlignment="1">
      <alignment vertical="center"/>
      <protection/>
    </xf>
    <xf numFmtId="164" fontId="21" fillId="0" borderId="0" xfId="75" applyNumberFormat="1" applyFont="1" applyFill="1" applyBorder="1" applyAlignment="1">
      <alignment vertical="center"/>
      <protection/>
    </xf>
    <xf numFmtId="165" fontId="22" fillId="0" borderId="35" xfId="75" applyFont="1" applyFill="1" applyBorder="1" applyAlignment="1" applyProtection="1">
      <alignment horizontal="left" vertical="center"/>
      <protection/>
    </xf>
    <xf numFmtId="165" fontId="23" fillId="0" borderId="36" xfId="75" applyFont="1" applyFill="1" applyBorder="1">
      <alignment/>
      <protection/>
    </xf>
    <xf numFmtId="165" fontId="7" fillId="0" borderId="36" xfId="75" applyFont="1" applyFill="1" applyBorder="1">
      <alignment/>
      <protection/>
    </xf>
    <xf numFmtId="165" fontId="7" fillId="0" borderId="37" xfId="75" applyFont="1" applyFill="1" applyBorder="1">
      <alignment/>
      <protection/>
    </xf>
    <xf numFmtId="165" fontId="7" fillId="33" borderId="28" xfId="75" applyFont="1" applyFill="1" applyBorder="1" applyAlignment="1" applyProtection="1">
      <alignment horizontal="left"/>
      <protection/>
    </xf>
    <xf numFmtId="165" fontId="23" fillId="33" borderId="15" xfId="75" applyFont="1" applyFill="1" applyBorder="1" applyAlignment="1" applyProtection="1">
      <alignment horizontal="left"/>
      <protection/>
    </xf>
    <xf numFmtId="165" fontId="23" fillId="33" borderId="31" xfId="75" applyFont="1" applyFill="1" applyBorder="1" applyAlignment="1" applyProtection="1">
      <alignment horizontal="left"/>
      <protection/>
    </xf>
    <xf numFmtId="165" fontId="24" fillId="33" borderId="38" xfId="75" applyFont="1" applyFill="1" applyBorder="1" applyAlignment="1" applyProtection="1">
      <alignment horizontal="center" vertical="center"/>
      <protection/>
    </xf>
    <xf numFmtId="165" fontId="24" fillId="33" borderId="39" xfId="75" applyFont="1" applyFill="1" applyBorder="1" applyAlignment="1" applyProtection="1">
      <alignment horizontal="center" vertical="center"/>
      <protection/>
    </xf>
    <xf numFmtId="165" fontId="24" fillId="33" borderId="25" xfId="75" applyFont="1" applyFill="1" applyBorder="1" applyAlignment="1" applyProtection="1">
      <alignment horizontal="center" vertical="center"/>
      <protection/>
    </xf>
    <xf numFmtId="165" fontId="24" fillId="33" borderId="40" xfId="75" applyFont="1" applyFill="1" applyBorder="1" applyAlignment="1" applyProtection="1">
      <alignment horizontal="center" vertical="center"/>
      <protection/>
    </xf>
    <xf numFmtId="165" fontId="24" fillId="33" borderId="41" xfId="75" applyFont="1" applyFill="1" applyBorder="1" applyAlignment="1" applyProtection="1">
      <alignment horizontal="center" vertical="center"/>
      <protection/>
    </xf>
    <xf numFmtId="165" fontId="24" fillId="33" borderId="42" xfId="75" applyFont="1" applyFill="1" applyBorder="1" applyAlignment="1" applyProtection="1">
      <alignment horizontal="center" vertical="center"/>
      <protection/>
    </xf>
    <xf numFmtId="0" fontId="9" fillId="0" borderId="28" xfId="74" applyFont="1" applyFill="1" applyBorder="1" applyAlignment="1">
      <alignment horizontal="left" wrapText="1"/>
      <protection/>
    </xf>
    <xf numFmtId="168" fontId="25" fillId="0" borderId="43" xfId="56" applyNumberFormat="1" applyFont="1" applyBorder="1" applyAlignment="1">
      <alignment horizontal="right"/>
      <protection/>
    </xf>
    <xf numFmtId="168" fontId="25" fillId="0" borderId="44" xfId="56" applyNumberFormat="1" applyFont="1" applyBorder="1" applyAlignment="1" quotePrefix="1">
      <alignment horizontal="right"/>
      <protection/>
    </xf>
    <xf numFmtId="168" fontId="25" fillId="0" borderId="45" xfId="56" applyNumberFormat="1" applyFont="1" applyBorder="1" applyAlignment="1" quotePrefix="1">
      <alignment horizontal="right"/>
      <protection/>
    </xf>
    <xf numFmtId="168" fontId="25" fillId="0" borderId="46" xfId="56" applyNumberFormat="1" applyFont="1" applyBorder="1" applyAlignment="1" quotePrefix="1">
      <alignment horizontal="right"/>
      <protection/>
    </xf>
    <xf numFmtId="168" fontId="25" fillId="0" borderId="47" xfId="56" applyNumberFormat="1" applyFont="1" applyBorder="1" applyAlignment="1" quotePrefix="1">
      <alignment horizontal="right"/>
      <protection/>
    </xf>
    <xf numFmtId="168" fontId="25" fillId="0" borderId="43" xfId="56" applyNumberFormat="1" applyFont="1" applyBorder="1" applyAlignment="1" quotePrefix="1">
      <alignment horizontal="right"/>
      <protection/>
    </xf>
    <xf numFmtId="168" fontId="25" fillId="0" borderId="48" xfId="56" applyNumberFormat="1" applyFont="1" applyBorder="1" applyAlignment="1" quotePrefix="1">
      <alignment horizontal="right"/>
      <protection/>
    </xf>
    <xf numFmtId="167" fontId="9" fillId="0" borderId="0" xfId="75" applyNumberFormat="1" applyFont="1" applyFill="1" applyBorder="1" applyProtection="1">
      <alignment/>
      <protection/>
    </xf>
    <xf numFmtId="0" fontId="9" fillId="34" borderId="15" xfId="74" applyFont="1" applyFill="1" applyBorder="1" applyAlignment="1">
      <alignment horizontal="left" wrapText="1"/>
      <protection/>
    </xf>
    <xf numFmtId="168" fontId="25" fillId="33" borderId="19" xfId="56" applyNumberFormat="1" applyFont="1" applyFill="1" applyBorder="1" quotePrefix="1">
      <alignment/>
      <protection/>
    </xf>
    <xf numFmtId="168" fontId="25" fillId="33" borderId="49" xfId="56" applyNumberFormat="1" applyFont="1" applyFill="1" applyBorder="1" quotePrefix="1">
      <alignment/>
      <protection/>
    </xf>
    <xf numFmtId="168" fontId="25" fillId="33" borderId="17" xfId="56" applyNumberFormat="1" applyFont="1" applyFill="1" applyBorder="1" quotePrefix="1">
      <alignment/>
      <protection/>
    </xf>
    <xf numFmtId="168" fontId="25" fillId="33" borderId="50" xfId="56" applyNumberFormat="1" applyFont="1" applyFill="1" applyBorder="1" quotePrefix="1">
      <alignment/>
      <protection/>
    </xf>
    <xf numFmtId="168" fontId="25" fillId="33" borderId="0" xfId="56" applyNumberFormat="1" applyFont="1" applyFill="1" applyBorder="1" quotePrefix="1">
      <alignment/>
      <protection/>
    </xf>
    <xf numFmtId="168" fontId="25" fillId="33" borderId="18" xfId="56" applyNumberFormat="1" applyFont="1" applyFill="1" applyBorder="1" quotePrefix="1">
      <alignment/>
      <protection/>
    </xf>
    <xf numFmtId="0" fontId="9" fillId="0" borderId="15" xfId="74" applyFont="1" applyFill="1" applyBorder="1" applyAlignment="1">
      <alignment horizontal="left" wrapText="1"/>
      <protection/>
    </xf>
    <xf numFmtId="168" fontId="25" fillId="0" borderId="19" xfId="56" applyNumberFormat="1" applyFont="1" applyBorder="1" quotePrefix="1">
      <alignment/>
      <protection/>
    </xf>
    <xf numFmtId="168" fontId="25" fillId="0" borderId="49" xfId="56" applyNumberFormat="1" applyFont="1" applyBorder="1" quotePrefix="1">
      <alignment/>
      <protection/>
    </xf>
    <xf numFmtId="168" fontId="25" fillId="0" borderId="17" xfId="56" applyNumberFormat="1" applyFont="1" applyBorder="1" quotePrefix="1">
      <alignment/>
      <protection/>
    </xf>
    <xf numFmtId="168" fontId="25" fillId="0" borderId="50" xfId="56" applyNumberFormat="1" applyFont="1" applyBorder="1" quotePrefix="1">
      <alignment/>
      <protection/>
    </xf>
    <xf numFmtId="168" fontId="25" fillId="0" borderId="0" xfId="56" applyNumberFormat="1" applyFont="1" applyBorder="1" quotePrefix="1">
      <alignment/>
      <protection/>
    </xf>
    <xf numFmtId="168" fontId="25" fillId="0" borderId="18" xfId="56" applyNumberFormat="1" applyFont="1" applyBorder="1" quotePrefix="1">
      <alignment/>
      <protection/>
    </xf>
    <xf numFmtId="0" fontId="9" fillId="34" borderId="15" xfId="74" applyFont="1" applyFill="1" applyBorder="1" applyAlignment="1">
      <alignment horizontal="left" wrapText="1"/>
      <protection/>
    </xf>
    <xf numFmtId="168" fontId="25" fillId="0" borderId="43" xfId="56" applyNumberFormat="1" applyFont="1" applyBorder="1" quotePrefix="1">
      <alignment/>
      <protection/>
    </xf>
    <xf numFmtId="168" fontId="25" fillId="0" borderId="44" xfId="56" applyNumberFormat="1" applyFont="1" applyBorder="1" quotePrefix="1">
      <alignment/>
      <protection/>
    </xf>
    <xf numFmtId="168" fontId="25" fillId="0" borderId="45" xfId="56" applyNumberFormat="1" applyFont="1" applyBorder="1" quotePrefix="1">
      <alignment/>
      <protection/>
    </xf>
    <xf numFmtId="168" fontId="25" fillId="0" borderId="46" xfId="56" applyNumberFormat="1" applyFont="1" applyBorder="1" quotePrefix="1">
      <alignment/>
      <protection/>
    </xf>
    <xf numFmtId="168" fontId="25" fillId="0" borderId="47" xfId="56" applyNumberFormat="1" applyFont="1" applyBorder="1" quotePrefix="1">
      <alignment/>
      <protection/>
    </xf>
    <xf numFmtId="168" fontId="25" fillId="0" borderId="48" xfId="56" applyNumberFormat="1" applyFont="1" applyBorder="1" quotePrefix="1">
      <alignment/>
      <protection/>
    </xf>
    <xf numFmtId="0" fontId="9" fillId="33" borderId="15" xfId="74" applyFont="1" applyFill="1" applyBorder="1" applyAlignment="1">
      <alignment horizontal="left" wrapText="1"/>
      <protection/>
    </xf>
    <xf numFmtId="168" fontId="25" fillId="33" borderId="19" xfId="56" applyNumberFormat="1" applyFont="1" applyFill="1" applyBorder="1" quotePrefix="1">
      <alignment/>
      <protection/>
    </xf>
    <xf numFmtId="168" fontId="25" fillId="33" borderId="49" xfId="56" applyNumberFormat="1" applyFont="1" applyFill="1" applyBorder="1" quotePrefix="1">
      <alignment/>
      <protection/>
    </xf>
    <xf numFmtId="168" fontId="25" fillId="33" borderId="17" xfId="56" applyNumberFormat="1" applyFont="1" applyFill="1" applyBorder="1" quotePrefix="1">
      <alignment/>
      <protection/>
    </xf>
    <xf numFmtId="168" fontId="25" fillId="33" borderId="50" xfId="56" applyNumberFormat="1" applyFont="1" applyFill="1" applyBorder="1" quotePrefix="1">
      <alignment/>
      <protection/>
    </xf>
    <xf numFmtId="168" fontId="25" fillId="33" borderId="0" xfId="56" applyNumberFormat="1" applyFont="1" applyFill="1" applyBorder="1" quotePrefix="1">
      <alignment/>
      <protection/>
    </xf>
    <xf numFmtId="168" fontId="25" fillId="33" borderId="18" xfId="56" applyNumberFormat="1" applyFont="1" applyFill="1" applyBorder="1" quotePrefix="1">
      <alignment/>
      <protection/>
    </xf>
    <xf numFmtId="168" fontId="25" fillId="0" borderId="19" xfId="56" applyNumberFormat="1" applyFont="1" applyFill="1" applyBorder="1" quotePrefix="1">
      <alignment/>
      <protection/>
    </xf>
    <xf numFmtId="168" fontId="25" fillId="0" borderId="49" xfId="56" applyNumberFormat="1" applyFont="1" applyFill="1" applyBorder="1" quotePrefix="1">
      <alignment/>
      <protection/>
    </xf>
    <xf numFmtId="168" fontId="25" fillId="0" borderId="17" xfId="56" applyNumberFormat="1" applyFont="1" applyFill="1" applyBorder="1" quotePrefix="1">
      <alignment/>
      <protection/>
    </xf>
    <xf numFmtId="168" fontId="25" fillId="0" borderId="50" xfId="56" applyNumberFormat="1" applyFont="1" applyFill="1" applyBorder="1" quotePrefix="1">
      <alignment/>
      <protection/>
    </xf>
    <xf numFmtId="168" fontId="25" fillId="0" borderId="0" xfId="56" applyNumberFormat="1" applyFont="1" applyFill="1" applyBorder="1" quotePrefix="1">
      <alignment/>
      <protection/>
    </xf>
    <xf numFmtId="168" fontId="25" fillId="0" borderId="18" xfId="56" applyNumberFormat="1" applyFont="1" applyFill="1" applyBorder="1" quotePrefix="1">
      <alignment/>
      <protection/>
    </xf>
    <xf numFmtId="168" fontId="9" fillId="0" borderId="0" xfId="75" applyNumberFormat="1" applyFont="1" applyFill="1" applyBorder="1" applyAlignment="1" applyProtection="1">
      <alignment horizontal="center"/>
      <protection/>
    </xf>
    <xf numFmtId="0" fontId="9" fillId="0" borderId="15" xfId="74" applyFont="1" applyFill="1" applyBorder="1" applyAlignment="1">
      <alignment horizontal="left"/>
      <protection/>
    </xf>
    <xf numFmtId="0" fontId="9" fillId="33" borderId="31" xfId="74" applyFont="1" applyFill="1" applyBorder="1" applyAlignment="1">
      <alignment horizontal="left" wrapText="1"/>
      <protection/>
    </xf>
    <xf numFmtId="168" fontId="25" fillId="33" borderId="22" xfId="56" applyNumberFormat="1" applyFont="1" applyFill="1" applyBorder="1" quotePrefix="1">
      <alignment/>
      <protection/>
    </xf>
    <xf numFmtId="168" fontId="25" fillId="33" borderId="51" xfId="56" applyNumberFormat="1" applyFont="1" applyFill="1" applyBorder="1" quotePrefix="1">
      <alignment/>
      <protection/>
    </xf>
    <xf numFmtId="168" fontId="25" fillId="33" borderId="23" xfId="56" applyNumberFormat="1" applyFont="1" applyFill="1" applyBorder="1" quotePrefix="1">
      <alignment/>
      <protection/>
    </xf>
    <xf numFmtId="168" fontId="25" fillId="33" borderId="52" xfId="56" applyNumberFormat="1" applyFont="1" applyFill="1" applyBorder="1" quotePrefix="1">
      <alignment/>
      <protection/>
    </xf>
    <xf numFmtId="168" fontId="25" fillId="33" borderId="53" xfId="56" applyNumberFormat="1" applyFont="1" applyFill="1" applyBorder="1" quotePrefix="1">
      <alignment/>
      <protection/>
    </xf>
    <xf numFmtId="168" fontId="25" fillId="33" borderId="32" xfId="56" applyNumberFormat="1" applyFont="1" applyFill="1" applyBorder="1" quotePrefix="1">
      <alignment/>
      <protection/>
    </xf>
    <xf numFmtId="0" fontId="9" fillId="0" borderId="31" xfId="74" applyFont="1" applyFill="1" applyBorder="1" applyAlignment="1">
      <alignment horizontal="left" wrapText="1"/>
      <protection/>
    </xf>
    <xf numFmtId="168" fontId="25" fillId="0" borderId="22" xfId="56" applyNumberFormat="1" applyFont="1" applyFill="1" applyBorder="1" quotePrefix="1">
      <alignment/>
      <protection/>
    </xf>
    <xf numFmtId="168" fontId="25" fillId="0" borderId="51" xfId="56" applyNumberFormat="1" applyFont="1" applyFill="1" applyBorder="1" quotePrefix="1">
      <alignment/>
      <protection/>
    </xf>
    <xf numFmtId="168" fontId="25" fillId="0" borderId="23" xfId="56" applyNumberFormat="1" applyFont="1" applyFill="1" applyBorder="1" quotePrefix="1">
      <alignment/>
      <protection/>
    </xf>
    <xf numFmtId="168" fontId="25" fillId="0" borderId="52" xfId="56" applyNumberFormat="1" applyFont="1" applyFill="1" applyBorder="1" quotePrefix="1">
      <alignment/>
      <protection/>
    </xf>
    <xf numFmtId="168" fontId="25" fillId="0" borderId="53" xfId="56" applyNumberFormat="1" applyFont="1" applyFill="1" applyBorder="1" quotePrefix="1">
      <alignment/>
      <protection/>
    </xf>
    <xf numFmtId="168" fontId="25" fillId="0" borderId="32" xfId="56" applyNumberFormat="1" applyFont="1" applyFill="1" applyBorder="1" quotePrefix="1">
      <alignment/>
      <protection/>
    </xf>
    <xf numFmtId="0" fontId="8" fillId="0" borderId="0" xfId="56" applyFont="1" applyFill="1">
      <alignment/>
      <protection/>
    </xf>
    <xf numFmtId="165" fontId="8" fillId="0" borderId="0" xfId="75" applyNumberFormat="1" applyFont="1" applyFill="1" applyBorder="1" applyAlignment="1" applyProtection="1">
      <alignment horizontal="left"/>
      <protection/>
    </xf>
    <xf numFmtId="165" fontId="26" fillId="35" borderId="0" xfId="75" applyFont="1" applyFill="1" applyBorder="1" applyAlignment="1">
      <alignment vertical="center"/>
      <protection/>
    </xf>
    <xf numFmtId="0" fontId="8" fillId="35" borderId="0" xfId="57" applyFont="1" applyFill="1">
      <alignment/>
      <protection/>
    </xf>
    <xf numFmtId="0" fontId="8" fillId="36" borderId="0" xfId="57" applyFont="1" applyFill="1">
      <alignment/>
      <protection/>
    </xf>
    <xf numFmtId="0" fontId="8" fillId="0" borderId="0" xfId="57" applyFont="1" applyFill="1">
      <alignment/>
      <protection/>
    </xf>
    <xf numFmtId="0" fontId="6" fillId="35" borderId="0" xfId="57" applyFont="1" applyFill="1" applyAlignment="1">
      <alignment vertical="center"/>
      <protection/>
    </xf>
    <xf numFmtId="0" fontId="9" fillId="35" borderId="0" xfId="57" applyFont="1" applyFill="1">
      <alignment/>
      <protection/>
    </xf>
    <xf numFmtId="165" fontId="23" fillId="0" borderId="27" xfId="57" applyNumberFormat="1" applyFont="1" applyFill="1" applyBorder="1" applyAlignment="1" applyProtection="1">
      <alignment horizontal="left" vertical="center"/>
      <protection/>
    </xf>
    <xf numFmtId="165" fontId="23" fillId="35" borderId="47" xfId="57" applyNumberFormat="1" applyFont="1" applyFill="1" applyBorder="1" applyAlignment="1" applyProtection="1">
      <alignment horizontal="left" vertical="center"/>
      <protection/>
    </xf>
    <xf numFmtId="165" fontId="23" fillId="35" borderId="48" xfId="57" applyNumberFormat="1" applyFont="1" applyFill="1" applyBorder="1" applyAlignment="1" applyProtection="1">
      <alignment horizontal="left" vertical="center"/>
      <protection/>
    </xf>
    <xf numFmtId="165" fontId="24" fillId="33" borderId="54" xfId="57" applyNumberFormat="1" applyFont="1" applyFill="1" applyBorder="1" applyAlignment="1" applyProtection="1">
      <alignment horizontal="center" vertical="center"/>
      <protection/>
    </xf>
    <xf numFmtId="165" fontId="24" fillId="33" borderId="55" xfId="57" applyNumberFormat="1" applyFont="1" applyFill="1" applyBorder="1" applyAlignment="1" applyProtection="1">
      <alignment horizontal="center" vertical="center"/>
      <protection/>
    </xf>
    <xf numFmtId="165" fontId="24" fillId="33" borderId="56" xfId="57" applyNumberFormat="1" applyFont="1" applyFill="1" applyBorder="1" applyAlignment="1" applyProtection="1">
      <alignment horizontal="center" vertical="center"/>
      <protection/>
    </xf>
    <xf numFmtId="165" fontId="24" fillId="33" borderId="57" xfId="57" applyNumberFormat="1" applyFont="1" applyFill="1" applyBorder="1" applyAlignment="1" applyProtection="1">
      <alignment horizontal="center" vertical="center"/>
      <protection/>
    </xf>
    <xf numFmtId="165" fontId="24" fillId="33" borderId="58" xfId="57" applyNumberFormat="1" applyFont="1" applyFill="1" applyBorder="1" applyAlignment="1" applyProtection="1">
      <alignment horizontal="center" vertical="center"/>
      <protection/>
    </xf>
    <xf numFmtId="168" fontId="9" fillId="35" borderId="59" xfId="57" applyNumberFormat="1" applyFont="1" applyFill="1" applyBorder="1" quotePrefix="1">
      <alignment/>
      <protection/>
    </xf>
    <xf numFmtId="168" fontId="9" fillId="35" borderId="59" xfId="57" applyNumberFormat="1" applyFont="1" applyFill="1" applyBorder="1" applyAlignment="1" quotePrefix="1">
      <alignment horizontal="right"/>
      <protection/>
    </xf>
    <xf numFmtId="168" fontId="9" fillId="35" borderId="60" xfId="57" applyNumberFormat="1" applyFont="1" applyFill="1" applyBorder="1" applyAlignment="1" quotePrefix="1">
      <alignment horizontal="right"/>
      <protection/>
    </xf>
    <xf numFmtId="168" fontId="9" fillId="35" borderId="61" xfId="57" applyNumberFormat="1" applyFont="1" applyFill="1" applyBorder="1" applyAlignment="1" quotePrefix="1">
      <alignment horizontal="right"/>
      <protection/>
    </xf>
    <xf numFmtId="168" fontId="9" fillId="35" borderId="62" xfId="57" applyNumberFormat="1" applyFont="1" applyFill="1" applyBorder="1" applyAlignment="1" quotePrefix="1">
      <alignment horizontal="right"/>
      <protection/>
    </xf>
    <xf numFmtId="168" fontId="9" fillId="33" borderId="59" xfId="57" applyNumberFormat="1" applyFont="1" applyFill="1" applyBorder="1" quotePrefix="1">
      <alignment/>
      <protection/>
    </xf>
    <xf numFmtId="168" fontId="9" fillId="33" borderId="60" xfId="57" applyNumberFormat="1" applyFont="1" applyFill="1" applyBorder="1" quotePrefix="1">
      <alignment/>
      <protection/>
    </xf>
    <xf numFmtId="168" fontId="9" fillId="35" borderId="59" xfId="57" applyNumberFormat="1" applyFont="1" applyFill="1" applyBorder="1">
      <alignment/>
      <protection/>
    </xf>
    <xf numFmtId="168" fontId="9" fillId="35" borderId="60" xfId="57" applyNumberFormat="1" applyFont="1" applyFill="1" applyBorder="1" quotePrefix="1">
      <alignment/>
      <protection/>
    </xf>
    <xf numFmtId="168" fontId="9" fillId="33" borderId="63" xfId="57" applyNumberFormat="1" applyFont="1" applyFill="1" applyBorder="1">
      <alignment/>
      <protection/>
    </xf>
    <xf numFmtId="168" fontId="9" fillId="33" borderId="63" xfId="57" applyNumberFormat="1" applyFont="1" applyFill="1" applyBorder="1" quotePrefix="1">
      <alignment/>
      <protection/>
    </xf>
    <xf numFmtId="168" fontId="9" fillId="33" borderId="64" xfId="57" applyNumberFormat="1" applyFont="1" applyFill="1" applyBorder="1" quotePrefix="1">
      <alignment/>
      <protection/>
    </xf>
    <xf numFmtId="168" fontId="9" fillId="35" borderId="61" xfId="57" applyNumberFormat="1" applyFont="1" applyFill="1" applyBorder="1">
      <alignment/>
      <protection/>
    </xf>
    <xf numFmtId="168" fontId="9" fillId="35" borderId="61" xfId="57" applyNumberFormat="1" applyFont="1" applyFill="1" applyBorder="1" quotePrefix="1">
      <alignment/>
      <protection/>
    </xf>
    <xf numFmtId="168" fontId="9" fillId="35" borderId="62" xfId="57" applyNumberFormat="1" applyFont="1" applyFill="1" applyBorder="1" quotePrefix="1">
      <alignment/>
      <protection/>
    </xf>
    <xf numFmtId="168" fontId="9" fillId="33" borderId="59" xfId="57" applyNumberFormat="1" applyFont="1" applyFill="1" applyBorder="1">
      <alignment/>
      <protection/>
    </xf>
    <xf numFmtId="168" fontId="9" fillId="33" borderId="59" xfId="57" applyNumberFormat="1" applyFont="1" applyFill="1" applyBorder="1" quotePrefix="1">
      <alignment/>
      <protection/>
    </xf>
    <xf numFmtId="168" fontId="9" fillId="33" borderId="60" xfId="57" applyNumberFormat="1" applyFont="1" applyFill="1" applyBorder="1" quotePrefix="1">
      <alignment/>
      <protection/>
    </xf>
    <xf numFmtId="168" fontId="9" fillId="0" borderId="59" xfId="57" applyNumberFormat="1" applyFont="1" applyFill="1" applyBorder="1" quotePrefix="1">
      <alignment/>
      <protection/>
    </xf>
    <xf numFmtId="168" fontId="9" fillId="0" borderId="60" xfId="57" applyNumberFormat="1" applyFont="1" applyFill="1" applyBorder="1" quotePrefix="1">
      <alignment/>
      <protection/>
    </xf>
    <xf numFmtId="168" fontId="9" fillId="0" borderId="59" xfId="57" applyNumberFormat="1" applyFont="1" applyFill="1" applyBorder="1">
      <alignment/>
      <protection/>
    </xf>
    <xf numFmtId="0" fontId="8" fillId="36" borderId="0" xfId="57" applyFont="1" applyFill="1" applyBorder="1">
      <alignment/>
      <protection/>
    </xf>
    <xf numFmtId="0" fontId="8" fillId="0" borderId="0" xfId="57" applyFont="1" applyFill="1" applyBorder="1">
      <alignment/>
      <protection/>
    </xf>
    <xf numFmtId="168" fontId="9" fillId="0" borderId="59" xfId="57" applyNumberFormat="1" applyFont="1" applyFill="1" applyBorder="1" applyAlignment="1" quotePrefix="1">
      <alignment horizontal="left"/>
      <protection/>
    </xf>
    <xf numFmtId="168" fontId="9" fillId="33" borderId="65" xfId="57" applyNumberFormat="1" applyFont="1" applyFill="1" applyBorder="1" quotePrefix="1">
      <alignment/>
      <protection/>
    </xf>
    <xf numFmtId="168" fontId="9" fillId="0" borderId="66" xfId="57" applyNumberFormat="1" applyFont="1" applyFill="1" applyBorder="1" quotePrefix="1">
      <alignment/>
      <protection/>
    </xf>
    <xf numFmtId="168" fontId="9" fillId="0" borderId="67" xfId="57" applyNumberFormat="1" applyFont="1" applyFill="1" applyBorder="1" quotePrefix="1">
      <alignment/>
      <protection/>
    </xf>
    <xf numFmtId="168" fontId="9" fillId="0" borderId="68" xfId="57" applyNumberFormat="1" applyFont="1" applyFill="1" applyBorder="1" quotePrefix="1">
      <alignment/>
      <protection/>
    </xf>
    <xf numFmtId="168" fontId="9" fillId="0" borderId="69" xfId="57" applyNumberFormat="1" applyFont="1" applyFill="1" applyBorder="1" quotePrefix="1">
      <alignment/>
      <protection/>
    </xf>
    <xf numFmtId="0" fontId="8" fillId="0" borderId="0" xfId="57" applyFont="1">
      <alignment/>
      <protection/>
    </xf>
    <xf numFmtId="165" fontId="12" fillId="35" borderId="0" xfId="57" applyNumberFormat="1" applyFont="1" applyFill="1" applyAlignment="1" applyProtection="1">
      <alignment horizontal="left"/>
      <protection/>
    </xf>
    <xf numFmtId="0" fontId="8" fillId="35" borderId="0" xfId="61" applyFont="1" applyFill="1">
      <alignment/>
      <protection/>
    </xf>
    <xf numFmtId="0" fontId="27" fillId="35" borderId="0" xfId="61" applyFont="1" applyFill="1" applyAlignment="1">
      <alignment horizontal="left" vertical="center"/>
      <protection/>
    </xf>
    <xf numFmtId="0" fontId="25" fillId="35" borderId="35" xfId="61" applyFont="1" applyFill="1" applyBorder="1" applyAlignment="1" applyProtection="1">
      <alignment horizontal="left" vertical="center"/>
      <protection/>
    </xf>
    <xf numFmtId="0" fontId="25" fillId="35" borderId="36" xfId="61" applyFont="1" applyFill="1" applyBorder="1" applyAlignment="1" applyProtection="1">
      <alignment horizontal="left" vertical="center"/>
      <protection/>
    </xf>
    <xf numFmtId="0" fontId="9" fillId="35" borderId="36" xfId="61" applyFont="1" applyFill="1" applyBorder="1">
      <alignment/>
      <protection/>
    </xf>
    <xf numFmtId="17" fontId="23" fillId="35" borderId="37" xfId="61" applyNumberFormat="1" applyFont="1" applyFill="1" applyBorder="1" applyAlignment="1">
      <alignment horizontal="right" vertical="center"/>
      <protection/>
    </xf>
    <xf numFmtId="0" fontId="9" fillId="35" borderId="0" xfId="61" applyFont="1" applyFill="1">
      <alignment/>
      <protection/>
    </xf>
    <xf numFmtId="0" fontId="24" fillId="37" borderId="16" xfId="61" applyFont="1" applyFill="1" applyBorder="1" applyAlignment="1" applyProtection="1">
      <alignment horizontal="center" vertical="justify"/>
      <protection/>
    </xf>
    <xf numFmtId="0" fontId="24" fillId="37" borderId="70" xfId="61" applyFont="1" applyFill="1" applyBorder="1" applyAlignment="1" applyProtection="1">
      <alignment horizontal="center" vertical="center"/>
      <protection/>
    </xf>
    <xf numFmtId="0" fontId="24" fillId="37" borderId="41" xfId="61" applyFont="1" applyFill="1" applyBorder="1" applyAlignment="1" applyProtection="1">
      <alignment horizontal="center" vertical="justify"/>
      <protection/>
    </xf>
    <xf numFmtId="0" fontId="24" fillId="37" borderId="25" xfId="61" applyFont="1" applyFill="1" applyBorder="1" applyAlignment="1" applyProtection="1">
      <alignment horizontal="center" vertical="justify"/>
      <protection/>
    </xf>
    <xf numFmtId="0" fontId="7" fillId="35" borderId="15" xfId="61" applyFont="1" applyFill="1" applyBorder="1" applyAlignment="1" applyProtection="1">
      <alignment horizontal="left"/>
      <protection/>
    </xf>
    <xf numFmtId="169" fontId="28" fillId="0" borderId="43" xfId="61" applyNumberFormat="1" applyFont="1" applyFill="1" applyBorder="1" applyAlignment="1" applyProtection="1">
      <alignment horizontal="right"/>
      <protection/>
    </xf>
    <xf numFmtId="169" fontId="28" fillId="0" borderId="44" xfId="61" applyNumberFormat="1" applyFont="1" applyFill="1" applyBorder="1" applyAlignment="1" applyProtection="1">
      <alignment horizontal="right"/>
      <protection/>
    </xf>
    <xf numFmtId="169" fontId="28" fillId="0" borderId="46" xfId="61" applyNumberFormat="1" applyFont="1" applyFill="1" applyBorder="1" applyAlignment="1" applyProtection="1">
      <alignment horizontal="right"/>
      <protection/>
    </xf>
    <xf numFmtId="169" fontId="28" fillId="0" borderId="45" xfId="61" applyNumberFormat="1" applyFont="1" applyFill="1" applyBorder="1" applyAlignment="1" applyProtection="1">
      <alignment horizontal="right"/>
      <protection/>
    </xf>
    <xf numFmtId="169" fontId="9" fillId="0" borderId="43" xfId="61" applyNumberFormat="1" applyFont="1" applyFill="1" applyBorder="1" applyAlignment="1" applyProtection="1">
      <alignment horizontal="right"/>
      <protection/>
    </xf>
    <xf numFmtId="169" fontId="9" fillId="0" borderId="44" xfId="61" applyNumberFormat="1" applyFont="1" applyFill="1" applyBorder="1" applyAlignment="1" applyProtection="1">
      <alignment horizontal="right"/>
      <protection/>
    </xf>
    <xf numFmtId="169" fontId="9" fillId="0" borderId="46" xfId="61" applyNumberFormat="1" applyFont="1" applyFill="1" applyBorder="1" applyAlignment="1" applyProtection="1">
      <alignment horizontal="right"/>
      <protection/>
    </xf>
    <xf numFmtId="169" fontId="9" fillId="0" borderId="45" xfId="61" applyNumberFormat="1" applyFont="1" applyFill="1" applyBorder="1" applyAlignment="1" applyProtection="1">
      <alignment horizontal="right"/>
      <protection/>
    </xf>
    <xf numFmtId="0" fontId="9" fillId="35" borderId="15" xfId="61" applyFont="1" applyFill="1" applyBorder="1" applyAlignment="1" applyProtection="1">
      <alignment horizontal="left"/>
      <protection/>
    </xf>
    <xf numFmtId="169" fontId="9" fillId="0" borderId="19" xfId="61" applyNumberFormat="1" applyFont="1" applyFill="1" applyBorder="1" applyAlignment="1" applyProtection="1">
      <alignment horizontal="right"/>
      <protection/>
    </xf>
    <xf numFmtId="169" fontId="9" fillId="0" borderId="49" xfId="61" applyNumberFormat="1" applyFont="1" applyFill="1" applyBorder="1" applyAlignment="1" applyProtection="1">
      <alignment horizontal="right"/>
      <protection/>
    </xf>
    <xf numFmtId="169" fontId="9" fillId="0" borderId="17" xfId="61" applyNumberFormat="1" applyFont="1" applyFill="1" applyBorder="1" applyAlignment="1" applyProtection="1">
      <alignment horizontal="right"/>
      <protection/>
    </xf>
    <xf numFmtId="169" fontId="9" fillId="0" borderId="19" xfId="61" applyNumberFormat="1" applyFont="1" applyFill="1" applyBorder="1" applyAlignment="1" applyProtection="1" quotePrefix="1">
      <alignment horizontal="right"/>
      <protection/>
    </xf>
    <xf numFmtId="0" fontId="9" fillId="33" borderId="15" xfId="61" applyFont="1" applyFill="1" applyBorder="1" applyAlignment="1" applyProtection="1" quotePrefix="1">
      <alignment horizontal="left"/>
      <protection/>
    </xf>
    <xf numFmtId="169" fontId="9" fillId="33" borderId="19" xfId="61" applyNumberFormat="1" applyFont="1" applyFill="1" applyBorder="1" applyAlignment="1" applyProtection="1">
      <alignment horizontal="right"/>
      <protection/>
    </xf>
    <xf numFmtId="169" fontId="9" fillId="33" borderId="49" xfId="61" applyNumberFormat="1" applyFont="1" applyFill="1" applyBorder="1" applyAlignment="1" applyProtection="1">
      <alignment horizontal="right"/>
      <protection/>
    </xf>
    <xf numFmtId="169" fontId="9" fillId="33" borderId="17" xfId="61" applyNumberFormat="1" applyFont="1" applyFill="1" applyBorder="1" applyAlignment="1" applyProtection="1">
      <alignment horizontal="right"/>
      <protection/>
    </xf>
    <xf numFmtId="169" fontId="9" fillId="33" borderId="19" xfId="61" applyNumberFormat="1" applyFont="1" applyFill="1" applyBorder="1" applyAlignment="1" applyProtection="1" quotePrefix="1">
      <alignment horizontal="right"/>
      <protection/>
    </xf>
    <xf numFmtId="0" fontId="9" fillId="35" borderId="15" xfId="61" applyFont="1" applyFill="1" applyBorder="1" applyAlignment="1" applyProtection="1" quotePrefix="1">
      <alignment horizontal="left"/>
      <protection/>
    </xf>
    <xf numFmtId="0" fontId="9" fillId="35" borderId="12" xfId="61" applyFont="1" applyFill="1" applyBorder="1" applyAlignment="1" applyProtection="1">
      <alignment horizontal="left"/>
      <protection/>
    </xf>
    <xf numFmtId="169" fontId="9" fillId="0" borderId="26" xfId="61" applyNumberFormat="1" applyFont="1" applyFill="1" applyBorder="1" applyAlignment="1" applyProtection="1" quotePrefix="1">
      <alignment horizontal="right"/>
      <protection/>
    </xf>
    <xf numFmtId="169" fontId="9" fillId="0" borderId="71" xfId="61" applyNumberFormat="1" applyFont="1" applyFill="1" applyBorder="1" applyAlignment="1" applyProtection="1">
      <alignment horizontal="right"/>
      <protection/>
    </xf>
    <xf numFmtId="169" fontId="9" fillId="0" borderId="14" xfId="61" applyNumberFormat="1" applyFont="1" applyFill="1" applyBorder="1" applyAlignment="1" applyProtection="1">
      <alignment horizontal="right"/>
      <protection/>
    </xf>
    <xf numFmtId="169" fontId="9" fillId="0" borderId="16" xfId="61" applyNumberFormat="1" applyFont="1" applyFill="1" applyBorder="1" applyAlignment="1" applyProtection="1">
      <alignment horizontal="right"/>
      <protection/>
    </xf>
    <xf numFmtId="169" fontId="9" fillId="0" borderId="70" xfId="61" applyNumberFormat="1" applyFont="1" applyFill="1" applyBorder="1" applyAlignment="1" applyProtection="1">
      <alignment horizontal="right"/>
      <protection/>
    </xf>
    <xf numFmtId="169" fontId="9" fillId="0" borderId="20" xfId="61" applyNumberFormat="1" applyFont="1" applyFill="1" applyBorder="1" applyAlignment="1" applyProtection="1">
      <alignment horizontal="right"/>
      <protection/>
    </xf>
    <xf numFmtId="0" fontId="9" fillId="33" borderId="12" xfId="61" applyFont="1" applyFill="1" applyBorder="1" applyAlignment="1" applyProtection="1">
      <alignment horizontal="left"/>
      <protection/>
    </xf>
    <xf numFmtId="169" fontId="9" fillId="33" borderId="26" xfId="61" applyNumberFormat="1" applyFont="1" applyFill="1" applyBorder="1" applyAlignment="1" applyProtection="1" quotePrefix="1">
      <alignment horizontal="right"/>
      <protection/>
    </xf>
    <xf numFmtId="169" fontId="9" fillId="33" borderId="71" xfId="61" applyNumberFormat="1" applyFont="1" applyFill="1" applyBorder="1" applyAlignment="1" applyProtection="1">
      <alignment horizontal="right"/>
      <protection/>
    </xf>
    <xf numFmtId="169" fontId="9" fillId="33" borderId="14" xfId="61" applyNumberFormat="1" applyFont="1" applyFill="1" applyBorder="1" applyAlignment="1" applyProtection="1">
      <alignment horizontal="right"/>
      <protection/>
    </xf>
    <xf numFmtId="0" fontId="9" fillId="33" borderId="15" xfId="61" applyFont="1" applyFill="1" applyBorder="1" applyAlignment="1" applyProtection="1">
      <alignment horizontal="left"/>
      <protection/>
    </xf>
    <xf numFmtId="169" fontId="9" fillId="33" borderId="49" xfId="61" applyNumberFormat="1" applyFont="1" applyFill="1" applyBorder="1" applyAlignment="1" applyProtection="1" quotePrefix="1">
      <alignment horizontal="right"/>
      <protection/>
    </xf>
    <xf numFmtId="169" fontId="9" fillId="33" borderId="17" xfId="61" applyNumberFormat="1" applyFont="1" applyFill="1" applyBorder="1" applyAlignment="1" applyProtection="1" quotePrefix="1">
      <alignment horizontal="right"/>
      <protection/>
    </xf>
    <xf numFmtId="169" fontId="9" fillId="33" borderId="71" xfId="61" applyNumberFormat="1" applyFont="1" applyFill="1" applyBorder="1" applyAlignment="1" applyProtection="1" quotePrefix="1">
      <alignment horizontal="right"/>
      <protection/>
    </xf>
    <xf numFmtId="169" fontId="9" fillId="33" borderId="14" xfId="61" applyNumberFormat="1" applyFont="1" applyFill="1" applyBorder="1" applyAlignment="1" applyProtection="1" quotePrefix="1">
      <alignment horizontal="right"/>
      <protection/>
    </xf>
    <xf numFmtId="169" fontId="9" fillId="0" borderId="17" xfId="61" applyNumberFormat="1" applyFont="1" applyFill="1" applyBorder="1" applyAlignment="1" applyProtection="1" quotePrefix="1">
      <alignment horizontal="right"/>
      <protection/>
    </xf>
    <xf numFmtId="169" fontId="9" fillId="0" borderId="49" xfId="61" applyNumberFormat="1" applyFont="1" applyFill="1" applyBorder="1" applyAlignment="1" applyProtection="1" quotePrefix="1">
      <alignment horizontal="right"/>
      <protection/>
    </xf>
    <xf numFmtId="0" fontId="9" fillId="33" borderId="31" xfId="61" applyFont="1" applyFill="1" applyBorder="1" applyAlignment="1" applyProtection="1">
      <alignment horizontal="left"/>
      <protection/>
    </xf>
    <xf numFmtId="169" fontId="9" fillId="33" borderId="22" xfId="61" applyNumberFormat="1" applyFont="1" applyFill="1" applyBorder="1" applyAlignment="1" applyProtection="1">
      <alignment horizontal="right"/>
      <protection/>
    </xf>
    <xf numFmtId="169" fontId="9" fillId="33" borderId="51" xfId="61" applyNumberFormat="1" applyFont="1" applyFill="1" applyBorder="1" applyAlignment="1" applyProtection="1">
      <alignment horizontal="right"/>
      <protection/>
    </xf>
    <xf numFmtId="169" fontId="9" fillId="33" borderId="23" xfId="61" applyNumberFormat="1" applyFont="1" applyFill="1" applyBorder="1" applyAlignment="1" applyProtection="1">
      <alignment horizontal="right"/>
      <protection/>
    </xf>
    <xf numFmtId="169" fontId="9" fillId="33" borderId="22" xfId="61" applyNumberFormat="1" applyFont="1" applyFill="1" applyBorder="1" applyAlignment="1" applyProtection="1" quotePrefix="1">
      <alignment horizontal="right"/>
      <protection/>
    </xf>
    <xf numFmtId="0" fontId="8" fillId="35" borderId="0" xfId="61" applyFont="1" applyFill="1" applyAlignment="1" applyProtection="1">
      <alignment horizontal="left"/>
      <protection/>
    </xf>
    <xf numFmtId="0" fontId="9" fillId="35" borderId="47" xfId="61" applyFont="1" applyFill="1" applyBorder="1">
      <alignment/>
      <protection/>
    </xf>
    <xf numFmtId="0" fontId="28" fillId="35" borderId="47" xfId="61" applyFont="1" applyFill="1" applyBorder="1">
      <alignment/>
      <protection/>
    </xf>
    <xf numFmtId="169" fontId="28" fillId="35" borderId="0" xfId="61" applyNumberFormat="1" applyFont="1" applyFill="1" applyProtection="1">
      <alignment/>
      <protection/>
    </xf>
    <xf numFmtId="0" fontId="28" fillId="35" borderId="0" xfId="61" applyFont="1" applyFill="1">
      <alignment/>
      <protection/>
    </xf>
    <xf numFmtId="0" fontId="8" fillId="0" borderId="0" xfId="61" applyFont="1">
      <alignment/>
      <protection/>
    </xf>
    <xf numFmtId="169" fontId="9" fillId="35" borderId="0" xfId="61" applyNumberFormat="1" applyFont="1" applyFill="1" applyProtection="1">
      <alignment/>
      <protection/>
    </xf>
    <xf numFmtId="0" fontId="9" fillId="35" borderId="0" xfId="61" applyFont="1" applyFill="1" applyBorder="1">
      <alignment/>
      <protection/>
    </xf>
    <xf numFmtId="165" fontId="24" fillId="35" borderId="0" xfId="63" applyFont="1" applyFill="1" applyBorder="1">
      <alignment/>
      <protection/>
    </xf>
    <xf numFmtId="165" fontId="8" fillId="35" borderId="0" xfId="63" applyFont="1" applyFill="1">
      <alignment/>
      <protection/>
    </xf>
    <xf numFmtId="165" fontId="24" fillId="35" borderId="0" xfId="63" applyFont="1" applyFill="1">
      <alignment/>
      <protection/>
    </xf>
    <xf numFmtId="165" fontId="29" fillId="35" borderId="0" xfId="63" applyFont="1" applyFill="1" applyBorder="1">
      <alignment/>
      <protection/>
    </xf>
    <xf numFmtId="165" fontId="6" fillId="35" borderId="0" xfId="63" applyFont="1" applyFill="1" applyBorder="1" applyAlignment="1">
      <alignment horizontal="left" vertical="center"/>
      <protection/>
    </xf>
    <xf numFmtId="165" fontId="29" fillId="35" borderId="53" xfId="63" applyFont="1" applyFill="1" applyBorder="1">
      <alignment/>
      <protection/>
    </xf>
    <xf numFmtId="0" fontId="25" fillId="35" borderId="35" xfId="62" applyFont="1" applyFill="1" applyBorder="1" applyAlignment="1" applyProtection="1">
      <alignment vertical="center"/>
      <protection/>
    </xf>
    <xf numFmtId="0" fontId="25" fillId="35" borderId="36" xfId="62" applyFont="1" applyFill="1" applyBorder="1" applyAlignment="1" applyProtection="1">
      <alignment vertical="center"/>
      <protection/>
    </xf>
    <xf numFmtId="49" fontId="23" fillId="35" borderId="37" xfId="63" applyNumberFormat="1" applyFont="1" applyFill="1" applyBorder="1" applyAlignment="1">
      <alignment horizontal="right" vertical="center"/>
      <protection/>
    </xf>
    <xf numFmtId="165" fontId="8" fillId="35" borderId="10" xfId="63" applyFont="1" applyFill="1" applyBorder="1">
      <alignment/>
      <protection/>
    </xf>
    <xf numFmtId="165" fontId="9" fillId="35" borderId="0" xfId="63" applyFont="1" applyFill="1">
      <alignment/>
      <protection/>
    </xf>
    <xf numFmtId="165" fontId="9" fillId="35" borderId="0" xfId="63" applyFont="1" applyFill="1" applyBorder="1">
      <alignment/>
      <protection/>
    </xf>
    <xf numFmtId="0" fontId="31" fillId="38" borderId="38" xfId="62" applyFont="1" applyFill="1" applyBorder="1" applyAlignment="1">
      <alignment horizontal="center" vertical="center" wrapText="1"/>
      <protection/>
    </xf>
    <xf numFmtId="0" fontId="31" fillId="38" borderId="41" xfId="62" applyFont="1" applyFill="1" applyBorder="1" applyAlignment="1">
      <alignment horizontal="center" vertical="center" wrapText="1"/>
      <protection/>
    </xf>
    <xf numFmtId="165" fontId="31" fillId="37" borderId="25" xfId="63" applyFont="1" applyFill="1" applyBorder="1" applyAlignment="1" applyProtection="1">
      <alignment horizontal="center" vertical="justify"/>
      <protection/>
    </xf>
    <xf numFmtId="165" fontId="9" fillId="35" borderId="27" xfId="63" applyFont="1" applyFill="1" applyBorder="1" applyAlignment="1" applyProtection="1">
      <alignment horizontal="left"/>
      <protection/>
    </xf>
    <xf numFmtId="169" fontId="9" fillId="35" borderId="43" xfId="62" applyNumberFormat="1" applyFont="1" applyFill="1" applyBorder="1" applyProtection="1">
      <alignment/>
      <protection/>
    </xf>
    <xf numFmtId="169" fontId="9" fillId="35" borderId="44" xfId="62" applyNumberFormat="1" applyFont="1" applyFill="1" applyBorder="1" applyProtection="1">
      <alignment/>
      <protection/>
    </xf>
    <xf numFmtId="169" fontId="9" fillId="35" borderId="45" xfId="62" applyNumberFormat="1" applyFont="1" applyFill="1" applyBorder="1" applyProtection="1">
      <alignment/>
      <protection/>
    </xf>
    <xf numFmtId="3" fontId="9" fillId="35" borderId="43" xfId="62" applyNumberFormat="1" applyFont="1" applyFill="1" applyBorder="1" applyProtection="1">
      <alignment/>
      <protection/>
    </xf>
    <xf numFmtId="165" fontId="9" fillId="33" borderId="10" xfId="63" applyFont="1" applyFill="1" applyBorder="1" applyAlignment="1" applyProtection="1">
      <alignment horizontal="left"/>
      <protection/>
    </xf>
    <xf numFmtId="169" fontId="9" fillId="33" borderId="19" xfId="62" applyNumberFormat="1" applyFont="1" applyFill="1" applyBorder="1" applyProtection="1">
      <alignment/>
      <protection/>
    </xf>
    <xf numFmtId="169" fontId="9" fillId="33" borderId="49" xfId="62" applyNumberFormat="1" applyFont="1" applyFill="1" applyBorder="1" applyProtection="1">
      <alignment/>
      <protection/>
    </xf>
    <xf numFmtId="169" fontId="9" fillId="33" borderId="17" xfId="62" applyNumberFormat="1" applyFont="1" applyFill="1" applyBorder="1" applyProtection="1">
      <alignment/>
      <protection/>
    </xf>
    <xf numFmtId="3" fontId="9" fillId="33" borderId="19" xfId="62" applyNumberFormat="1" applyFont="1" applyFill="1" applyBorder="1" applyProtection="1">
      <alignment/>
      <protection/>
    </xf>
    <xf numFmtId="165" fontId="9" fillId="35" borderId="10" xfId="63" applyFont="1" applyFill="1" applyBorder="1" applyAlignment="1" applyProtection="1">
      <alignment horizontal="left"/>
      <protection/>
    </xf>
    <xf numFmtId="169" fontId="9" fillId="35" borderId="19" xfId="62" applyNumberFormat="1" applyFont="1" applyFill="1" applyBorder="1" applyProtection="1">
      <alignment/>
      <protection/>
    </xf>
    <xf numFmtId="169" fontId="9" fillId="35" borderId="49" xfId="62" applyNumberFormat="1" applyFont="1" applyFill="1" applyBorder="1" applyProtection="1">
      <alignment/>
      <protection/>
    </xf>
    <xf numFmtId="169" fontId="9" fillId="35" borderId="17" xfId="62" applyNumberFormat="1" applyFont="1" applyFill="1" applyBorder="1" applyProtection="1">
      <alignment/>
      <protection/>
    </xf>
    <xf numFmtId="3" fontId="9" fillId="35" borderId="19" xfId="62" applyNumberFormat="1" applyFont="1" applyFill="1" applyBorder="1" applyProtection="1">
      <alignment/>
      <protection/>
    </xf>
    <xf numFmtId="165" fontId="9" fillId="33" borderId="11" xfId="63" applyFont="1" applyFill="1" applyBorder="1" applyAlignment="1" applyProtection="1">
      <alignment horizontal="left"/>
      <protection/>
    </xf>
    <xf numFmtId="169" fontId="9" fillId="33" borderId="26" xfId="62" applyNumberFormat="1" applyFont="1" applyFill="1" applyBorder="1" applyProtection="1">
      <alignment/>
      <protection/>
    </xf>
    <xf numFmtId="169" fontId="9" fillId="33" borderId="71" xfId="62" applyNumberFormat="1" applyFont="1" applyFill="1" applyBorder="1" applyProtection="1">
      <alignment/>
      <protection/>
    </xf>
    <xf numFmtId="169" fontId="9" fillId="33" borderId="14" xfId="62" applyNumberFormat="1" applyFont="1" applyFill="1" applyBorder="1" applyProtection="1">
      <alignment/>
      <protection/>
    </xf>
    <xf numFmtId="3" fontId="9" fillId="33" borderId="19" xfId="62" applyNumberFormat="1" applyFont="1" applyFill="1" applyBorder="1" applyAlignment="1" applyProtection="1" quotePrefix="1">
      <alignment horizontal="right"/>
      <protection/>
    </xf>
    <xf numFmtId="165" fontId="7" fillId="35" borderId="72" xfId="63" applyFont="1" applyFill="1" applyBorder="1" applyAlignment="1" applyProtection="1">
      <alignment horizontal="left"/>
      <protection/>
    </xf>
    <xf numFmtId="169" fontId="7" fillId="0" borderId="38" xfId="62" applyNumberFormat="1" applyFont="1" applyFill="1" applyBorder="1" applyProtection="1">
      <alignment/>
      <protection/>
    </xf>
    <xf numFmtId="169" fontId="7" fillId="0" borderId="41" xfId="62" applyNumberFormat="1" applyFont="1" applyFill="1" applyBorder="1" applyProtection="1">
      <alignment/>
      <protection/>
    </xf>
    <xf numFmtId="169" fontId="7" fillId="0" borderId="25" xfId="62" applyNumberFormat="1" applyFont="1" applyFill="1" applyBorder="1" applyProtection="1">
      <alignment/>
      <protection/>
    </xf>
    <xf numFmtId="3" fontId="7" fillId="0" borderId="38" xfId="62" applyNumberFormat="1" applyFont="1" applyFill="1" applyBorder="1" applyAlignment="1" applyProtection="1" quotePrefix="1">
      <alignment horizontal="right"/>
      <protection/>
    </xf>
    <xf numFmtId="165" fontId="7" fillId="35" borderId="27" xfId="63" applyFont="1" applyFill="1" applyBorder="1" applyAlignment="1" applyProtection="1">
      <alignment horizontal="left"/>
      <protection/>
    </xf>
    <xf numFmtId="165" fontId="7" fillId="38" borderId="73" xfId="63" applyFont="1" applyFill="1" applyBorder="1" applyAlignment="1" applyProtection="1">
      <alignment horizontal="center" vertical="center"/>
      <protection/>
    </xf>
    <xf numFmtId="169" fontId="31" fillId="38" borderId="52" xfId="62" applyNumberFormat="1" applyFont="1" applyFill="1" applyBorder="1" applyAlignment="1" applyProtection="1">
      <alignment horizontal="center" vertical="center" wrapText="1"/>
      <protection/>
    </xf>
    <xf numFmtId="1" fontId="31" fillId="38" borderId="51" xfId="62" applyNumberFormat="1" applyFont="1" applyFill="1" applyBorder="1" applyAlignment="1" applyProtection="1">
      <alignment horizontal="center" vertical="center"/>
      <protection/>
    </xf>
    <xf numFmtId="169" fontId="31" fillId="38" borderId="23" xfId="62" applyNumberFormat="1" applyFont="1" applyFill="1" applyBorder="1" applyAlignment="1" applyProtection="1">
      <alignment horizontal="center" vertical="center" wrapText="1"/>
      <protection/>
    </xf>
    <xf numFmtId="165" fontId="7" fillId="35" borderId="15" xfId="63" applyFont="1" applyFill="1" applyBorder="1" applyAlignment="1" applyProtection="1">
      <alignment horizontal="left" vertical="top" wrapText="1"/>
      <protection/>
    </xf>
    <xf numFmtId="169" fontId="9" fillId="35" borderId="46" xfId="63" applyNumberFormat="1" applyFont="1" applyFill="1" applyBorder="1" applyProtection="1">
      <alignment/>
      <protection/>
    </xf>
    <xf numFmtId="169" fontId="9" fillId="35" borderId="44" xfId="63" applyNumberFormat="1" applyFont="1" applyFill="1" applyBorder="1" applyProtection="1">
      <alignment/>
      <protection/>
    </xf>
    <xf numFmtId="169" fontId="9" fillId="35" borderId="45" xfId="63" applyNumberFormat="1" applyFont="1" applyFill="1" applyBorder="1" applyProtection="1">
      <alignment/>
      <protection/>
    </xf>
    <xf numFmtId="169" fontId="9" fillId="35" borderId="43" xfId="63" applyNumberFormat="1" applyFont="1" applyFill="1" applyBorder="1" applyProtection="1">
      <alignment/>
      <protection/>
    </xf>
    <xf numFmtId="165" fontId="9" fillId="35" borderId="15" xfId="63" applyFont="1" applyFill="1" applyBorder="1" applyAlignment="1" applyProtection="1">
      <alignment horizontal="left"/>
      <protection/>
    </xf>
    <xf numFmtId="169" fontId="9" fillId="35" borderId="19" xfId="63" applyNumberFormat="1" applyFont="1" applyFill="1" applyBorder="1" applyAlignment="1" applyProtection="1">
      <alignment horizontal="right"/>
      <protection/>
    </xf>
    <xf numFmtId="169" fontId="9" fillId="35" borderId="49" xfId="63" applyNumberFormat="1" applyFont="1" applyFill="1" applyBorder="1" applyAlignment="1" applyProtection="1">
      <alignment horizontal="right"/>
      <protection/>
    </xf>
    <xf numFmtId="169" fontId="9" fillId="35" borderId="17" xfId="62" applyNumberFormat="1" applyFont="1" applyFill="1" applyBorder="1" applyAlignment="1" applyProtection="1">
      <alignment horizontal="right"/>
      <protection/>
    </xf>
    <xf numFmtId="169" fontId="9" fillId="35" borderId="19" xfId="63" applyNumberFormat="1" applyFont="1" applyFill="1" applyBorder="1" applyProtection="1">
      <alignment/>
      <protection/>
    </xf>
    <xf numFmtId="49" fontId="9" fillId="35" borderId="17" xfId="63" applyNumberFormat="1" applyFont="1" applyFill="1" applyBorder="1" applyAlignment="1" applyProtection="1">
      <alignment horizontal="right"/>
      <protection/>
    </xf>
    <xf numFmtId="165" fontId="9" fillId="33" borderId="15" xfId="63" applyFont="1" applyFill="1" applyBorder="1" applyAlignment="1" applyProtection="1">
      <alignment horizontal="left"/>
      <protection/>
    </xf>
    <xf numFmtId="169" fontId="9" fillId="33" borderId="19" xfId="63" applyNumberFormat="1" applyFont="1" applyFill="1" applyBorder="1" applyAlignment="1" applyProtection="1">
      <alignment horizontal="right"/>
      <protection/>
    </xf>
    <xf numFmtId="169" fontId="9" fillId="33" borderId="49" xfId="63" applyNumberFormat="1" applyFont="1" applyFill="1" applyBorder="1" applyAlignment="1" applyProtection="1">
      <alignment horizontal="right"/>
      <protection/>
    </xf>
    <xf numFmtId="169" fontId="9" fillId="33" borderId="17" xfId="63" applyNumberFormat="1" applyFont="1" applyFill="1" applyBorder="1" applyAlignment="1" applyProtection="1">
      <alignment horizontal="right"/>
      <protection/>
    </xf>
    <xf numFmtId="169" fontId="9" fillId="33" borderId="19" xfId="63" applyNumberFormat="1" applyFont="1" applyFill="1" applyBorder="1" applyProtection="1">
      <alignment/>
      <protection/>
    </xf>
    <xf numFmtId="169" fontId="9" fillId="35" borderId="17" xfId="63" applyNumberFormat="1" applyFont="1" applyFill="1" applyBorder="1" applyAlignment="1" applyProtection="1">
      <alignment horizontal="right"/>
      <protection/>
    </xf>
    <xf numFmtId="169" fontId="9" fillId="33" borderId="49" xfId="63" applyNumberFormat="1" applyFont="1" applyFill="1" applyBorder="1" applyProtection="1">
      <alignment/>
      <protection/>
    </xf>
    <xf numFmtId="169" fontId="9" fillId="33" borderId="17" xfId="63" applyNumberFormat="1" applyFont="1" applyFill="1" applyBorder="1" applyProtection="1">
      <alignment/>
      <protection/>
    </xf>
    <xf numFmtId="169" fontId="9" fillId="35" borderId="49" xfId="63" applyNumberFormat="1" applyFont="1" applyFill="1" applyBorder="1" applyProtection="1">
      <alignment/>
      <protection/>
    </xf>
    <xf numFmtId="169" fontId="9" fillId="35" borderId="17" xfId="63" applyNumberFormat="1" applyFont="1" applyFill="1" applyBorder="1" applyProtection="1">
      <alignment/>
      <protection/>
    </xf>
    <xf numFmtId="165" fontId="9" fillId="35" borderId="12" xfId="63" applyFont="1" applyFill="1" applyBorder="1" applyAlignment="1" applyProtection="1">
      <alignment horizontal="left"/>
      <protection/>
    </xf>
    <xf numFmtId="169" fontId="9" fillId="35" borderId="26" xfId="63" applyNumberFormat="1" applyFont="1" applyFill="1" applyBorder="1" applyAlignment="1" applyProtection="1">
      <alignment horizontal="right"/>
      <protection/>
    </xf>
    <xf numFmtId="169" fontId="9" fillId="35" borderId="71" xfId="63" applyNumberFormat="1" applyFont="1" applyFill="1" applyBorder="1" applyAlignment="1" applyProtection="1">
      <alignment horizontal="right"/>
      <protection/>
    </xf>
    <xf numFmtId="169" fontId="9" fillId="35" borderId="14" xfId="63" applyNumberFormat="1" applyFont="1" applyFill="1" applyBorder="1" applyAlignment="1" applyProtection="1">
      <alignment horizontal="right"/>
      <protection/>
    </xf>
    <xf numFmtId="3" fontId="9" fillId="35" borderId="71" xfId="63" applyNumberFormat="1" applyFont="1" applyFill="1" applyBorder="1">
      <alignment/>
      <protection/>
    </xf>
    <xf numFmtId="165" fontId="7" fillId="35" borderId="74" xfId="63" applyFont="1" applyFill="1" applyBorder="1" applyAlignment="1" applyProtection="1">
      <alignment horizontal="left"/>
      <protection/>
    </xf>
    <xf numFmtId="169" fontId="9" fillId="35" borderId="16" xfId="63" applyNumberFormat="1" applyFont="1" applyFill="1" applyBorder="1" applyProtection="1">
      <alignment/>
      <protection/>
    </xf>
    <xf numFmtId="169" fontId="9" fillId="35" borderId="26" xfId="63" applyNumberFormat="1" applyFont="1" applyFill="1" applyBorder="1" applyProtection="1">
      <alignment/>
      <protection/>
    </xf>
    <xf numFmtId="169" fontId="9" fillId="35" borderId="70" xfId="63" applyNumberFormat="1" applyFont="1" applyFill="1" applyBorder="1" applyProtection="1">
      <alignment/>
      <protection/>
    </xf>
    <xf numFmtId="169" fontId="9" fillId="35" borderId="20" xfId="63" applyNumberFormat="1" applyFont="1" applyFill="1" applyBorder="1" applyProtection="1">
      <alignment/>
      <protection/>
    </xf>
    <xf numFmtId="165" fontId="9" fillId="35" borderId="31" xfId="63" applyFont="1" applyFill="1" applyBorder="1" applyAlignment="1" applyProtection="1">
      <alignment horizontal="left"/>
      <protection/>
    </xf>
    <xf numFmtId="169" fontId="9" fillId="35" borderId="22" xfId="63" applyNumberFormat="1" applyFont="1" applyFill="1" applyBorder="1" applyAlignment="1" applyProtection="1">
      <alignment horizontal="right"/>
      <protection/>
    </xf>
    <xf numFmtId="169" fontId="9" fillId="35" borderId="51" xfId="63" applyNumberFormat="1" applyFont="1" applyFill="1" applyBorder="1" applyAlignment="1" applyProtection="1">
      <alignment horizontal="right"/>
      <protection/>
    </xf>
    <xf numFmtId="169" fontId="9" fillId="35" borderId="23" xfId="63" applyNumberFormat="1" applyFont="1" applyFill="1" applyBorder="1" applyAlignment="1" applyProtection="1">
      <alignment horizontal="right"/>
      <protection/>
    </xf>
    <xf numFmtId="169" fontId="9" fillId="35" borderId="22" xfId="63" applyNumberFormat="1" applyFont="1" applyFill="1" applyBorder="1" applyProtection="1">
      <alignment/>
      <protection/>
    </xf>
    <xf numFmtId="165" fontId="8" fillId="35" borderId="0" xfId="63" applyFont="1" applyFill="1" applyAlignment="1" applyProtection="1">
      <alignment horizontal="left"/>
      <protection/>
    </xf>
    <xf numFmtId="165" fontId="9" fillId="35" borderId="47" xfId="63" applyFont="1" applyFill="1" applyBorder="1">
      <alignment/>
      <protection/>
    </xf>
    <xf numFmtId="165" fontId="2" fillId="35" borderId="0" xfId="63" applyFont="1" applyFill="1">
      <alignment/>
      <protection/>
    </xf>
    <xf numFmtId="169" fontId="9" fillId="33" borderId="26" xfId="63" applyNumberFormat="1" applyFont="1" applyFill="1" applyBorder="1" applyProtection="1">
      <alignment/>
      <protection/>
    </xf>
    <xf numFmtId="169" fontId="9" fillId="33" borderId="71" xfId="63" applyNumberFormat="1" applyFont="1" applyFill="1" applyBorder="1" applyProtection="1">
      <alignment/>
      <protection/>
    </xf>
    <xf numFmtId="169" fontId="9" fillId="33" borderId="14" xfId="63" applyNumberFormat="1" applyFont="1" applyFill="1" applyBorder="1" applyProtection="1">
      <alignment/>
      <protection/>
    </xf>
    <xf numFmtId="169" fontId="7" fillId="0" borderId="38" xfId="63" applyNumberFormat="1" applyFont="1" applyFill="1" applyBorder="1" applyProtection="1">
      <alignment/>
      <protection/>
    </xf>
    <xf numFmtId="169" fontId="7" fillId="0" borderId="41" xfId="63" applyNumberFormat="1" applyFont="1" applyFill="1" applyBorder="1" applyProtection="1">
      <alignment/>
      <protection/>
    </xf>
    <xf numFmtId="169" fontId="7" fillId="0" borderId="25" xfId="63" applyNumberFormat="1" applyFont="1" applyFill="1" applyBorder="1" applyProtection="1">
      <alignment/>
      <protection/>
    </xf>
    <xf numFmtId="169" fontId="7" fillId="0" borderId="16" xfId="63" applyNumberFormat="1" applyFont="1" applyFill="1" applyBorder="1" applyProtection="1">
      <alignment/>
      <protection/>
    </xf>
    <xf numFmtId="169" fontId="7" fillId="0" borderId="70" xfId="63" applyNumberFormat="1" applyFont="1" applyFill="1" applyBorder="1" applyProtection="1">
      <alignment/>
      <protection/>
    </xf>
    <xf numFmtId="169" fontId="7" fillId="0" borderId="20" xfId="63" applyNumberFormat="1" applyFont="1" applyFill="1" applyBorder="1" applyProtection="1">
      <alignment/>
      <protection/>
    </xf>
    <xf numFmtId="3" fontId="9" fillId="35" borderId="71" xfId="63" applyNumberFormat="1" applyFont="1" applyFill="1" applyBorder="1" applyAlignment="1" applyProtection="1">
      <alignment horizontal="right"/>
      <protection/>
    </xf>
    <xf numFmtId="49" fontId="9" fillId="35" borderId="71" xfId="63" applyNumberFormat="1" applyFont="1" applyFill="1" applyBorder="1" applyAlignment="1" applyProtection="1">
      <alignment horizontal="right"/>
      <protection/>
    </xf>
    <xf numFmtId="0" fontId="7" fillId="0" borderId="0" xfId="65" applyFont="1">
      <alignment/>
      <protection/>
    </xf>
    <xf numFmtId="0" fontId="1" fillId="0" borderId="0" xfId="65">
      <alignment/>
      <protection/>
    </xf>
    <xf numFmtId="0" fontId="27" fillId="0" borderId="0" xfId="65" applyFont="1" applyAlignment="1" applyProtection="1">
      <alignment horizontal="left" vertical="center"/>
      <protection/>
    </xf>
    <xf numFmtId="0" fontId="25" fillId="0" borderId="0" xfId="65" applyFont="1" applyAlignment="1" applyProtection="1" quotePrefix="1">
      <alignment horizontal="left" vertical="center"/>
      <protection/>
    </xf>
    <xf numFmtId="0" fontId="23" fillId="0" borderId="0" xfId="65" applyFont="1">
      <alignment/>
      <protection/>
    </xf>
    <xf numFmtId="0" fontId="32" fillId="0" borderId="0" xfId="65" applyFont="1" applyAlignment="1" applyProtection="1">
      <alignment horizontal="left" vertical="center"/>
      <protection/>
    </xf>
    <xf numFmtId="49" fontId="33" fillId="0" borderId="36" xfId="65" applyNumberFormat="1" applyFont="1" applyBorder="1" applyAlignment="1">
      <alignment/>
      <protection/>
    </xf>
    <xf numFmtId="49" fontId="33" fillId="0" borderId="36" xfId="65" applyNumberFormat="1" applyFont="1" applyBorder="1" applyAlignment="1" quotePrefix="1">
      <alignment/>
      <protection/>
    </xf>
    <xf numFmtId="49" fontId="33" fillId="0" borderId="37" xfId="65" applyNumberFormat="1" applyFont="1" applyBorder="1" applyAlignment="1">
      <alignment horizontal="right"/>
      <protection/>
    </xf>
    <xf numFmtId="0" fontId="9" fillId="0" borderId="28" xfId="65" applyFont="1" applyBorder="1" applyAlignment="1" applyProtection="1">
      <alignment horizontal="left"/>
      <protection/>
    </xf>
    <xf numFmtId="3" fontId="9" fillId="0" borderId="43" xfId="65" applyNumberFormat="1" applyFont="1" applyBorder="1" applyAlignment="1" applyProtection="1">
      <alignment horizontal="right"/>
      <protection/>
    </xf>
    <xf numFmtId="3" fontId="9" fillId="0" borderId="44" xfId="65" applyNumberFormat="1" applyFont="1" applyBorder="1" applyAlignment="1" applyProtection="1">
      <alignment horizontal="right"/>
      <protection/>
    </xf>
    <xf numFmtId="3" fontId="9" fillId="0" borderId="45" xfId="65" applyNumberFormat="1" applyFont="1" applyBorder="1" applyAlignment="1" applyProtection="1">
      <alignment horizontal="right"/>
      <protection/>
    </xf>
    <xf numFmtId="3" fontId="9" fillId="0" borderId="43" xfId="65" applyNumberFormat="1" applyFont="1" applyFill="1" applyBorder="1" applyAlignment="1" applyProtection="1">
      <alignment horizontal="right"/>
      <protection/>
    </xf>
    <xf numFmtId="3" fontId="9" fillId="0" borderId="44" xfId="65" applyNumberFormat="1" applyFont="1" applyFill="1" applyBorder="1" applyAlignment="1" applyProtection="1">
      <alignment horizontal="right"/>
      <protection/>
    </xf>
    <xf numFmtId="3" fontId="9" fillId="0" borderId="45" xfId="65" applyNumberFormat="1" applyFont="1" applyFill="1" applyBorder="1" applyAlignment="1" applyProtection="1">
      <alignment horizontal="right"/>
      <protection/>
    </xf>
    <xf numFmtId="0" fontId="9" fillId="33" borderId="15" xfId="65" applyFont="1" applyFill="1" applyBorder="1" applyAlignment="1" applyProtection="1">
      <alignment horizontal="left"/>
      <protection/>
    </xf>
    <xf numFmtId="3" fontId="9" fillId="33" borderId="19" xfId="65" applyNumberFormat="1" applyFont="1" applyFill="1" applyBorder="1" applyAlignment="1" applyProtection="1">
      <alignment horizontal="right"/>
      <protection/>
    </xf>
    <xf numFmtId="3" fontId="9" fillId="33" borderId="49" xfId="65" applyNumberFormat="1" applyFont="1" applyFill="1" applyBorder="1" applyAlignment="1" applyProtection="1">
      <alignment horizontal="right"/>
      <protection/>
    </xf>
    <xf numFmtId="3" fontId="9" fillId="33" borderId="17" xfId="65" applyNumberFormat="1" applyFont="1" applyFill="1" applyBorder="1" applyAlignment="1" applyProtection="1">
      <alignment horizontal="right"/>
      <protection/>
    </xf>
    <xf numFmtId="0" fontId="9" fillId="0" borderId="15" xfId="65" applyFont="1" applyBorder="1" applyAlignment="1" applyProtection="1">
      <alignment horizontal="left"/>
      <protection/>
    </xf>
    <xf numFmtId="3" fontId="9" fillId="0" borderId="19" xfId="65" applyNumberFormat="1" applyFont="1" applyBorder="1" applyAlignment="1" applyProtection="1">
      <alignment horizontal="right"/>
      <protection/>
    </xf>
    <xf numFmtId="3" fontId="9" fillId="0" borderId="49" xfId="65" applyNumberFormat="1" applyFont="1" applyBorder="1" applyAlignment="1" applyProtection="1">
      <alignment horizontal="right"/>
      <protection/>
    </xf>
    <xf numFmtId="3" fontId="9" fillId="0" borderId="17" xfId="65" applyNumberFormat="1" applyFont="1" applyBorder="1" applyAlignment="1" applyProtection="1">
      <alignment horizontal="right"/>
      <protection/>
    </xf>
    <xf numFmtId="3" fontId="9" fillId="0" borderId="19" xfId="65" applyNumberFormat="1" applyFont="1" applyFill="1" applyBorder="1" applyAlignment="1" applyProtection="1">
      <alignment horizontal="right"/>
      <protection/>
    </xf>
    <xf numFmtId="3" fontId="9" fillId="0" borderId="49" xfId="65" applyNumberFormat="1" applyFont="1" applyFill="1" applyBorder="1" applyAlignment="1" applyProtection="1">
      <alignment horizontal="right"/>
      <protection/>
    </xf>
    <xf numFmtId="3" fontId="9" fillId="0" borderId="17" xfId="65" applyNumberFormat="1" applyFont="1" applyFill="1" applyBorder="1" applyAlignment="1" applyProtection="1">
      <alignment horizontal="right"/>
      <protection/>
    </xf>
    <xf numFmtId="0" fontId="7" fillId="0" borderId="12" xfId="65" applyFont="1" applyBorder="1" applyAlignment="1" applyProtection="1">
      <alignment horizontal="left"/>
      <protection/>
    </xf>
    <xf numFmtId="3" fontId="7" fillId="0" borderId="26" xfId="65" applyNumberFormat="1" applyFont="1" applyBorder="1" applyAlignment="1" applyProtection="1">
      <alignment horizontal="right"/>
      <protection/>
    </xf>
    <xf numFmtId="3" fontId="7" fillId="0" borderId="71" xfId="65" applyNumberFormat="1" applyFont="1" applyBorder="1" applyAlignment="1" applyProtection="1">
      <alignment horizontal="right"/>
      <protection/>
    </xf>
    <xf numFmtId="3" fontId="7" fillId="0" borderId="14" xfId="65" applyNumberFormat="1" applyFont="1" applyBorder="1" applyAlignment="1" applyProtection="1">
      <alignment horizontal="right"/>
      <protection/>
    </xf>
    <xf numFmtId="3" fontId="7" fillId="0" borderId="26" xfId="65" applyNumberFormat="1" applyFont="1" applyFill="1" applyBorder="1" applyAlignment="1" applyProtection="1">
      <alignment horizontal="right"/>
      <protection/>
    </xf>
    <xf numFmtId="3" fontId="7" fillId="0" borderId="71" xfId="65" applyNumberFormat="1" applyFont="1" applyFill="1" applyBorder="1" applyAlignment="1" applyProtection="1">
      <alignment horizontal="right"/>
      <protection/>
    </xf>
    <xf numFmtId="3" fontId="7" fillId="0" borderId="14" xfId="65" applyNumberFormat="1" applyFont="1" applyFill="1" applyBorder="1" applyAlignment="1" applyProtection="1">
      <alignment horizontal="right"/>
      <protection/>
    </xf>
    <xf numFmtId="0" fontId="9" fillId="0" borderId="15" xfId="64" applyFont="1" applyBorder="1" applyAlignment="1" applyProtection="1">
      <alignment horizontal="left"/>
      <protection/>
    </xf>
    <xf numFmtId="0" fontId="9" fillId="33" borderId="15" xfId="64" applyFont="1" applyFill="1" applyBorder="1" applyAlignment="1" applyProtection="1">
      <alignment horizontal="left"/>
      <protection/>
    </xf>
    <xf numFmtId="0" fontId="7" fillId="0" borderId="12" xfId="64" applyFont="1" applyBorder="1" applyAlignment="1" applyProtection="1">
      <alignment horizontal="left"/>
      <protection/>
    </xf>
    <xf numFmtId="0" fontId="7" fillId="0" borderId="15" xfId="64" applyFont="1" applyBorder="1" applyAlignment="1" applyProtection="1">
      <alignment horizontal="left"/>
      <protection/>
    </xf>
    <xf numFmtId="0" fontId="9" fillId="0" borderId="74" xfId="65" applyFont="1" applyBorder="1" applyAlignment="1" applyProtection="1">
      <alignment horizontal="left"/>
      <protection/>
    </xf>
    <xf numFmtId="0" fontId="9" fillId="0" borderId="15" xfId="65" applyFont="1" applyFill="1" applyBorder="1" applyAlignment="1" applyProtection="1">
      <alignment horizontal="left"/>
      <protection/>
    </xf>
    <xf numFmtId="0" fontId="7" fillId="0" borderId="15" xfId="65" applyFont="1" applyBorder="1" applyAlignment="1" applyProtection="1">
      <alignment horizontal="left"/>
      <protection/>
    </xf>
    <xf numFmtId="3" fontId="7" fillId="0" borderId="22" xfId="65" applyNumberFormat="1" applyFont="1" applyBorder="1" applyAlignment="1" applyProtection="1">
      <alignment horizontal="right"/>
      <protection/>
    </xf>
    <xf numFmtId="3" fontId="7" fillId="0" borderId="51" xfId="65" applyNumberFormat="1" applyFont="1" applyBorder="1" applyAlignment="1" applyProtection="1">
      <alignment horizontal="right"/>
      <protection/>
    </xf>
    <xf numFmtId="3" fontId="7" fillId="0" borderId="23" xfId="65" applyNumberFormat="1" applyFont="1" applyBorder="1" applyAlignment="1" applyProtection="1">
      <alignment horizontal="right"/>
      <protection/>
    </xf>
    <xf numFmtId="3" fontId="7" fillId="0" borderId="22" xfId="65" applyNumberFormat="1" applyFont="1" applyFill="1" applyBorder="1" applyAlignment="1" applyProtection="1">
      <alignment horizontal="right"/>
      <protection/>
    </xf>
    <xf numFmtId="3" fontId="7" fillId="0" borderId="51" xfId="65" applyNumberFormat="1" applyFont="1" applyFill="1" applyBorder="1" applyAlignment="1" applyProtection="1">
      <alignment horizontal="right"/>
      <protection/>
    </xf>
    <xf numFmtId="3" fontId="7" fillId="0" borderId="23" xfId="65" applyNumberFormat="1" applyFont="1" applyFill="1" applyBorder="1" applyAlignment="1" applyProtection="1">
      <alignment horizontal="right"/>
      <protection/>
    </xf>
    <xf numFmtId="0" fontId="9" fillId="0" borderId="47" xfId="65" applyFont="1" applyBorder="1" applyAlignment="1" applyProtection="1">
      <alignment horizontal="fill"/>
      <protection/>
    </xf>
    <xf numFmtId="0" fontId="9" fillId="0" borderId="0" xfId="65" applyFont="1" applyAlignment="1" applyProtection="1">
      <alignment horizontal="fill"/>
      <protection/>
    </xf>
    <xf numFmtId="0" fontId="25" fillId="0" borderId="35" xfId="65" applyFont="1" applyBorder="1" applyAlignment="1" applyProtection="1">
      <alignment vertical="center"/>
      <protection/>
    </xf>
    <xf numFmtId="0" fontId="25" fillId="0" borderId="36" xfId="65" applyFont="1" applyBorder="1" applyAlignment="1" applyProtection="1">
      <alignment vertical="center"/>
      <protection/>
    </xf>
    <xf numFmtId="0" fontId="1" fillId="0" borderId="36" xfId="65" applyBorder="1">
      <alignment/>
      <protection/>
    </xf>
    <xf numFmtId="3" fontId="9" fillId="0" borderId="75" xfId="65" applyNumberFormat="1" applyFont="1" applyBorder="1" applyAlignment="1" applyProtection="1">
      <alignment horizontal="right"/>
      <protection/>
    </xf>
    <xf numFmtId="3" fontId="9" fillId="0" borderId="75" xfId="65" applyNumberFormat="1" applyFont="1" applyFill="1" applyBorder="1" applyAlignment="1" applyProtection="1">
      <alignment horizontal="right"/>
      <protection/>
    </xf>
    <xf numFmtId="3" fontId="9" fillId="0" borderId="48" xfId="65" applyNumberFormat="1" applyFont="1" applyFill="1" applyBorder="1" applyAlignment="1" applyProtection="1">
      <alignment horizontal="right"/>
      <protection/>
    </xf>
    <xf numFmtId="3" fontId="9" fillId="33" borderId="76" xfId="65" applyNumberFormat="1" applyFont="1" applyFill="1" applyBorder="1" applyAlignment="1" applyProtection="1">
      <alignment horizontal="right"/>
      <protection/>
    </xf>
    <xf numFmtId="3" fontId="9" fillId="33" borderId="18" xfId="65" applyNumberFormat="1" applyFont="1" applyFill="1" applyBorder="1" applyAlignment="1" applyProtection="1">
      <alignment horizontal="right"/>
      <protection/>
    </xf>
    <xf numFmtId="3" fontId="9" fillId="0" borderId="76" xfId="65" applyNumberFormat="1" applyFont="1" applyBorder="1" applyAlignment="1" applyProtection="1">
      <alignment horizontal="right"/>
      <protection/>
    </xf>
    <xf numFmtId="3" fontId="9" fillId="0" borderId="76" xfId="65" applyNumberFormat="1" applyFont="1" applyFill="1" applyBorder="1" applyAlignment="1" applyProtection="1">
      <alignment horizontal="right"/>
      <protection/>
    </xf>
    <xf numFmtId="3" fontId="9" fillId="0" borderId="18" xfId="65" applyNumberFormat="1" applyFont="1" applyFill="1" applyBorder="1" applyAlignment="1" applyProtection="1">
      <alignment horizontal="right"/>
      <protection/>
    </xf>
    <xf numFmtId="0" fontId="9" fillId="33" borderId="31" xfId="65" applyFont="1" applyFill="1" applyBorder="1" applyAlignment="1" applyProtection="1">
      <alignment horizontal="left"/>
      <protection/>
    </xf>
    <xf numFmtId="3" fontId="9" fillId="33" borderId="22" xfId="65" applyNumberFormat="1" applyFont="1" applyFill="1" applyBorder="1" applyAlignment="1" applyProtection="1">
      <alignment horizontal="right"/>
      <protection/>
    </xf>
    <xf numFmtId="3" fontId="9" fillId="33" borderId="51" xfId="65" applyNumberFormat="1" applyFont="1" applyFill="1" applyBorder="1" applyAlignment="1" applyProtection="1">
      <alignment horizontal="right"/>
      <protection/>
    </xf>
    <xf numFmtId="3" fontId="9" fillId="33" borderId="77" xfId="65" applyNumberFormat="1" applyFont="1" applyFill="1" applyBorder="1" applyAlignment="1" applyProtection="1">
      <alignment horizontal="right"/>
      <protection/>
    </xf>
    <xf numFmtId="3" fontId="9" fillId="33" borderId="23" xfId="65" applyNumberFormat="1" applyFont="1" applyFill="1" applyBorder="1" applyAlignment="1" applyProtection="1">
      <alignment horizontal="right"/>
      <protection/>
    </xf>
    <xf numFmtId="3" fontId="9" fillId="33" borderId="32" xfId="65" applyNumberFormat="1" applyFont="1" applyFill="1" applyBorder="1" applyAlignment="1" applyProtection="1">
      <alignment horizontal="right"/>
      <protection/>
    </xf>
    <xf numFmtId="0" fontId="34" fillId="0" borderId="0" xfId="65" applyFont="1">
      <alignment/>
      <protection/>
    </xf>
    <xf numFmtId="0" fontId="8" fillId="0" borderId="0" xfId="65" applyFont="1">
      <alignment/>
      <protection/>
    </xf>
    <xf numFmtId="0" fontId="9" fillId="0" borderId="0" xfId="66" applyFont="1">
      <alignment/>
      <protection/>
    </xf>
    <xf numFmtId="0" fontId="25" fillId="0" borderId="0" xfId="66" applyFont="1">
      <alignment/>
      <protection/>
    </xf>
    <xf numFmtId="0" fontId="9" fillId="0" borderId="53" xfId="66" applyFont="1" applyBorder="1">
      <alignment/>
      <protection/>
    </xf>
    <xf numFmtId="0" fontId="7" fillId="33" borderId="78" xfId="66" applyFont="1" applyFill="1" applyBorder="1" applyAlignment="1">
      <alignment horizontal="center" vertical="center" wrapText="1"/>
      <protection/>
    </xf>
    <xf numFmtId="0" fontId="7" fillId="33" borderId="79" xfId="66" applyFont="1" applyFill="1" applyBorder="1" applyAlignment="1">
      <alignment horizontal="center" vertical="center" wrapText="1"/>
      <protection/>
    </xf>
    <xf numFmtId="0" fontId="7" fillId="33" borderId="80" xfId="66" applyFont="1" applyFill="1" applyBorder="1" applyAlignment="1">
      <alignment horizontal="center" vertical="center"/>
      <protection/>
    </xf>
    <xf numFmtId="0" fontId="7" fillId="35" borderId="19" xfId="66" applyFont="1" applyFill="1" applyBorder="1">
      <alignment/>
      <protection/>
    </xf>
    <xf numFmtId="3" fontId="7" fillId="0" borderId="70" xfId="66" applyNumberFormat="1" applyFont="1" applyBorder="1">
      <alignment/>
      <protection/>
    </xf>
    <xf numFmtId="3" fontId="7" fillId="0" borderId="20" xfId="66" applyNumberFormat="1" applyFont="1" applyBorder="1">
      <alignment/>
      <protection/>
    </xf>
    <xf numFmtId="0" fontId="9" fillId="35" borderId="19" xfId="66" applyFont="1" applyFill="1" applyBorder="1">
      <alignment/>
      <protection/>
    </xf>
    <xf numFmtId="3" fontId="9" fillId="0" borderId="49" xfId="66" applyNumberFormat="1" applyFont="1" applyBorder="1" applyProtection="1">
      <alignment/>
      <protection/>
    </xf>
    <xf numFmtId="3" fontId="9" fillId="0" borderId="49" xfId="66" applyNumberFormat="1" applyFont="1" applyBorder="1">
      <alignment/>
      <protection/>
    </xf>
    <xf numFmtId="3" fontId="9" fillId="0" borderId="17" xfId="66" applyNumberFormat="1" applyFont="1" applyBorder="1">
      <alignment/>
      <protection/>
    </xf>
    <xf numFmtId="0" fontId="9" fillId="35" borderId="19" xfId="66" applyFont="1" applyFill="1" applyBorder="1" applyAlignment="1">
      <alignment vertical="center" wrapText="1"/>
      <protection/>
    </xf>
    <xf numFmtId="0" fontId="1" fillId="0" borderId="0" xfId="66">
      <alignment/>
      <protection/>
    </xf>
    <xf numFmtId="3" fontId="7" fillId="0" borderId="49" xfId="66" applyNumberFormat="1" applyFont="1" applyBorder="1">
      <alignment/>
      <protection/>
    </xf>
    <xf numFmtId="3" fontId="7" fillId="0" borderId="17" xfId="66" applyNumberFormat="1" applyFont="1" applyBorder="1">
      <alignment/>
      <protection/>
    </xf>
    <xf numFmtId="0" fontId="9" fillId="35" borderId="26" xfId="66" applyFont="1" applyFill="1" applyBorder="1">
      <alignment/>
      <protection/>
    </xf>
    <xf numFmtId="0" fontId="7" fillId="35" borderId="22" xfId="66" applyFont="1" applyFill="1" applyBorder="1" applyAlignment="1">
      <alignment vertical="center" wrapText="1"/>
      <protection/>
    </xf>
    <xf numFmtId="3" fontId="7" fillId="0" borderId="41" xfId="66" applyNumberFormat="1" applyFont="1" applyBorder="1" applyAlignment="1">
      <alignment vertical="center" wrapText="1"/>
      <protection/>
    </xf>
    <xf numFmtId="3" fontId="7" fillId="0" borderId="25" xfId="66" applyNumberFormat="1" applyFont="1" applyBorder="1" applyAlignment="1">
      <alignment vertical="center" wrapText="1"/>
      <protection/>
    </xf>
    <xf numFmtId="0" fontId="9" fillId="0" borderId="0" xfId="67" applyFont="1">
      <alignment/>
      <protection/>
    </xf>
    <xf numFmtId="0" fontId="25" fillId="0" borderId="0" xfId="67" applyFont="1">
      <alignment/>
      <protection/>
    </xf>
    <xf numFmtId="0" fontId="25" fillId="0" borderId="0" xfId="67" applyFont="1" applyAlignment="1" applyProtection="1">
      <alignment horizontal="left" vertical="center"/>
      <protection/>
    </xf>
    <xf numFmtId="0" fontId="8" fillId="0" borderId="0" xfId="67" applyFont="1">
      <alignment/>
      <protection/>
    </xf>
    <xf numFmtId="0" fontId="7" fillId="33" borderId="81" xfId="67" applyFont="1" applyFill="1" applyBorder="1" applyAlignment="1">
      <alignment horizontal="center" vertical="center" wrapText="1"/>
      <protection/>
    </xf>
    <xf numFmtId="0" fontId="7" fillId="33" borderId="82" xfId="67" applyFont="1" applyFill="1" applyBorder="1" applyAlignment="1">
      <alignment horizontal="center" vertical="justify"/>
      <protection/>
    </xf>
    <xf numFmtId="0" fontId="7" fillId="33" borderId="83" xfId="67" applyFont="1" applyFill="1" applyBorder="1" applyAlignment="1">
      <alignment horizontal="center" vertical="center" wrapText="1"/>
      <protection/>
    </xf>
    <xf numFmtId="0" fontId="7" fillId="33" borderId="82" xfId="67" applyFont="1" applyFill="1" applyBorder="1" applyAlignment="1">
      <alignment horizontal="center" vertical="center" wrapText="1"/>
      <protection/>
    </xf>
    <xf numFmtId="0" fontId="7" fillId="33" borderId="84" xfId="67" applyFont="1" applyFill="1" applyBorder="1" applyAlignment="1">
      <alignment horizontal="center" vertical="center" wrapText="1"/>
      <protection/>
    </xf>
    <xf numFmtId="0" fontId="9" fillId="0" borderId="19" xfId="67" applyFont="1" applyBorder="1">
      <alignment/>
      <protection/>
    </xf>
    <xf numFmtId="3" fontId="9" fillId="0" borderId="49" xfId="67" applyNumberFormat="1" applyFont="1" applyBorder="1">
      <alignment/>
      <protection/>
    </xf>
    <xf numFmtId="3" fontId="9" fillId="0" borderId="50" xfId="67" applyNumberFormat="1" applyFont="1" applyBorder="1">
      <alignment/>
      <protection/>
    </xf>
    <xf numFmtId="3" fontId="9" fillId="0" borderId="17" xfId="67" applyNumberFormat="1" applyFont="1" applyBorder="1">
      <alignment/>
      <protection/>
    </xf>
    <xf numFmtId="0" fontId="9" fillId="0" borderId="85" xfId="67" applyFont="1" applyBorder="1">
      <alignment/>
      <protection/>
    </xf>
    <xf numFmtId="3" fontId="9" fillId="0" borderId="86" xfId="67" applyNumberFormat="1" applyFont="1" applyBorder="1">
      <alignment/>
      <protection/>
    </xf>
    <xf numFmtId="3" fontId="9" fillId="0" borderId="87" xfId="67" applyNumberFormat="1" applyFont="1" applyBorder="1">
      <alignment/>
      <protection/>
    </xf>
    <xf numFmtId="3" fontId="9" fillId="0" borderId="88" xfId="67" applyNumberFormat="1" applyFont="1" applyBorder="1">
      <alignment/>
      <protection/>
    </xf>
    <xf numFmtId="0" fontId="9" fillId="0" borderId="89" xfId="67" applyFont="1" applyBorder="1">
      <alignment/>
      <protection/>
    </xf>
    <xf numFmtId="3" fontId="9" fillId="0" borderId="90" xfId="67" applyNumberFormat="1" applyFont="1" applyBorder="1">
      <alignment/>
      <protection/>
    </xf>
    <xf numFmtId="3" fontId="9" fillId="0" borderId="91" xfId="67" applyNumberFormat="1" applyFont="1" applyBorder="1">
      <alignment/>
      <protection/>
    </xf>
    <xf numFmtId="3" fontId="9" fillId="0" borderId="92" xfId="67" applyNumberFormat="1" applyFont="1" applyBorder="1">
      <alignment/>
      <protection/>
    </xf>
    <xf numFmtId="0" fontId="7" fillId="0" borderId="22" xfId="67" applyFont="1" applyBorder="1">
      <alignment/>
      <protection/>
    </xf>
    <xf numFmtId="3" fontId="7" fillId="0" borderId="93" xfId="67" applyNumberFormat="1" applyFont="1" applyBorder="1">
      <alignment/>
      <protection/>
    </xf>
    <xf numFmtId="3" fontId="7" fillId="0" borderId="52" xfId="67" applyNumberFormat="1" applyFont="1" applyBorder="1">
      <alignment/>
      <protection/>
    </xf>
    <xf numFmtId="3" fontId="7" fillId="0" borderId="51" xfId="67" applyNumberFormat="1" applyFont="1" applyBorder="1">
      <alignment/>
      <protection/>
    </xf>
    <xf numFmtId="3" fontId="7" fillId="0" borderId="23" xfId="67" applyNumberFormat="1" applyFont="1" applyBorder="1">
      <alignment/>
      <protection/>
    </xf>
    <xf numFmtId="0" fontId="7" fillId="0" borderId="0" xfId="67" applyFont="1" applyBorder="1">
      <alignment/>
      <protection/>
    </xf>
    <xf numFmtId="3" fontId="7" fillId="0" borderId="0" xfId="67" applyNumberFormat="1" applyFont="1" applyBorder="1">
      <alignment/>
      <protection/>
    </xf>
    <xf numFmtId="0" fontId="7" fillId="33" borderId="81" xfId="67" applyFont="1" applyFill="1" applyBorder="1" applyAlignment="1">
      <alignment horizontal="center" vertical="justify"/>
      <protection/>
    </xf>
    <xf numFmtId="0" fontId="26" fillId="0" borderId="0" xfId="68" applyFont="1" applyBorder="1" applyAlignment="1">
      <alignment horizontal="left"/>
      <protection/>
    </xf>
    <xf numFmtId="0" fontId="8" fillId="0" borderId="0" xfId="68" applyFont="1">
      <alignment/>
      <protection/>
    </xf>
    <xf numFmtId="0" fontId="6" fillId="0" borderId="0" xfId="68" applyFont="1" applyBorder="1" applyAlignment="1">
      <alignment vertical="center"/>
      <protection/>
    </xf>
    <xf numFmtId="0" fontId="7" fillId="0" borderId="0" xfId="68" applyFont="1" applyBorder="1" applyAlignment="1">
      <alignment horizontal="left" vertical="center"/>
      <protection/>
    </xf>
    <xf numFmtId="0" fontId="7" fillId="33" borderId="94" xfId="68" applyFont="1" applyFill="1" applyBorder="1" applyAlignment="1">
      <alignment horizontal="center" vertical="center" wrapText="1"/>
      <protection/>
    </xf>
    <xf numFmtId="0" fontId="7" fillId="33" borderId="95" xfId="68" applyFont="1" applyFill="1" applyBorder="1" applyAlignment="1">
      <alignment horizontal="center" vertical="center" wrapText="1"/>
      <protection/>
    </xf>
    <xf numFmtId="0" fontId="7" fillId="33" borderId="96" xfId="68" applyFont="1" applyFill="1" applyBorder="1" applyAlignment="1">
      <alignment horizontal="center" vertical="center" wrapText="1"/>
      <protection/>
    </xf>
    <xf numFmtId="0" fontId="7" fillId="33" borderId="97" xfId="68" applyFont="1" applyFill="1" applyBorder="1" applyAlignment="1">
      <alignment horizontal="center" vertical="center" wrapText="1"/>
      <protection/>
    </xf>
    <xf numFmtId="0" fontId="9" fillId="0" borderId="10" xfId="68" applyFont="1" applyBorder="1">
      <alignment/>
      <protection/>
    </xf>
    <xf numFmtId="3" fontId="9" fillId="0" borderId="19" xfId="68" applyNumberFormat="1" applyFont="1" applyBorder="1">
      <alignment/>
      <protection/>
    </xf>
    <xf numFmtId="3" fontId="9" fillId="0" borderId="49" xfId="68" applyNumberFormat="1" applyFont="1" applyBorder="1">
      <alignment/>
      <protection/>
    </xf>
    <xf numFmtId="3" fontId="9" fillId="0" borderId="17" xfId="68" applyNumberFormat="1" applyFont="1" applyBorder="1">
      <alignment/>
      <protection/>
    </xf>
    <xf numFmtId="3" fontId="9" fillId="0" borderId="19" xfId="68" applyNumberFormat="1" applyFont="1" applyBorder="1" applyAlignment="1">
      <alignment horizontal="right"/>
      <protection/>
    </xf>
    <xf numFmtId="3" fontId="9" fillId="0" borderId="49" xfId="68" applyNumberFormat="1" applyFont="1" applyBorder="1" applyAlignment="1">
      <alignment horizontal="right"/>
      <protection/>
    </xf>
    <xf numFmtId="3" fontId="9" fillId="0" borderId="17" xfId="68" applyNumberFormat="1" applyFont="1" applyBorder="1" applyAlignment="1">
      <alignment horizontal="right"/>
      <protection/>
    </xf>
    <xf numFmtId="0" fontId="7" fillId="0" borderId="11" xfId="68" applyFont="1" applyBorder="1">
      <alignment/>
      <protection/>
    </xf>
    <xf numFmtId="3" fontId="7" fillId="0" borderId="26" xfId="58" applyNumberFormat="1" applyFont="1" applyFill="1" applyBorder="1" applyAlignment="1">
      <alignment horizontal="right" wrapText="1"/>
      <protection/>
    </xf>
    <xf numFmtId="3" fontId="7" fillId="0" borderId="71" xfId="58" applyNumberFormat="1" applyFont="1" applyFill="1" applyBorder="1" applyAlignment="1">
      <alignment horizontal="right" wrapText="1"/>
      <protection/>
    </xf>
    <xf numFmtId="3" fontId="7" fillId="0" borderId="14" xfId="58" applyNumberFormat="1" applyFont="1" applyFill="1" applyBorder="1" applyAlignment="1">
      <alignment horizontal="right" wrapText="1"/>
      <protection/>
    </xf>
    <xf numFmtId="0" fontId="9" fillId="0" borderId="10" xfId="68" applyFont="1" applyBorder="1" applyAlignment="1">
      <alignment horizontal="left"/>
      <protection/>
    </xf>
    <xf numFmtId="3" fontId="9" fillId="0" borderId="16" xfId="68" applyNumberFormat="1" applyFont="1" applyBorder="1">
      <alignment/>
      <protection/>
    </xf>
    <xf numFmtId="3" fontId="9" fillId="0" borderId="70" xfId="68" applyNumberFormat="1" applyFont="1" applyBorder="1">
      <alignment/>
      <protection/>
    </xf>
    <xf numFmtId="3" fontId="9" fillId="0" borderId="20" xfId="68" applyNumberFormat="1" applyFont="1" applyBorder="1">
      <alignment/>
      <protection/>
    </xf>
    <xf numFmtId="3" fontId="7" fillId="0" borderId="98" xfId="58" applyNumberFormat="1" applyFont="1" applyFill="1" applyBorder="1" applyAlignment="1">
      <alignment horizontal="right" wrapText="1"/>
      <protection/>
    </xf>
    <xf numFmtId="0" fontId="7" fillId="0" borderId="30" xfId="68" applyFont="1" applyBorder="1" applyAlignment="1">
      <alignment vertical="center" wrapText="1"/>
      <protection/>
    </xf>
    <xf numFmtId="3" fontId="7" fillId="0" borderId="22" xfId="58" applyNumberFormat="1" applyFont="1" applyFill="1" applyBorder="1" applyAlignment="1">
      <alignment horizontal="right" vertical="center" wrapText="1"/>
      <protection/>
    </xf>
    <xf numFmtId="3" fontId="7" fillId="0" borderId="51" xfId="58" applyNumberFormat="1" applyFont="1" applyFill="1" applyBorder="1" applyAlignment="1">
      <alignment horizontal="right" vertical="center" wrapText="1"/>
      <protection/>
    </xf>
    <xf numFmtId="3" fontId="7" fillId="0" borderId="52" xfId="58" applyNumberFormat="1" applyFont="1" applyFill="1" applyBorder="1" applyAlignment="1">
      <alignment horizontal="right" vertical="center" wrapText="1"/>
      <protection/>
    </xf>
    <xf numFmtId="3" fontId="7" fillId="0" borderId="23" xfId="58" applyNumberFormat="1" applyFont="1" applyFill="1" applyBorder="1" applyAlignment="1">
      <alignment horizontal="right" vertical="center" wrapText="1"/>
      <protection/>
    </xf>
    <xf numFmtId="0" fontId="36" fillId="0" borderId="0" xfId="68" applyFont="1">
      <alignment/>
      <protection/>
    </xf>
    <xf numFmtId="0" fontId="26" fillId="0" borderId="0" xfId="69" applyFont="1" applyFill="1" applyBorder="1" applyAlignment="1">
      <alignment/>
      <protection/>
    </xf>
    <xf numFmtId="0" fontId="26" fillId="0" borderId="0" xfId="69" applyFont="1" applyBorder="1" applyAlignment="1">
      <alignment/>
      <protection/>
    </xf>
    <xf numFmtId="0" fontId="34" fillId="0" borderId="0" xfId="69" applyFont="1" applyBorder="1">
      <alignment/>
      <protection/>
    </xf>
    <xf numFmtId="0" fontId="9" fillId="0" borderId="0" xfId="69" applyFont="1" applyBorder="1">
      <alignment/>
      <protection/>
    </xf>
    <xf numFmtId="0" fontId="6" fillId="0" borderId="0" xfId="69" applyFont="1" applyBorder="1" applyAlignment="1">
      <alignment/>
      <protection/>
    </xf>
    <xf numFmtId="0" fontId="25" fillId="0" borderId="0" xfId="69" applyFont="1" applyBorder="1" applyAlignment="1">
      <alignment horizontal="left" vertical="center"/>
      <protection/>
    </xf>
    <xf numFmtId="0" fontId="25" fillId="0" borderId="53" xfId="69" applyFont="1" applyBorder="1" applyAlignment="1">
      <alignment horizontal="left" vertical="center"/>
      <protection/>
    </xf>
    <xf numFmtId="49" fontId="39" fillId="0" borderId="53" xfId="69" applyNumberFormat="1" applyFont="1" applyBorder="1" applyAlignment="1">
      <alignment horizontal="right" vertical="center"/>
      <protection/>
    </xf>
    <xf numFmtId="0" fontId="25" fillId="0" borderId="0" xfId="69" applyFont="1" applyBorder="1">
      <alignment/>
      <protection/>
    </xf>
    <xf numFmtId="0" fontId="7" fillId="38" borderId="78" xfId="69" applyFont="1" applyFill="1" applyBorder="1" applyAlignment="1">
      <alignment horizontal="center" vertical="center" wrapText="1"/>
      <protection/>
    </xf>
    <xf numFmtId="0" fontId="7" fillId="38" borderId="79" xfId="69" applyFont="1" applyFill="1" applyBorder="1" applyAlignment="1">
      <alignment horizontal="center" vertical="center" wrapText="1"/>
      <protection/>
    </xf>
    <xf numFmtId="4" fontId="24" fillId="38" borderId="79" xfId="69" applyNumberFormat="1" applyFont="1" applyFill="1" applyBorder="1" applyAlignment="1">
      <alignment horizontal="center" vertical="center" wrapText="1"/>
      <protection/>
    </xf>
    <xf numFmtId="4" fontId="7" fillId="38" borderId="79" xfId="69" applyNumberFormat="1" applyFont="1" applyFill="1" applyBorder="1" applyAlignment="1">
      <alignment horizontal="center" vertical="center"/>
      <protection/>
    </xf>
    <xf numFmtId="4" fontId="24" fillId="38" borderId="80" xfId="69" applyNumberFormat="1" applyFont="1" applyFill="1" applyBorder="1" applyAlignment="1">
      <alignment horizontal="center" vertical="center" wrapText="1"/>
      <protection/>
    </xf>
    <xf numFmtId="0" fontId="34" fillId="0" borderId="0" xfId="69" applyFont="1" applyBorder="1" applyAlignment="1">
      <alignment horizontal="center" vertical="center"/>
      <protection/>
    </xf>
    <xf numFmtId="0" fontId="25" fillId="0" borderId="0" xfId="69" applyFont="1" applyBorder="1" applyAlignment="1">
      <alignment horizontal="center" vertical="center"/>
      <protection/>
    </xf>
    <xf numFmtId="3" fontId="7" fillId="39" borderId="19" xfId="60" applyNumberFormat="1" applyFont="1" applyFill="1" applyBorder="1" applyAlignment="1">
      <alignment horizontal="right" wrapText="1"/>
      <protection/>
    </xf>
    <xf numFmtId="3" fontId="7" fillId="39" borderId="49" xfId="60" applyNumberFormat="1" applyFont="1" applyFill="1" applyBorder="1" applyAlignment="1">
      <alignment horizontal="left" wrapText="1"/>
      <protection/>
    </xf>
    <xf numFmtId="3" fontId="7" fillId="39" borderId="44" xfId="60" applyNumberFormat="1" applyFont="1" applyFill="1" applyBorder="1" applyAlignment="1">
      <alignment horizontal="right" wrapText="1"/>
      <protection/>
    </xf>
    <xf numFmtId="3" fontId="7" fillId="39" borderId="49" xfId="60" applyNumberFormat="1" applyFont="1" applyFill="1" applyBorder="1" applyAlignment="1">
      <alignment horizontal="right" wrapText="1"/>
      <protection/>
    </xf>
    <xf numFmtId="3" fontId="7" fillId="39" borderId="45" xfId="60" applyNumberFormat="1" applyFont="1" applyFill="1" applyBorder="1" applyAlignment="1">
      <alignment horizontal="right" wrapText="1"/>
      <protection/>
    </xf>
    <xf numFmtId="0" fontId="1" fillId="0" borderId="0" xfId="69">
      <alignment/>
      <protection/>
    </xf>
    <xf numFmtId="3" fontId="9" fillId="40" borderId="19" xfId="60" applyNumberFormat="1" applyFont="1" applyFill="1" applyBorder="1" applyAlignment="1">
      <alignment horizontal="left" wrapText="1"/>
      <protection/>
    </xf>
    <xf numFmtId="3" fontId="9" fillId="40" borderId="49" xfId="60" applyNumberFormat="1" applyFont="1" applyFill="1" applyBorder="1" applyAlignment="1">
      <alignment horizontal="left" wrapText="1"/>
      <protection/>
    </xf>
    <xf numFmtId="3" fontId="9" fillId="40" borderId="49" xfId="60" applyNumberFormat="1" applyFont="1" applyFill="1" applyBorder="1" applyAlignment="1">
      <alignment horizontal="right" wrapText="1"/>
      <protection/>
    </xf>
    <xf numFmtId="3" fontId="9" fillId="40" borderId="17" xfId="60" applyNumberFormat="1" applyFont="1" applyFill="1" applyBorder="1" applyAlignment="1">
      <alignment horizontal="right" wrapText="1"/>
      <protection/>
    </xf>
    <xf numFmtId="3" fontId="9" fillId="38" borderId="19" xfId="60" applyNumberFormat="1" applyFont="1" applyFill="1" applyBorder="1" applyAlignment="1">
      <alignment horizontal="left" wrapText="1"/>
      <protection/>
    </xf>
    <xf numFmtId="3" fontId="9" fillId="38" borderId="49" xfId="60" applyNumberFormat="1" applyFont="1" applyFill="1" applyBorder="1" applyAlignment="1">
      <alignment horizontal="left" wrapText="1"/>
      <protection/>
    </xf>
    <xf numFmtId="3" fontId="9" fillId="38" borderId="49" xfId="60" applyNumberFormat="1" applyFont="1" applyFill="1" applyBorder="1" applyAlignment="1">
      <alignment horizontal="right" wrapText="1"/>
      <protection/>
    </xf>
    <xf numFmtId="3" fontId="9" fillId="38" borderId="17" xfId="60" applyNumberFormat="1" applyFont="1" applyFill="1" applyBorder="1" applyAlignment="1">
      <alignment horizontal="right" wrapText="1"/>
      <protection/>
    </xf>
    <xf numFmtId="3" fontId="9" fillId="0" borderId="19" xfId="60" applyNumberFormat="1" applyFont="1" applyFill="1" applyBorder="1" applyAlignment="1">
      <alignment horizontal="left" wrapText="1"/>
      <protection/>
    </xf>
    <xf numFmtId="3" fontId="9" fillId="0" borderId="49" xfId="60" applyNumberFormat="1" applyFont="1" applyFill="1" applyBorder="1" applyAlignment="1">
      <alignment horizontal="left" wrapText="1"/>
      <protection/>
    </xf>
    <xf numFmtId="3" fontId="9" fillId="0" borderId="49" xfId="60" applyNumberFormat="1" applyFont="1" applyFill="1" applyBorder="1" applyAlignment="1">
      <alignment horizontal="right" wrapText="1"/>
      <protection/>
    </xf>
    <xf numFmtId="3" fontId="9" fillId="0" borderId="17" xfId="60" applyNumberFormat="1" applyFont="1" applyFill="1" applyBorder="1" applyAlignment="1">
      <alignment horizontal="right" wrapText="1"/>
      <protection/>
    </xf>
    <xf numFmtId="3" fontId="9" fillId="41" borderId="19" xfId="60" applyNumberFormat="1" applyFont="1" applyFill="1" applyBorder="1" applyAlignment="1">
      <alignment horizontal="left" wrapText="1"/>
      <protection/>
    </xf>
    <xf numFmtId="3" fontId="9" fillId="41" borderId="49" xfId="60" applyNumberFormat="1" applyFont="1" applyFill="1" applyBorder="1" applyAlignment="1">
      <alignment horizontal="left" wrapText="1"/>
      <protection/>
    </xf>
    <xf numFmtId="3" fontId="9" fillId="41" borderId="49" xfId="60" applyNumberFormat="1" applyFont="1" applyFill="1" applyBorder="1" applyAlignment="1">
      <alignment horizontal="right" wrapText="1"/>
      <protection/>
    </xf>
    <xf numFmtId="3" fontId="9" fillId="41" borderId="17" xfId="60" applyNumberFormat="1" applyFont="1" applyFill="1" applyBorder="1" applyAlignment="1">
      <alignment horizontal="right" wrapText="1"/>
      <protection/>
    </xf>
    <xf numFmtId="0" fontId="1" fillId="33" borderId="0" xfId="69" applyFill="1">
      <alignment/>
      <protection/>
    </xf>
    <xf numFmtId="0" fontId="1" fillId="36" borderId="0" xfId="69" applyFill="1">
      <alignment/>
      <protection/>
    </xf>
    <xf numFmtId="3" fontId="9" fillId="33" borderId="19" xfId="60" applyNumberFormat="1" applyFont="1" applyFill="1" applyBorder="1" applyAlignment="1">
      <alignment horizontal="left" wrapText="1"/>
      <protection/>
    </xf>
    <xf numFmtId="3" fontId="9" fillId="33" borderId="49" xfId="60" applyNumberFormat="1" applyFont="1" applyFill="1" applyBorder="1" applyAlignment="1">
      <alignment horizontal="left" wrapText="1"/>
      <protection/>
    </xf>
    <xf numFmtId="3" fontId="9" fillId="33" borderId="49" xfId="60" applyNumberFormat="1" applyFont="1" applyFill="1" applyBorder="1" applyAlignment="1">
      <alignment horizontal="right" wrapText="1"/>
      <protection/>
    </xf>
    <xf numFmtId="3" fontId="9" fillId="33" borderId="17" xfId="60" applyNumberFormat="1" applyFont="1" applyFill="1" applyBorder="1" applyAlignment="1">
      <alignment horizontal="right" wrapText="1"/>
      <protection/>
    </xf>
    <xf numFmtId="3" fontId="9" fillId="38" borderId="76" xfId="60" applyNumberFormat="1" applyFont="1" applyFill="1" applyBorder="1" applyAlignment="1">
      <alignment horizontal="right" wrapText="1"/>
      <protection/>
    </xf>
    <xf numFmtId="0" fontId="9" fillId="38" borderId="19" xfId="69" applyFont="1" applyFill="1" applyBorder="1" applyAlignment="1">
      <alignment horizontal="left" wrapText="1"/>
      <protection/>
    </xf>
    <xf numFmtId="3" fontId="9" fillId="33" borderId="22" xfId="60" applyNumberFormat="1" applyFont="1" applyFill="1" applyBorder="1" applyAlignment="1">
      <alignment horizontal="left" wrapText="1"/>
      <protection/>
    </xf>
    <xf numFmtId="3" fontId="9" fillId="33" borderId="51" xfId="60" applyNumberFormat="1" applyFont="1" applyFill="1" applyBorder="1" applyAlignment="1">
      <alignment horizontal="left" wrapText="1"/>
      <protection/>
    </xf>
    <xf numFmtId="3" fontId="9" fillId="33" borderId="51" xfId="60" applyNumberFormat="1" applyFont="1" applyFill="1" applyBorder="1" applyAlignment="1">
      <alignment horizontal="right" wrapText="1"/>
      <protection/>
    </xf>
    <xf numFmtId="3" fontId="9" fillId="33" borderId="23" xfId="60" applyNumberFormat="1" applyFont="1" applyFill="1" applyBorder="1" applyAlignment="1">
      <alignment horizontal="right" wrapText="1"/>
      <protection/>
    </xf>
    <xf numFmtId="3" fontId="7" fillId="33" borderId="49" xfId="60" applyNumberFormat="1" applyFont="1" applyFill="1" applyBorder="1" applyAlignment="1">
      <alignment horizontal="left" wrapText="1"/>
      <protection/>
    </xf>
    <xf numFmtId="3" fontId="7" fillId="33" borderId="49" xfId="60" applyNumberFormat="1" applyFont="1" applyFill="1" applyBorder="1" applyAlignment="1">
      <alignment horizontal="right" wrapText="1"/>
      <protection/>
    </xf>
    <xf numFmtId="3" fontId="7" fillId="33" borderId="17" xfId="60" applyNumberFormat="1" applyFont="1" applyFill="1" applyBorder="1" applyAlignment="1">
      <alignment horizontal="right" wrapText="1"/>
      <protection/>
    </xf>
    <xf numFmtId="0" fontId="1" fillId="0" borderId="0" xfId="69" applyFill="1">
      <alignment/>
      <protection/>
    </xf>
    <xf numFmtId="3" fontId="9" fillId="0" borderId="22" xfId="60" applyNumberFormat="1" applyFont="1" applyFill="1" applyBorder="1" applyAlignment="1">
      <alignment horizontal="left" wrapText="1"/>
      <protection/>
    </xf>
    <xf numFmtId="3" fontId="9" fillId="0" borderId="51" xfId="60" applyNumberFormat="1" applyFont="1" applyFill="1" applyBorder="1" applyAlignment="1">
      <alignment horizontal="left" wrapText="1"/>
      <protection/>
    </xf>
    <xf numFmtId="3" fontId="9" fillId="0" borderId="51" xfId="60" applyNumberFormat="1" applyFont="1" applyFill="1" applyBorder="1" applyAlignment="1">
      <alignment horizontal="right" wrapText="1"/>
      <protection/>
    </xf>
    <xf numFmtId="3" fontId="9" fillId="0" borderId="23" xfId="60" applyNumberFormat="1" applyFont="1" applyFill="1" applyBorder="1" applyAlignment="1">
      <alignment horizontal="right" wrapText="1"/>
      <protection/>
    </xf>
    <xf numFmtId="3" fontId="7" fillId="0" borderId="49" xfId="60" applyNumberFormat="1" applyFont="1" applyFill="1" applyBorder="1" applyAlignment="1">
      <alignment horizontal="left" wrapText="1"/>
      <protection/>
    </xf>
    <xf numFmtId="3" fontId="7" fillId="0" borderId="49" xfId="60" applyNumberFormat="1" applyFont="1" applyFill="1" applyBorder="1" applyAlignment="1">
      <alignment horizontal="right" wrapText="1"/>
      <protection/>
    </xf>
    <xf numFmtId="3" fontId="9" fillId="36" borderId="19" xfId="60" applyNumberFormat="1" applyFont="1" applyFill="1" applyBorder="1" applyAlignment="1">
      <alignment horizontal="left" wrapText="1"/>
      <protection/>
    </xf>
    <xf numFmtId="3" fontId="9" fillId="36" borderId="49" xfId="60" applyNumberFormat="1" applyFont="1" applyFill="1" applyBorder="1" applyAlignment="1">
      <alignment horizontal="left" wrapText="1"/>
      <protection/>
    </xf>
    <xf numFmtId="3" fontId="9" fillId="36" borderId="49" xfId="60" applyNumberFormat="1" applyFont="1" applyFill="1" applyBorder="1" applyAlignment="1">
      <alignment horizontal="right" wrapText="1"/>
      <protection/>
    </xf>
    <xf numFmtId="3" fontId="9" fillId="36" borderId="17" xfId="60" applyNumberFormat="1" applyFont="1" applyFill="1" applyBorder="1" applyAlignment="1">
      <alignment horizontal="right" wrapText="1"/>
      <protection/>
    </xf>
    <xf numFmtId="0" fontId="7" fillId="33" borderId="38" xfId="69" applyFont="1" applyFill="1" applyBorder="1" applyAlignment="1">
      <alignment horizontal="left" vertical="center" wrapText="1"/>
      <protection/>
    </xf>
    <xf numFmtId="0" fontId="31" fillId="33" borderId="41" xfId="69" applyFont="1" applyFill="1" applyBorder="1" applyAlignment="1">
      <alignment horizontal="left" vertical="center" wrapText="1"/>
      <protection/>
    </xf>
    <xf numFmtId="3" fontId="7" fillId="33" borderId="41" xfId="60" applyNumberFormat="1" applyFont="1" applyFill="1" applyBorder="1" applyAlignment="1">
      <alignment horizontal="right" vertical="center" wrapText="1"/>
      <protection/>
    </xf>
    <xf numFmtId="3" fontId="7" fillId="33" borderId="25" xfId="60" applyNumberFormat="1" applyFont="1" applyFill="1" applyBorder="1" applyAlignment="1">
      <alignment horizontal="right" vertical="center" wrapText="1"/>
      <protection/>
    </xf>
    <xf numFmtId="0" fontId="36" fillId="0" borderId="0" xfId="60" applyFont="1">
      <alignment/>
      <protection/>
    </xf>
    <xf numFmtId="0" fontId="35" fillId="0" borderId="47" xfId="60" applyBorder="1">
      <alignment/>
      <protection/>
    </xf>
    <xf numFmtId="3" fontId="40" fillId="0" borderId="47" xfId="54" applyNumberFormat="1" applyFont="1" applyFill="1" applyBorder="1" applyAlignment="1">
      <alignment horizontal="right" wrapText="1"/>
      <protection/>
    </xf>
    <xf numFmtId="0" fontId="35" fillId="0" borderId="0" xfId="60">
      <alignment/>
      <protection/>
    </xf>
    <xf numFmtId="3" fontId="35" fillId="0" borderId="0" xfId="59" applyNumberFormat="1">
      <alignment/>
      <protection/>
    </xf>
    <xf numFmtId="0" fontId="41" fillId="0" borderId="0" xfId="60" applyFont="1">
      <alignment/>
      <protection/>
    </xf>
    <xf numFmtId="0" fontId="41" fillId="0" borderId="0" xfId="60" applyFont="1" applyBorder="1">
      <alignment/>
      <protection/>
    </xf>
    <xf numFmtId="3" fontId="35" fillId="0" borderId="0" xfId="60" applyNumberFormat="1">
      <alignment/>
      <protection/>
    </xf>
    <xf numFmtId="0" fontId="1" fillId="0" borderId="0" xfId="70">
      <alignment/>
      <protection/>
    </xf>
    <xf numFmtId="0" fontId="7" fillId="0" borderId="0" xfId="70" applyFont="1" applyAlignment="1" applyProtection="1">
      <alignment horizontal="center"/>
      <protection/>
    </xf>
    <xf numFmtId="0" fontId="7" fillId="0" borderId="0" xfId="70" applyFont="1" applyAlignment="1">
      <alignment horizontal="center"/>
      <protection/>
    </xf>
    <xf numFmtId="0" fontId="34" fillId="0" borderId="0" xfId="70" applyFont="1">
      <alignment/>
      <protection/>
    </xf>
    <xf numFmtId="171" fontId="7" fillId="38" borderId="38" xfId="70" applyNumberFormat="1" applyFont="1" applyFill="1" applyBorder="1" applyAlignment="1" applyProtection="1">
      <alignment horizontal="center" vertical="center" wrapText="1"/>
      <protection/>
    </xf>
    <xf numFmtId="171" fontId="7" fillId="38" borderId="20" xfId="70" applyNumberFormat="1" applyFont="1" applyFill="1" applyBorder="1" applyAlignment="1" applyProtection="1">
      <alignment horizontal="center" vertical="center" wrapText="1"/>
      <protection/>
    </xf>
    <xf numFmtId="0" fontId="42" fillId="0" borderId="15" xfId="70" applyFont="1" applyFill="1" applyBorder="1">
      <alignment/>
      <protection/>
    </xf>
    <xf numFmtId="0" fontId="42" fillId="0" borderId="43" xfId="70" applyFont="1" applyFill="1" applyBorder="1">
      <alignment/>
      <protection/>
    </xf>
    <xf numFmtId="0" fontId="42" fillId="0" borderId="45" xfId="70" applyFont="1" applyFill="1" applyBorder="1">
      <alignment/>
      <protection/>
    </xf>
    <xf numFmtId="0" fontId="42" fillId="0" borderId="44" xfId="70" applyFont="1" applyFill="1" applyBorder="1">
      <alignment/>
      <protection/>
    </xf>
    <xf numFmtId="3" fontId="43" fillId="0" borderId="45" xfId="70" applyNumberFormat="1" applyFont="1" applyFill="1" applyBorder="1">
      <alignment/>
      <protection/>
    </xf>
    <xf numFmtId="3" fontId="43" fillId="0" borderId="43" xfId="70" applyNumberFormat="1" applyFont="1" applyFill="1" applyBorder="1">
      <alignment/>
      <protection/>
    </xf>
    <xf numFmtId="3" fontId="43" fillId="0" borderId="48" xfId="70" applyNumberFormat="1" applyFont="1" applyFill="1" applyBorder="1">
      <alignment/>
      <protection/>
    </xf>
    <xf numFmtId="3" fontId="43" fillId="0" borderId="44" xfId="70" applyNumberFormat="1" applyFont="1" applyFill="1" applyBorder="1">
      <alignment/>
      <protection/>
    </xf>
    <xf numFmtId="0" fontId="9" fillId="0" borderId="15" xfId="70" applyFont="1" applyFill="1" applyBorder="1">
      <alignment/>
      <protection/>
    </xf>
    <xf numFmtId="3" fontId="9" fillId="0" borderId="19" xfId="70" applyNumberFormat="1" applyFont="1" applyFill="1" applyBorder="1">
      <alignment/>
      <protection/>
    </xf>
    <xf numFmtId="3" fontId="9" fillId="0" borderId="17" xfId="70" applyNumberFormat="1" applyFont="1" applyFill="1" applyBorder="1">
      <alignment/>
      <protection/>
    </xf>
    <xf numFmtId="3" fontId="9" fillId="0" borderId="18" xfId="70" applyNumberFormat="1" applyFont="1" applyFill="1" applyBorder="1">
      <alignment/>
      <protection/>
    </xf>
    <xf numFmtId="0" fontId="9" fillId="33" borderId="15" xfId="70" applyFont="1" applyFill="1" applyBorder="1">
      <alignment/>
      <protection/>
    </xf>
    <xf numFmtId="3" fontId="9" fillId="33" borderId="19" xfId="70" applyNumberFormat="1" applyFont="1" applyFill="1" applyBorder="1">
      <alignment/>
      <protection/>
    </xf>
    <xf numFmtId="3" fontId="9" fillId="33" borderId="17" xfId="70" applyNumberFormat="1" applyFont="1" applyFill="1" applyBorder="1">
      <alignment/>
      <protection/>
    </xf>
    <xf numFmtId="0" fontId="1" fillId="0" borderId="0" xfId="70" applyBorder="1">
      <alignment/>
      <protection/>
    </xf>
    <xf numFmtId="1" fontId="9" fillId="0" borderId="17" xfId="70" applyNumberFormat="1" applyFont="1" applyFill="1" applyBorder="1">
      <alignment/>
      <protection/>
    </xf>
    <xf numFmtId="0" fontId="7" fillId="0" borderId="99" xfId="70" applyFont="1" applyFill="1" applyBorder="1">
      <alignment/>
      <protection/>
    </xf>
    <xf numFmtId="3" fontId="7" fillId="0" borderId="100" xfId="70" applyNumberFormat="1" applyFont="1" applyFill="1" applyBorder="1">
      <alignment/>
      <protection/>
    </xf>
    <xf numFmtId="3" fontId="7" fillId="0" borderId="101" xfId="70" applyNumberFormat="1" applyFont="1" applyFill="1" applyBorder="1">
      <alignment/>
      <protection/>
    </xf>
    <xf numFmtId="3" fontId="7" fillId="0" borderId="102" xfId="70" applyNumberFormat="1" applyFont="1" applyFill="1" applyBorder="1">
      <alignment/>
      <protection/>
    </xf>
    <xf numFmtId="3" fontId="9" fillId="0" borderId="49" xfId="70" applyNumberFormat="1" applyFont="1" applyFill="1" applyBorder="1">
      <alignment/>
      <protection/>
    </xf>
    <xf numFmtId="3" fontId="9" fillId="33" borderId="49" xfId="70" applyNumberFormat="1" applyFont="1" applyFill="1" applyBorder="1">
      <alignment/>
      <protection/>
    </xf>
    <xf numFmtId="0" fontId="40" fillId="0" borderId="0" xfId="70" applyFont="1">
      <alignment/>
      <protection/>
    </xf>
    <xf numFmtId="3" fontId="9" fillId="0" borderId="19" xfId="70" applyNumberFormat="1" applyFont="1" applyFill="1" applyBorder="1" applyAlignment="1">
      <alignment horizontal="right"/>
      <protection/>
    </xf>
    <xf numFmtId="3" fontId="9" fillId="0" borderId="49" xfId="70" applyNumberFormat="1" applyFont="1" applyFill="1" applyBorder="1" applyAlignment="1">
      <alignment horizontal="right"/>
      <protection/>
    </xf>
    <xf numFmtId="3" fontId="1" fillId="0" borderId="0" xfId="70" applyNumberFormat="1">
      <alignment/>
      <protection/>
    </xf>
    <xf numFmtId="3" fontId="9" fillId="33" borderId="19" xfId="70" applyNumberFormat="1" applyFont="1" applyFill="1" applyBorder="1" applyAlignment="1">
      <alignment horizontal="right"/>
      <protection/>
    </xf>
    <xf numFmtId="3" fontId="9" fillId="33" borderId="49" xfId="70" applyNumberFormat="1" applyFont="1" applyFill="1" applyBorder="1" applyAlignment="1">
      <alignment horizontal="right"/>
      <protection/>
    </xf>
    <xf numFmtId="0" fontId="7" fillId="0" borderId="99" xfId="70" applyFont="1" applyBorder="1" applyAlignment="1">
      <alignment shrinkToFit="1"/>
      <protection/>
    </xf>
    <xf numFmtId="3" fontId="7" fillId="0" borderId="103" xfId="70" applyNumberFormat="1" applyFont="1" applyFill="1" applyBorder="1">
      <alignment/>
      <protection/>
    </xf>
    <xf numFmtId="0" fontId="7" fillId="0" borderId="99" xfId="70" applyFont="1" applyFill="1" applyBorder="1" applyAlignment="1">
      <alignment/>
      <protection/>
    </xf>
    <xf numFmtId="171" fontId="7" fillId="38" borderId="25" xfId="70" applyNumberFormat="1" applyFont="1" applyFill="1" applyBorder="1" applyAlignment="1" applyProtection="1">
      <alignment horizontal="center" vertical="center" wrapText="1"/>
      <protection/>
    </xf>
    <xf numFmtId="0" fontId="7" fillId="0" borderId="15" xfId="70" applyFont="1" applyBorder="1" applyAlignment="1">
      <alignment vertical="top" wrapText="1" shrinkToFit="1"/>
      <protection/>
    </xf>
    <xf numFmtId="3" fontId="7" fillId="0" borderId="19" xfId="70" applyNumberFormat="1" applyFont="1" applyFill="1" applyBorder="1">
      <alignment/>
      <protection/>
    </xf>
    <xf numFmtId="3" fontId="7" fillId="0" borderId="45" xfId="70" applyNumberFormat="1" applyFont="1" applyFill="1" applyBorder="1">
      <alignment/>
      <protection/>
    </xf>
    <xf numFmtId="3" fontId="7" fillId="0" borderId="49" xfId="70" applyNumberFormat="1" applyFont="1" applyFill="1" applyBorder="1">
      <alignment/>
      <protection/>
    </xf>
    <xf numFmtId="3" fontId="7" fillId="0" borderId="17" xfId="70" applyNumberFormat="1" applyFont="1" applyFill="1" applyBorder="1">
      <alignment/>
      <protection/>
    </xf>
    <xf numFmtId="0" fontId="9" fillId="0" borderId="15" xfId="70" applyFont="1" applyBorder="1" applyAlignment="1">
      <alignment vertical="top" wrapText="1" shrinkToFit="1"/>
      <protection/>
    </xf>
    <xf numFmtId="3" fontId="9" fillId="0" borderId="19" xfId="70" applyNumberFormat="1" applyFont="1" applyFill="1" applyBorder="1" applyAlignment="1">
      <alignment horizontal="right" wrapText="1"/>
      <protection/>
    </xf>
    <xf numFmtId="3" fontId="9" fillId="0" borderId="17" xfId="70" applyNumberFormat="1" applyFont="1" applyFill="1" applyBorder="1" applyAlignment="1">
      <alignment horizontal="right" wrapText="1"/>
      <protection/>
    </xf>
    <xf numFmtId="3" fontId="9" fillId="0" borderId="49" xfId="70" applyNumberFormat="1" applyFont="1" applyFill="1" applyBorder="1" applyAlignment="1">
      <alignment horizontal="right" wrapText="1"/>
      <protection/>
    </xf>
    <xf numFmtId="0" fontId="9" fillId="33" borderId="15" xfId="70" applyFont="1" applyFill="1" applyBorder="1" applyAlignment="1">
      <alignment vertical="top" wrapText="1" shrinkToFit="1"/>
      <protection/>
    </xf>
    <xf numFmtId="3" fontId="9" fillId="33" borderId="19" xfId="70" applyNumberFormat="1" applyFont="1" applyFill="1" applyBorder="1" applyAlignment="1">
      <alignment horizontal="right" wrapText="1"/>
      <protection/>
    </xf>
    <xf numFmtId="3" fontId="9" fillId="33" borderId="17" xfId="70" applyNumberFormat="1" applyFont="1" applyFill="1" applyBorder="1" applyAlignment="1">
      <alignment horizontal="right" wrapText="1"/>
      <protection/>
    </xf>
    <xf numFmtId="3" fontId="9" fillId="33" borderId="49" xfId="70" applyNumberFormat="1" applyFont="1" applyFill="1" applyBorder="1" applyAlignment="1">
      <alignment horizontal="right" wrapText="1"/>
      <protection/>
    </xf>
    <xf numFmtId="0" fontId="9" fillId="0" borderId="15" xfId="70" applyFont="1" applyFill="1" applyBorder="1" applyAlignment="1">
      <alignment vertical="top" wrapText="1" shrinkToFit="1"/>
      <protection/>
    </xf>
    <xf numFmtId="49" fontId="9" fillId="0" borderId="15" xfId="70" applyNumberFormat="1" applyFont="1" applyFill="1" applyBorder="1" applyAlignment="1">
      <alignment horizontal="left" vertical="center"/>
      <protection/>
    </xf>
    <xf numFmtId="49" fontId="9" fillId="33" borderId="15" xfId="70" applyNumberFormat="1" applyFont="1" applyFill="1" applyBorder="1" applyAlignment="1">
      <alignment horizontal="left" vertical="center"/>
      <protection/>
    </xf>
    <xf numFmtId="3" fontId="7" fillId="0" borderId="100" xfId="70" applyNumberFormat="1" applyFont="1" applyFill="1" applyBorder="1" applyAlignment="1">
      <alignment horizontal="right" wrapText="1"/>
      <protection/>
    </xf>
    <xf numFmtId="3" fontId="7" fillId="0" borderId="101" xfId="70" applyNumberFormat="1" applyFont="1" applyFill="1" applyBorder="1" applyAlignment="1">
      <alignment horizontal="right" wrapText="1"/>
      <protection/>
    </xf>
    <xf numFmtId="3" fontId="7" fillId="0" borderId="103" xfId="70" applyNumberFormat="1" applyFont="1" applyFill="1" applyBorder="1" applyAlignment="1">
      <alignment horizontal="right" wrapText="1"/>
      <protection/>
    </xf>
    <xf numFmtId="0" fontId="7" fillId="0" borderId="33" xfId="70" applyFont="1" applyFill="1" applyBorder="1" applyAlignment="1">
      <alignment vertical="top"/>
      <protection/>
    </xf>
    <xf numFmtId="3" fontId="7" fillId="0" borderId="41" xfId="70" applyNumberFormat="1" applyFont="1" applyFill="1" applyBorder="1">
      <alignment/>
      <protection/>
    </xf>
    <xf numFmtId="3" fontId="7" fillId="0" borderId="25" xfId="70" applyNumberFormat="1" applyFont="1" applyFill="1" applyBorder="1">
      <alignment/>
      <protection/>
    </xf>
    <xf numFmtId="3" fontId="7" fillId="0" borderId="38" xfId="70" applyNumberFormat="1" applyFont="1" applyFill="1" applyBorder="1">
      <alignment/>
      <protection/>
    </xf>
    <xf numFmtId="0" fontId="12" fillId="0" borderId="0" xfId="70" applyFont="1">
      <alignment/>
      <protection/>
    </xf>
    <xf numFmtId="0" fontId="44" fillId="0" borderId="0" xfId="70" applyFont="1">
      <alignment/>
      <protection/>
    </xf>
    <xf numFmtId="0" fontId="45" fillId="0" borderId="0" xfId="70" applyFont="1">
      <alignment/>
      <protection/>
    </xf>
    <xf numFmtId="0" fontId="46" fillId="0" borderId="0" xfId="70" applyFont="1">
      <alignment/>
      <protection/>
    </xf>
    <xf numFmtId="0" fontId="1" fillId="0" borderId="0" xfId="70" applyFill="1">
      <alignment/>
      <protection/>
    </xf>
    <xf numFmtId="0" fontId="26" fillId="0" borderId="0" xfId="71" applyFont="1" applyAlignment="1">
      <alignment/>
      <protection/>
    </xf>
    <xf numFmtId="0" fontId="47" fillId="0" borderId="0" xfId="71" applyFont="1">
      <alignment/>
      <protection/>
    </xf>
    <xf numFmtId="0" fontId="8" fillId="0" borderId="0" xfId="71" applyFont="1">
      <alignment/>
      <protection/>
    </xf>
    <xf numFmtId="0" fontId="6" fillId="0" borderId="0" xfId="71" applyFont="1" applyAlignment="1" applyProtection="1">
      <alignment horizontal="left"/>
      <protection/>
    </xf>
    <xf numFmtId="0" fontId="7" fillId="0" borderId="0" xfId="71" applyFont="1" applyBorder="1" applyAlignment="1" applyProtection="1">
      <alignment horizontal="left"/>
      <protection/>
    </xf>
    <xf numFmtId="0" fontId="1" fillId="0" borderId="0" xfId="71">
      <alignment/>
      <protection/>
    </xf>
    <xf numFmtId="0" fontId="7" fillId="0" borderId="0" xfId="71" applyFont="1" applyAlignment="1" applyProtection="1">
      <alignment horizontal="center"/>
      <protection/>
    </xf>
    <xf numFmtId="171" fontId="7" fillId="38" borderId="38" xfId="71" applyNumberFormat="1" applyFont="1" applyFill="1" applyBorder="1" applyAlignment="1" applyProtection="1">
      <alignment horizontal="center" vertical="center" wrapText="1"/>
      <protection/>
    </xf>
    <xf numFmtId="171" fontId="7" fillId="38" borderId="20" xfId="71" applyNumberFormat="1" applyFont="1" applyFill="1" applyBorder="1" applyAlignment="1" applyProtection="1">
      <alignment horizontal="center" vertical="center" wrapText="1"/>
      <protection/>
    </xf>
    <xf numFmtId="0" fontId="7" fillId="0" borderId="15" xfId="71" applyFont="1" applyFill="1" applyBorder="1">
      <alignment/>
      <protection/>
    </xf>
    <xf numFmtId="3" fontId="7" fillId="0" borderId="43" xfId="71" applyNumberFormat="1" applyFont="1" applyFill="1" applyBorder="1">
      <alignment/>
      <protection/>
    </xf>
    <xf numFmtId="3" fontId="7" fillId="0" borderId="45" xfId="71" applyNumberFormat="1" applyFont="1" applyFill="1" applyBorder="1">
      <alignment/>
      <protection/>
    </xf>
    <xf numFmtId="0" fontId="7" fillId="0" borderId="44" xfId="71" applyFont="1" applyFill="1" applyBorder="1">
      <alignment/>
      <protection/>
    </xf>
    <xf numFmtId="0" fontId="7" fillId="0" borderId="45" xfId="71" applyFont="1" applyFill="1" applyBorder="1">
      <alignment/>
      <protection/>
    </xf>
    <xf numFmtId="3" fontId="9" fillId="0" borderId="43" xfId="71" applyNumberFormat="1" applyFont="1" applyFill="1" applyBorder="1">
      <alignment/>
      <protection/>
    </xf>
    <xf numFmtId="3" fontId="9" fillId="0" borderId="45" xfId="71" applyNumberFormat="1" applyFont="1" applyFill="1" applyBorder="1">
      <alignment/>
      <protection/>
    </xf>
    <xf numFmtId="3" fontId="9" fillId="0" borderId="44" xfId="71" applyNumberFormat="1" applyFont="1" applyFill="1" applyBorder="1">
      <alignment/>
      <protection/>
    </xf>
    <xf numFmtId="0" fontId="9" fillId="0" borderId="15" xfId="71" applyFont="1" applyFill="1" applyBorder="1">
      <alignment/>
      <protection/>
    </xf>
    <xf numFmtId="3" fontId="9" fillId="0" borderId="19" xfId="71" applyNumberFormat="1" applyFont="1" applyFill="1" applyBorder="1">
      <alignment/>
      <protection/>
    </xf>
    <xf numFmtId="3" fontId="9" fillId="0" borderId="17" xfId="71" applyNumberFormat="1" applyFont="1" applyFill="1" applyBorder="1">
      <alignment/>
      <protection/>
    </xf>
    <xf numFmtId="3" fontId="9" fillId="0" borderId="49" xfId="71" applyNumberFormat="1" applyFont="1" applyFill="1" applyBorder="1">
      <alignment/>
      <protection/>
    </xf>
    <xf numFmtId="0" fontId="9" fillId="33" borderId="15" xfId="71" applyFont="1" applyFill="1" applyBorder="1">
      <alignment/>
      <protection/>
    </xf>
    <xf numFmtId="3" fontId="9" fillId="33" borderId="19" xfId="71" applyNumberFormat="1" applyFont="1" applyFill="1" applyBorder="1">
      <alignment/>
      <protection/>
    </xf>
    <xf numFmtId="3" fontId="9" fillId="33" borderId="17" xfId="71" applyNumberFormat="1" applyFont="1" applyFill="1" applyBorder="1">
      <alignment/>
      <protection/>
    </xf>
    <xf numFmtId="3" fontId="9" fillId="33" borderId="49" xfId="71" applyNumberFormat="1" applyFont="1" applyFill="1" applyBorder="1">
      <alignment/>
      <protection/>
    </xf>
    <xf numFmtId="3" fontId="8" fillId="0" borderId="0" xfId="71" applyNumberFormat="1" applyFont="1">
      <alignment/>
      <protection/>
    </xf>
    <xf numFmtId="0" fontId="7" fillId="0" borderId="99" xfId="71" applyFont="1" applyFill="1" applyBorder="1">
      <alignment/>
      <protection/>
    </xf>
    <xf numFmtId="3" fontId="7" fillId="0" borderId="100" xfId="71" applyNumberFormat="1" applyFont="1" applyFill="1" applyBorder="1">
      <alignment/>
      <protection/>
    </xf>
    <xf numFmtId="3" fontId="7" fillId="0" borderId="101" xfId="71" applyNumberFormat="1" applyFont="1" applyFill="1" applyBorder="1">
      <alignment/>
      <protection/>
    </xf>
    <xf numFmtId="3" fontId="7" fillId="0" borderId="103" xfId="71" applyNumberFormat="1" applyFont="1" applyFill="1" applyBorder="1">
      <alignment/>
      <protection/>
    </xf>
    <xf numFmtId="3" fontId="7" fillId="0" borderId="104" xfId="71" applyNumberFormat="1" applyFont="1" applyFill="1" applyBorder="1">
      <alignment/>
      <protection/>
    </xf>
    <xf numFmtId="3" fontId="9" fillId="0" borderId="50" xfId="71" applyNumberFormat="1" applyFont="1" applyFill="1" applyBorder="1">
      <alignment/>
      <protection/>
    </xf>
    <xf numFmtId="0" fontId="8" fillId="0" borderId="0" xfId="71" applyFont="1" applyBorder="1">
      <alignment/>
      <protection/>
    </xf>
    <xf numFmtId="0" fontId="24" fillId="0" borderId="0" xfId="71" applyFont="1">
      <alignment/>
      <protection/>
    </xf>
    <xf numFmtId="3" fontId="9" fillId="33" borderId="50" xfId="71" applyNumberFormat="1" applyFont="1" applyFill="1" applyBorder="1">
      <alignment/>
      <protection/>
    </xf>
    <xf numFmtId="0" fontId="8" fillId="0" borderId="0" xfId="71" applyFont="1" applyAlignment="1">
      <alignment/>
      <protection/>
    </xf>
    <xf numFmtId="0" fontId="7" fillId="0" borderId="99" xfId="71" applyFont="1" applyFill="1" applyBorder="1" applyAlignment="1">
      <alignment/>
      <protection/>
    </xf>
    <xf numFmtId="0" fontId="7" fillId="0" borderId="74" xfId="71" applyFont="1" applyFill="1" applyBorder="1">
      <alignment/>
      <protection/>
    </xf>
    <xf numFmtId="3" fontId="7" fillId="0" borderId="19" xfId="71" applyNumberFormat="1" applyFont="1" applyFill="1" applyBorder="1">
      <alignment/>
      <protection/>
    </xf>
    <xf numFmtId="3" fontId="7" fillId="0" borderId="17" xfId="71" applyNumberFormat="1" applyFont="1" applyFill="1" applyBorder="1">
      <alignment/>
      <protection/>
    </xf>
    <xf numFmtId="3" fontId="7" fillId="0" borderId="49" xfId="71" applyNumberFormat="1" applyFont="1" applyFill="1" applyBorder="1">
      <alignment/>
      <protection/>
    </xf>
    <xf numFmtId="3" fontId="7" fillId="0" borderId="50" xfId="71" applyNumberFormat="1" applyFont="1" applyFill="1" applyBorder="1">
      <alignment/>
      <protection/>
    </xf>
    <xf numFmtId="0" fontId="9" fillId="0" borderId="15" xfId="71" applyFont="1" applyFill="1" applyBorder="1" applyAlignment="1">
      <alignment vertical="top" wrapText="1" shrinkToFit="1"/>
      <protection/>
    </xf>
    <xf numFmtId="0" fontId="9" fillId="33" borderId="15" xfId="71" applyFont="1" applyFill="1" applyBorder="1" applyAlignment="1">
      <alignment vertical="top" wrapText="1" shrinkToFit="1"/>
      <protection/>
    </xf>
    <xf numFmtId="3" fontId="9" fillId="33" borderId="19" xfId="71" applyNumberFormat="1" applyFont="1" applyFill="1" applyBorder="1" applyAlignment="1">
      <alignment horizontal="right" wrapText="1"/>
      <protection/>
    </xf>
    <xf numFmtId="3" fontId="9" fillId="33" borderId="17" xfId="71" applyNumberFormat="1" applyFont="1" applyFill="1" applyBorder="1" applyAlignment="1">
      <alignment horizontal="right" wrapText="1"/>
      <protection/>
    </xf>
    <xf numFmtId="3" fontId="9" fillId="33" borderId="49" xfId="71" applyNumberFormat="1" applyFont="1" applyFill="1" applyBorder="1" applyAlignment="1">
      <alignment horizontal="right" wrapText="1"/>
      <protection/>
    </xf>
    <xf numFmtId="3" fontId="9" fillId="33" borderId="50" xfId="71" applyNumberFormat="1" applyFont="1" applyFill="1" applyBorder="1" applyAlignment="1">
      <alignment horizontal="right" wrapText="1"/>
      <protection/>
    </xf>
    <xf numFmtId="3" fontId="9" fillId="0" borderId="19" xfId="71" applyNumberFormat="1" applyFont="1" applyFill="1" applyBorder="1" applyAlignment="1">
      <alignment horizontal="right" wrapText="1"/>
      <protection/>
    </xf>
    <xf numFmtId="3" fontId="9" fillId="0" borderId="17" xfId="71" applyNumberFormat="1" applyFont="1" applyFill="1" applyBorder="1" applyAlignment="1">
      <alignment horizontal="right" wrapText="1"/>
      <protection/>
    </xf>
    <xf numFmtId="3" fontId="9" fillId="0" borderId="49" xfId="71" applyNumberFormat="1" applyFont="1" applyFill="1" applyBorder="1" applyAlignment="1">
      <alignment horizontal="right" wrapText="1"/>
      <protection/>
    </xf>
    <xf numFmtId="3" fontId="9" fillId="0" borderId="50" xfId="71" applyNumberFormat="1" applyFont="1" applyFill="1" applyBorder="1" applyAlignment="1">
      <alignment horizontal="right" wrapText="1"/>
      <protection/>
    </xf>
    <xf numFmtId="0" fontId="9" fillId="0" borderId="15" xfId="71" applyFont="1" applyFill="1" applyBorder="1" applyAlignment="1">
      <alignment vertical="top" shrinkToFit="1"/>
      <protection/>
    </xf>
    <xf numFmtId="0" fontId="8" fillId="33" borderId="15" xfId="71" applyFont="1" applyFill="1" applyBorder="1" applyAlignment="1">
      <alignment vertical="top"/>
      <protection/>
    </xf>
    <xf numFmtId="49" fontId="9" fillId="33" borderId="15" xfId="71" applyNumberFormat="1" applyFont="1" applyFill="1" applyBorder="1" applyAlignment="1">
      <alignment horizontal="left" vertical="center"/>
      <protection/>
    </xf>
    <xf numFmtId="49" fontId="9" fillId="0" borderId="15" xfId="71" applyNumberFormat="1" applyFont="1" applyFill="1" applyBorder="1" applyAlignment="1">
      <alignment horizontal="left" vertical="center"/>
      <protection/>
    </xf>
    <xf numFmtId="0" fontId="7" fillId="0" borderId="99" xfId="71" applyFont="1" applyFill="1" applyBorder="1" applyAlignment="1">
      <alignment shrinkToFit="1"/>
      <protection/>
    </xf>
    <xf numFmtId="3" fontId="7" fillId="0" borderId="100" xfId="71" applyNumberFormat="1" applyFont="1" applyFill="1" applyBorder="1" applyAlignment="1">
      <alignment horizontal="right" wrapText="1"/>
      <protection/>
    </xf>
    <xf numFmtId="3" fontId="7" fillId="0" borderId="101" xfId="71" applyNumberFormat="1" applyFont="1" applyFill="1" applyBorder="1" applyAlignment="1">
      <alignment horizontal="right" wrapText="1"/>
      <protection/>
    </xf>
    <xf numFmtId="3" fontId="7" fillId="0" borderId="103" xfId="71" applyNumberFormat="1" applyFont="1" applyFill="1" applyBorder="1" applyAlignment="1">
      <alignment horizontal="right" wrapText="1"/>
      <protection/>
    </xf>
    <xf numFmtId="3" fontId="7" fillId="0" borderId="104" xfId="71" applyNumberFormat="1" applyFont="1" applyFill="1" applyBorder="1" applyAlignment="1">
      <alignment horizontal="right" wrapText="1"/>
      <protection/>
    </xf>
    <xf numFmtId="0" fontId="7" fillId="0" borderId="33" xfId="71" applyFont="1" applyFill="1" applyBorder="1" applyAlignment="1">
      <alignment vertical="center"/>
      <protection/>
    </xf>
    <xf numFmtId="3" fontId="7" fillId="0" borderId="38" xfId="71" applyNumberFormat="1" applyFont="1" applyFill="1" applyBorder="1">
      <alignment/>
      <protection/>
    </xf>
    <xf numFmtId="3" fontId="7" fillId="0" borderId="25" xfId="71" applyNumberFormat="1" applyFont="1" applyFill="1" applyBorder="1">
      <alignment/>
      <protection/>
    </xf>
    <xf numFmtId="3" fontId="7" fillId="0" borderId="41" xfId="71" applyNumberFormat="1" applyFont="1" applyFill="1" applyBorder="1">
      <alignment/>
      <protection/>
    </xf>
    <xf numFmtId="3" fontId="7" fillId="0" borderId="39" xfId="71" applyNumberFormat="1" applyFont="1" applyFill="1" applyBorder="1">
      <alignment/>
      <protection/>
    </xf>
    <xf numFmtId="0" fontId="12" fillId="0" borderId="0" xfId="71" applyFont="1" applyBorder="1">
      <alignment/>
      <protection/>
    </xf>
    <xf numFmtId="3" fontId="24" fillId="0" borderId="0" xfId="71" applyNumberFormat="1" applyFont="1" applyFill="1" applyBorder="1">
      <alignment/>
      <protection/>
    </xf>
    <xf numFmtId="0" fontId="12" fillId="0" borderId="0" xfId="71" applyFont="1">
      <alignment/>
      <protection/>
    </xf>
    <xf numFmtId="0" fontId="8" fillId="0" borderId="0" xfId="71" applyFont="1" applyFill="1">
      <alignment/>
      <protection/>
    </xf>
    <xf numFmtId="0" fontId="26" fillId="40" borderId="0" xfId="72" applyFont="1" applyFill="1" applyBorder="1" applyAlignment="1">
      <alignment/>
      <protection/>
    </xf>
    <xf numFmtId="0" fontId="34" fillId="0" borderId="0" xfId="72" applyFont="1" applyFill="1">
      <alignment/>
      <protection/>
    </xf>
    <xf numFmtId="0" fontId="34" fillId="0" borderId="0" xfId="72" applyFont="1">
      <alignment/>
      <protection/>
    </xf>
    <xf numFmtId="0" fontId="6" fillId="40" borderId="0" xfId="72" applyFont="1" applyFill="1" applyBorder="1" applyAlignment="1">
      <alignment/>
      <protection/>
    </xf>
    <xf numFmtId="0" fontId="8" fillId="0" borderId="0" xfId="72" applyFont="1">
      <alignment/>
      <protection/>
    </xf>
    <xf numFmtId="171" fontId="23" fillId="38" borderId="38" xfId="72" applyNumberFormat="1" applyFont="1" applyFill="1" applyBorder="1" applyAlignment="1" applyProtection="1">
      <alignment horizontal="center" vertical="center" wrapText="1"/>
      <protection/>
    </xf>
    <xf numFmtId="171" fontId="23" fillId="38" borderId="25" xfId="72" applyNumberFormat="1" applyFont="1" applyFill="1" applyBorder="1" applyAlignment="1" applyProtection="1">
      <alignment horizontal="center" vertical="top" wrapText="1"/>
      <protection/>
    </xf>
    <xf numFmtId="166" fontId="25" fillId="0" borderId="27" xfId="72" applyNumberFormat="1" applyFont="1" applyFill="1" applyBorder="1" applyAlignment="1">
      <alignment vertical="center"/>
      <protection/>
    </xf>
    <xf numFmtId="3" fontId="9" fillId="0" borderId="43" xfId="72" applyNumberFormat="1" applyFont="1" applyFill="1" applyBorder="1" applyAlignment="1">
      <alignment vertical="center"/>
      <protection/>
    </xf>
    <xf numFmtId="3" fontId="9" fillId="0" borderId="47" xfId="72" applyNumberFormat="1" applyFont="1" applyFill="1" applyBorder="1" applyAlignment="1">
      <alignment vertical="center"/>
      <protection/>
    </xf>
    <xf numFmtId="3" fontId="9" fillId="0" borderId="45" xfId="72" applyNumberFormat="1" applyFont="1" applyFill="1" applyBorder="1" applyAlignment="1">
      <alignment vertical="center"/>
      <protection/>
    </xf>
    <xf numFmtId="3" fontId="9" fillId="0" borderId="75" xfId="72" applyNumberFormat="1" applyFont="1" applyFill="1" applyBorder="1" applyAlignment="1">
      <alignment vertical="center"/>
      <protection/>
    </xf>
    <xf numFmtId="166" fontId="34" fillId="0" borderId="0" xfId="72" applyNumberFormat="1" applyFont="1" applyFill="1">
      <alignment/>
      <protection/>
    </xf>
    <xf numFmtId="166" fontId="34" fillId="40" borderId="0" xfId="72" applyNumberFormat="1" applyFont="1" applyFill="1">
      <alignment/>
      <protection/>
    </xf>
    <xf numFmtId="166" fontId="25" fillId="33" borderId="10" xfId="72" applyNumberFormat="1" applyFont="1" applyFill="1" applyBorder="1" applyAlignment="1">
      <alignment vertical="center"/>
      <protection/>
    </xf>
    <xf numFmtId="3" fontId="9" fillId="33" borderId="19" xfId="72" applyNumberFormat="1" applyFont="1" applyFill="1" applyBorder="1" applyAlignment="1">
      <alignment vertical="center"/>
      <protection/>
    </xf>
    <xf numFmtId="3" fontId="9" fillId="33" borderId="0" xfId="72" applyNumberFormat="1" applyFont="1" applyFill="1" applyBorder="1" applyAlignment="1">
      <alignment vertical="center"/>
      <protection/>
    </xf>
    <xf numFmtId="3" fontId="9" fillId="33" borderId="17" xfId="72" applyNumberFormat="1" applyFont="1" applyFill="1" applyBorder="1" applyAlignment="1">
      <alignment vertical="center"/>
      <protection/>
    </xf>
    <xf numFmtId="3" fontId="9" fillId="33" borderId="76" xfId="72" applyNumberFormat="1" applyFont="1" applyFill="1" applyBorder="1" applyAlignment="1">
      <alignment vertical="center"/>
      <protection/>
    </xf>
    <xf numFmtId="166" fontId="25" fillId="0" borderId="10" xfId="72" applyNumberFormat="1" applyFont="1" applyFill="1" applyBorder="1" applyAlignment="1">
      <alignment vertical="center"/>
      <protection/>
    </xf>
    <xf numFmtId="3" fontId="9" fillId="0" borderId="19" xfId="72" applyNumberFormat="1" applyFont="1" applyFill="1" applyBorder="1" applyAlignment="1">
      <alignment vertical="center"/>
      <protection/>
    </xf>
    <xf numFmtId="3" fontId="9" fillId="0" borderId="0" xfId="72" applyNumberFormat="1" applyFont="1" applyFill="1" applyBorder="1" applyAlignment="1">
      <alignment vertical="center"/>
      <protection/>
    </xf>
    <xf numFmtId="3" fontId="9" fillId="0" borderId="17" xfId="72" applyNumberFormat="1" applyFont="1" applyFill="1" applyBorder="1" applyAlignment="1">
      <alignment vertical="center"/>
      <protection/>
    </xf>
    <xf numFmtId="3" fontId="9" fillId="0" borderId="76" xfId="72" applyNumberFormat="1" applyFont="1" applyFill="1" applyBorder="1" applyAlignment="1">
      <alignment vertical="center"/>
      <protection/>
    </xf>
    <xf numFmtId="166" fontId="34" fillId="42" borderId="0" xfId="72" applyNumberFormat="1" applyFont="1" applyFill="1">
      <alignment/>
      <protection/>
    </xf>
    <xf numFmtId="166" fontId="48" fillId="0" borderId="10" xfId="72" applyNumberFormat="1" applyFont="1" applyFill="1" applyBorder="1" applyAlignment="1">
      <alignment vertical="center"/>
      <protection/>
    </xf>
    <xf numFmtId="166" fontId="9" fillId="0" borderId="0" xfId="72" applyNumberFormat="1" applyFont="1" applyFill="1" applyBorder="1" applyAlignment="1">
      <alignment vertical="center"/>
      <protection/>
    </xf>
    <xf numFmtId="0" fontId="8" fillId="0" borderId="0" xfId="72" applyFont="1" applyFill="1">
      <alignment/>
      <protection/>
    </xf>
    <xf numFmtId="166" fontId="23" fillId="33" borderId="10" xfId="72" applyNumberFormat="1" applyFont="1" applyFill="1" applyBorder="1" applyAlignment="1">
      <alignment vertical="center"/>
      <protection/>
    </xf>
    <xf numFmtId="3" fontId="7" fillId="33" borderId="19" xfId="72" applyNumberFormat="1" applyFont="1" applyFill="1" applyBorder="1" applyAlignment="1">
      <alignment vertical="center"/>
      <protection/>
    </xf>
    <xf numFmtId="3" fontId="7" fillId="33" borderId="0" xfId="72" applyNumberFormat="1" applyFont="1" applyFill="1" applyBorder="1" applyAlignment="1">
      <alignment vertical="center"/>
      <protection/>
    </xf>
    <xf numFmtId="3" fontId="7" fillId="33" borderId="17" xfId="72" applyNumberFormat="1" applyFont="1" applyFill="1" applyBorder="1" applyAlignment="1">
      <alignment vertical="center"/>
      <protection/>
    </xf>
    <xf numFmtId="3" fontId="7" fillId="33" borderId="76" xfId="72" applyNumberFormat="1" applyFont="1" applyFill="1" applyBorder="1" applyAlignment="1">
      <alignment vertical="center"/>
      <protection/>
    </xf>
    <xf numFmtId="166" fontId="8" fillId="0" borderId="0" xfId="72" applyNumberFormat="1" applyFont="1" applyFill="1" applyBorder="1" applyAlignment="1">
      <alignment horizontal="center"/>
      <protection/>
    </xf>
    <xf numFmtId="166" fontId="8" fillId="0" borderId="0" xfId="72" applyNumberFormat="1" applyFont="1" applyFill="1" applyAlignment="1">
      <alignment horizontal="center"/>
      <protection/>
    </xf>
    <xf numFmtId="166" fontId="8" fillId="43" borderId="0" xfId="72" applyNumberFormat="1" applyFont="1" applyFill="1" applyAlignment="1">
      <alignment horizontal="center"/>
      <protection/>
    </xf>
    <xf numFmtId="3" fontId="9" fillId="0" borderId="18" xfId="72" applyNumberFormat="1" applyFont="1" applyFill="1" applyBorder="1" applyAlignment="1">
      <alignment vertical="center"/>
      <protection/>
    </xf>
    <xf numFmtId="3" fontId="9" fillId="0" borderId="49" xfId="72" applyNumberFormat="1" applyFont="1" applyFill="1" applyBorder="1" applyAlignment="1">
      <alignment vertical="center"/>
      <protection/>
    </xf>
    <xf numFmtId="166" fontId="9" fillId="0" borderId="105" xfId="72" applyNumberFormat="1" applyFont="1" applyFill="1" applyBorder="1" applyAlignment="1">
      <alignment vertical="center"/>
      <protection/>
    </xf>
    <xf numFmtId="3" fontId="9" fillId="0" borderId="106" xfId="72" applyNumberFormat="1" applyFont="1" applyFill="1" applyBorder="1" applyAlignment="1">
      <alignment vertical="center"/>
      <protection/>
    </xf>
    <xf numFmtId="166" fontId="9" fillId="0" borderId="107" xfId="72" applyNumberFormat="1" applyFont="1" applyFill="1" applyBorder="1" applyAlignment="1">
      <alignment vertical="center"/>
      <protection/>
    </xf>
    <xf numFmtId="3" fontId="9" fillId="0" borderId="108" xfId="72" applyNumberFormat="1" applyFont="1" applyFill="1" applyBorder="1" applyAlignment="1">
      <alignment vertical="center"/>
      <protection/>
    </xf>
    <xf numFmtId="0" fontId="8" fillId="0" borderId="0" xfId="72" applyFont="1" applyFill="1" applyBorder="1">
      <alignment/>
      <protection/>
    </xf>
    <xf numFmtId="0" fontId="8" fillId="43" borderId="0" xfId="72" applyFont="1" applyFill="1">
      <alignment/>
      <protection/>
    </xf>
    <xf numFmtId="166" fontId="23" fillId="0" borderId="30" xfId="72" applyNumberFormat="1" applyFont="1" applyFill="1" applyBorder="1" applyAlignment="1">
      <alignment horizontal="left" vertical="center"/>
      <protection/>
    </xf>
    <xf numFmtId="3" fontId="7" fillId="0" borderId="22" xfId="72" applyNumberFormat="1" applyFont="1" applyFill="1" applyBorder="1" applyAlignment="1">
      <alignment vertical="center"/>
      <protection/>
    </xf>
    <xf numFmtId="3" fontId="7" fillId="0" borderId="32" xfId="72" applyNumberFormat="1" applyFont="1" applyFill="1" applyBorder="1" applyAlignment="1">
      <alignment vertical="center"/>
      <protection/>
    </xf>
    <xf numFmtId="3" fontId="7" fillId="0" borderId="51" xfId="72" applyNumberFormat="1" applyFont="1" applyFill="1" applyBorder="1" applyAlignment="1">
      <alignment vertical="center"/>
      <protection/>
    </xf>
    <xf numFmtId="3" fontId="7" fillId="0" borderId="23" xfId="72" applyNumberFormat="1" applyFont="1" applyFill="1" applyBorder="1" applyAlignment="1">
      <alignment vertical="center"/>
      <protection/>
    </xf>
    <xf numFmtId="0" fontId="8" fillId="40" borderId="0" xfId="72" applyFont="1" applyFill="1" applyBorder="1">
      <alignment/>
      <protection/>
    </xf>
    <xf numFmtId="0" fontId="8" fillId="40" borderId="0" xfId="72" applyFont="1" applyFill="1">
      <alignment/>
      <protection/>
    </xf>
    <xf numFmtId="0" fontId="23" fillId="0" borderId="0" xfId="72" applyFont="1" applyFill="1" applyAlignment="1">
      <alignment horizontal="center" vertical="center"/>
      <protection/>
    </xf>
    <xf numFmtId="170" fontId="34" fillId="0" borderId="0" xfId="50" applyFont="1" applyFill="1" applyBorder="1" applyAlignment="1" applyProtection="1">
      <alignment/>
      <protection/>
    </xf>
    <xf numFmtId="164" fontId="7" fillId="33" borderId="20" xfId="0" applyNumberFormat="1" applyFont="1" applyFill="1" applyBorder="1" applyAlignment="1" applyProtection="1">
      <alignment horizontal="center" vertical="center"/>
      <protection/>
    </xf>
    <xf numFmtId="164" fontId="7" fillId="33" borderId="23" xfId="0" applyNumberFormat="1" applyFont="1" applyFill="1" applyBorder="1" applyAlignment="1" applyProtection="1">
      <alignment horizontal="center" vertical="center"/>
      <protection/>
    </xf>
    <xf numFmtId="164" fontId="7" fillId="33" borderId="94" xfId="0" applyNumberFormat="1" applyFont="1" applyFill="1" applyBorder="1" applyAlignment="1" applyProtection="1">
      <alignment horizontal="center" vertical="center"/>
      <protection/>
    </xf>
    <xf numFmtId="164" fontId="7" fillId="33" borderId="109" xfId="0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Alignment="1">
      <alignment vertical="center"/>
    </xf>
    <xf numFmtId="164" fontId="6" fillId="0" borderId="0" xfId="0" applyFont="1" applyBorder="1" applyAlignment="1">
      <alignment vertical="center"/>
    </xf>
    <xf numFmtId="165" fontId="23" fillId="33" borderId="94" xfId="75" applyFont="1" applyFill="1" applyBorder="1" applyAlignment="1">
      <alignment horizontal="center" vertical="center"/>
      <protection/>
    </xf>
    <xf numFmtId="165" fontId="23" fillId="33" borderId="110" xfId="75" applyFont="1" applyFill="1" applyBorder="1" applyAlignment="1">
      <alignment horizontal="center" vertical="center"/>
      <protection/>
    </xf>
    <xf numFmtId="165" fontId="23" fillId="33" borderId="109" xfId="75" applyFont="1" applyFill="1" applyBorder="1" applyAlignment="1">
      <alignment horizontal="center" vertical="center"/>
      <protection/>
    </xf>
    <xf numFmtId="165" fontId="24" fillId="33" borderId="111" xfId="75" applyFont="1" applyFill="1" applyBorder="1" applyAlignment="1" applyProtection="1">
      <alignment horizontal="center" vertical="center"/>
      <protection/>
    </xf>
    <xf numFmtId="165" fontId="24" fillId="33" borderId="112" xfId="75" applyFont="1" applyFill="1" applyBorder="1" applyAlignment="1" applyProtection="1">
      <alignment horizontal="center" vertical="center"/>
      <protection/>
    </xf>
    <xf numFmtId="165" fontId="24" fillId="33" borderId="102" xfId="75" applyFont="1" applyFill="1" applyBorder="1" applyAlignment="1" applyProtection="1">
      <alignment horizontal="center" vertical="center"/>
      <protection/>
    </xf>
    <xf numFmtId="165" fontId="7" fillId="33" borderId="113" xfId="57" applyNumberFormat="1" applyFont="1" applyFill="1" applyBorder="1" applyAlignment="1" applyProtection="1">
      <alignment horizontal="left" vertical="center"/>
      <protection/>
    </xf>
    <xf numFmtId="165" fontId="7" fillId="33" borderId="65" xfId="57" applyNumberFormat="1" applyFont="1" applyFill="1" applyBorder="1" applyAlignment="1" applyProtection="1">
      <alignment horizontal="left" vertical="center"/>
      <protection/>
    </xf>
    <xf numFmtId="165" fontId="7" fillId="33" borderId="114" xfId="57" applyNumberFormat="1" applyFont="1" applyFill="1" applyBorder="1" applyAlignment="1" applyProtection="1">
      <alignment horizontal="center" vertical="center"/>
      <protection/>
    </xf>
    <xf numFmtId="165" fontId="7" fillId="33" borderId="115" xfId="57" applyNumberFormat="1" applyFont="1" applyFill="1" applyBorder="1" applyAlignment="1" applyProtection="1">
      <alignment horizontal="center" vertical="center"/>
      <protection/>
    </xf>
    <xf numFmtId="165" fontId="7" fillId="33" borderId="116" xfId="57" applyNumberFormat="1" applyFont="1" applyFill="1" applyBorder="1" applyAlignment="1" applyProtection="1">
      <alignment horizontal="center" vertical="center"/>
      <protection/>
    </xf>
    <xf numFmtId="165" fontId="7" fillId="33" borderId="117" xfId="57" applyNumberFormat="1" applyFont="1" applyFill="1" applyBorder="1" applyAlignment="1" applyProtection="1">
      <alignment horizontal="center" vertical="center"/>
      <protection/>
    </xf>
    <xf numFmtId="0" fontId="7" fillId="37" borderId="95" xfId="61" applyFont="1" applyFill="1" applyBorder="1" applyAlignment="1" applyProtection="1">
      <alignment horizontal="center"/>
      <protection/>
    </xf>
    <xf numFmtId="0" fontId="7" fillId="37" borderId="96" xfId="61" applyFont="1" applyFill="1" applyBorder="1" applyAlignment="1" applyProtection="1">
      <alignment horizontal="center"/>
      <protection/>
    </xf>
    <xf numFmtId="0" fontId="7" fillId="37" borderId="97" xfId="61" applyFont="1" applyFill="1" applyBorder="1" applyAlignment="1" applyProtection="1">
      <alignment horizontal="center"/>
      <protection/>
    </xf>
    <xf numFmtId="0" fontId="24" fillId="37" borderId="100" xfId="61" applyFont="1" applyFill="1" applyBorder="1" applyAlignment="1" applyProtection="1">
      <alignment horizontal="center"/>
      <protection/>
    </xf>
    <xf numFmtId="0" fontId="24" fillId="37" borderId="103" xfId="61" applyFont="1" applyFill="1" applyBorder="1" applyAlignment="1" applyProtection="1">
      <alignment horizontal="center"/>
      <protection/>
    </xf>
    <xf numFmtId="0" fontId="24" fillId="37" borderId="104" xfId="61" applyFont="1" applyFill="1" applyBorder="1" applyAlignment="1" applyProtection="1">
      <alignment horizontal="center" vertical="center"/>
      <protection/>
    </xf>
    <xf numFmtId="0" fontId="24" fillId="37" borderId="103" xfId="61" applyFont="1" applyFill="1" applyBorder="1" applyAlignment="1" applyProtection="1">
      <alignment horizontal="center" vertical="center"/>
      <protection/>
    </xf>
    <xf numFmtId="0" fontId="24" fillId="37" borderId="101" xfId="61" applyFont="1" applyFill="1" applyBorder="1" applyAlignment="1" applyProtection="1">
      <alignment horizontal="center" vertical="center"/>
      <protection/>
    </xf>
    <xf numFmtId="0" fontId="25" fillId="35" borderId="35" xfId="61" applyFont="1" applyFill="1" applyBorder="1" applyAlignment="1" applyProtection="1">
      <alignment horizontal="left" vertical="center"/>
      <protection/>
    </xf>
    <xf numFmtId="0" fontId="25" fillId="35" borderId="36" xfId="61" applyFont="1" applyFill="1" applyBorder="1" applyAlignment="1" applyProtection="1">
      <alignment horizontal="left" vertical="center"/>
      <protection/>
    </xf>
    <xf numFmtId="0" fontId="7" fillId="37" borderId="28" xfId="61" applyFont="1" applyFill="1" applyBorder="1" applyAlignment="1" applyProtection="1">
      <alignment horizontal="center" vertical="center"/>
      <protection/>
    </xf>
    <xf numFmtId="0" fontId="8" fillId="37" borderId="15" xfId="61" applyFont="1" applyFill="1" applyBorder="1" applyAlignment="1">
      <alignment vertical="center"/>
      <protection/>
    </xf>
    <xf numFmtId="0" fontId="8" fillId="37" borderId="12" xfId="61" applyFont="1" applyFill="1" applyBorder="1" applyAlignment="1">
      <alignment vertical="center"/>
      <protection/>
    </xf>
    <xf numFmtId="0" fontId="26" fillId="35" borderId="0" xfId="61" applyFont="1" applyFill="1">
      <alignment/>
      <protection/>
    </xf>
    <xf numFmtId="0" fontId="27" fillId="35" borderId="0" xfId="61" applyFont="1" applyFill="1" applyAlignment="1">
      <alignment horizontal="left" vertical="center"/>
      <protection/>
    </xf>
    <xf numFmtId="169" fontId="7" fillId="35" borderId="118" xfId="63" applyNumberFormat="1" applyFont="1" applyFill="1" applyBorder="1" applyAlignment="1" applyProtection="1">
      <alignment horizontal="center" vertical="center"/>
      <protection/>
    </xf>
    <xf numFmtId="169" fontId="7" fillId="35" borderId="119" xfId="63" applyNumberFormat="1" applyFont="1" applyFill="1" applyBorder="1" applyAlignment="1" applyProtection="1">
      <alignment horizontal="center" vertical="center"/>
      <protection/>
    </xf>
    <xf numFmtId="169" fontId="7" fillId="35" borderId="120" xfId="63" applyNumberFormat="1" applyFont="1" applyFill="1" applyBorder="1" applyAlignment="1" applyProtection="1">
      <alignment horizontal="center" vertical="center"/>
      <protection/>
    </xf>
    <xf numFmtId="165" fontId="7" fillId="38" borderId="28" xfId="63" applyFont="1" applyFill="1" applyBorder="1" applyAlignment="1">
      <alignment horizontal="center" vertical="center"/>
      <protection/>
    </xf>
    <xf numFmtId="165" fontId="7" fillId="38" borderId="31" xfId="63" applyFont="1" applyFill="1" applyBorder="1" applyAlignment="1">
      <alignment horizontal="center" vertical="center"/>
      <protection/>
    </xf>
    <xf numFmtId="0" fontId="7" fillId="38" borderId="109" xfId="62" applyFont="1" applyFill="1" applyBorder="1" applyAlignment="1" applyProtection="1">
      <alignment horizontal="center" vertical="center"/>
      <protection/>
    </xf>
    <xf numFmtId="0" fontId="7" fillId="38" borderId="121" xfId="62" applyFont="1" applyFill="1" applyBorder="1" applyAlignment="1" applyProtection="1">
      <alignment horizontal="center" vertical="center"/>
      <protection/>
    </xf>
    <xf numFmtId="169" fontId="7" fillId="35" borderId="73" xfId="63" applyNumberFormat="1" applyFont="1" applyFill="1" applyBorder="1" applyAlignment="1" applyProtection="1">
      <alignment horizontal="center" vertical="center"/>
      <protection/>
    </xf>
    <xf numFmtId="165" fontId="7" fillId="38" borderId="30" xfId="63" applyFont="1" applyFill="1" applyBorder="1" applyAlignment="1">
      <alignment horizontal="center" vertical="center"/>
      <protection/>
    </xf>
    <xf numFmtId="0" fontId="7" fillId="38" borderId="94" xfId="62" applyFont="1" applyFill="1" applyBorder="1" applyAlignment="1" applyProtection="1">
      <alignment horizontal="center" vertical="center"/>
      <protection/>
    </xf>
    <xf numFmtId="0" fontId="26" fillId="35" borderId="0" xfId="62" applyFont="1" applyFill="1" applyBorder="1">
      <alignment/>
      <protection/>
    </xf>
    <xf numFmtId="0" fontId="6" fillId="35" borderId="0" xfId="62" applyFont="1" applyFill="1" applyBorder="1" applyAlignment="1">
      <alignment horizontal="left" vertical="center"/>
      <protection/>
    </xf>
    <xf numFmtId="0" fontId="24" fillId="44" borderId="20" xfId="65" applyFont="1" applyFill="1" applyBorder="1" applyAlignment="1" applyProtection="1">
      <alignment horizontal="center" vertical="center" wrapText="1"/>
      <protection/>
    </xf>
    <xf numFmtId="0" fontId="24" fillId="44" borderId="23" xfId="65" applyFont="1" applyFill="1" applyBorder="1" applyAlignment="1" applyProtection="1">
      <alignment horizontal="center" vertical="center" wrapText="1"/>
      <protection/>
    </xf>
    <xf numFmtId="0" fontId="7" fillId="44" borderId="99" xfId="65" applyFont="1" applyFill="1" applyBorder="1" applyAlignment="1" applyProtection="1">
      <alignment horizontal="left" vertical="center"/>
      <protection/>
    </xf>
    <xf numFmtId="0" fontId="7" fillId="44" borderId="33" xfId="65" applyFont="1" applyFill="1" applyBorder="1" applyAlignment="1" applyProtection="1">
      <alignment horizontal="left" vertical="center"/>
      <protection/>
    </xf>
    <xf numFmtId="0" fontId="24" fillId="44" borderId="16" xfId="65" applyFont="1" applyFill="1" applyBorder="1" applyAlignment="1" applyProtection="1">
      <alignment horizontal="center" vertical="center" wrapText="1"/>
      <protection/>
    </xf>
    <xf numFmtId="0" fontId="24" fillId="44" borderId="22" xfId="65" applyFont="1" applyFill="1" applyBorder="1" applyAlignment="1" applyProtection="1">
      <alignment horizontal="center" vertical="center" wrapText="1"/>
      <protection/>
    </xf>
    <xf numFmtId="0" fontId="24" fillId="44" borderId="103" xfId="65" applyFont="1" applyFill="1" applyBorder="1" applyAlignment="1" applyProtection="1">
      <alignment horizontal="center" vertical="center" wrapText="1"/>
      <protection/>
    </xf>
    <xf numFmtId="0" fontId="24" fillId="44" borderId="41" xfId="65" applyFont="1" applyFill="1" applyBorder="1" applyAlignment="1" applyProtection="1">
      <alignment horizontal="center" vertical="center" wrapText="1"/>
      <protection/>
    </xf>
    <xf numFmtId="0" fontId="7" fillId="44" borderId="94" xfId="65" applyFont="1" applyFill="1" applyBorder="1" applyAlignment="1" applyProtection="1">
      <alignment horizontal="center"/>
      <protection/>
    </xf>
    <xf numFmtId="0" fontId="7" fillId="44" borderId="110" xfId="65" applyFont="1" applyFill="1" applyBorder="1" applyAlignment="1" applyProtection="1">
      <alignment horizontal="center"/>
      <protection/>
    </xf>
    <xf numFmtId="0" fontId="7" fillId="44" borderId="109" xfId="65" applyFont="1" applyFill="1" applyBorder="1" applyAlignment="1" applyProtection="1">
      <alignment horizontal="center"/>
      <protection/>
    </xf>
    <xf numFmtId="0" fontId="7" fillId="44" borderId="121" xfId="65" applyFont="1" applyFill="1" applyBorder="1" applyAlignment="1" applyProtection="1">
      <alignment horizontal="left" vertical="center"/>
      <protection/>
    </xf>
    <xf numFmtId="0" fontId="7" fillId="44" borderId="100" xfId="65" applyFont="1" applyFill="1" applyBorder="1" applyAlignment="1" applyProtection="1">
      <alignment horizontal="center" vertical="justify"/>
      <protection/>
    </xf>
    <xf numFmtId="0" fontId="7" fillId="44" borderId="38" xfId="65" applyFont="1" applyFill="1" applyBorder="1" applyAlignment="1" applyProtection="1">
      <alignment horizontal="center" vertical="justify"/>
      <protection/>
    </xf>
    <xf numFmtId="0" fontId="7" fillId="44" borderId="103" xfId="65" applyFont="1" applyFill="1" applyBorder="1" applyAlignment="1" applyProtection="1">
      <alignment horizontal="center" vertical="justify"/>
      <protection/>
    </xf>
    <xf numFmtId="0" fontId="7" fillId="44" borderId="41" xfId="65" applyFont="1" applyFill="1" applyBorder="1" applyAlignment="1" applyProtection="1">
      <alignment horizontal="center" vertical="justify"/>
      <protection/>
    </xf>
    <xf numFmtId="0" fontId="7" fillId="44" borderId="101" xfId="65" applyFont="1" applyFill="1" applyBorder="1" applyAlignment="1" applyProtection="1">
      <alignment horizontal="center" vertical="justify"/>
      <protection/>
    </xf>
    <xf numFmtId="0" fontId="7" fillId="44" borderId="25" xfId="65" applyFont="1" applyFill="1" applyBorder="1" applyAlignment="1" applyProtection="1">
      <alignment horizontal="center" vertical="justify"/>
      <protection/>
    </xf>
    <xf numFmtId="0" fontId="7" fillId="44" borderId="122" xfId="65" applyFont="1" applyFill="1" applyBorder="1" applyAlignment="1" applyProtection="1">
      <alignment horizontal="center"/>
      <protection/>
    </xf>
    <xf numFmtId="0" fontId="7" fillId="44" borderId="96" xfId="65" applyFont="1" applyFill="1" applyBorder="1" applyAlignment="1" applyProtection="1">
      <alignment horizontal="center"/>
      <protection/>
    </xf>
    <xf numFmtId="0" fontId="7" fillId="44" borderId="97" xfId="65" applyFont="1" applyFill="1" applyBorder="1" applyAlignment="1" applyProtection="1">
      <alignment horizontal="center"/>
      <protection/>
    </xf>
    <xf numFmtId="0" fontId="25" fillId="0" borderId="27" xfId="65" applyFont="1" applyBorder="1" applyAlignment="1" applyProtection="1">
      <alignment horizontal="left" vertical="center"/>
      <protection/>
    </xf>
    <xf numFmtId="0" fontId="25" fillId="0" borderId="47" xfId="65" applyFont="1" applyBorder="1" applyAlignment="1" applyProtection="1">
      <alignment horizontal="left" vertical="center"/>
      <protection/>
    </xf>
    <xf numFmtId="0" fontId="7" fillId="44" borderId="95" xfId="65" applyFont="1" applyFill="1" applyBorder="1" applyAlignment="1" applyProtection="1">
      <alignment horizontal="center"/>
      <protection/>
    </xf>
    <xf numFmtId="49" fontId="33" fillId="0" borderId="47" xfId="65" applyNumberFormat="1" applyFont="1" applyBorder="1" applyAlignment="1">
      <alignment horizontal="right"/>
      <protection/>
    </xf>
    <xf numFmtId="49" fontId="33" fillId="0" borderId="47" xfId="65" applyNumberFormat="1" applyFont="1" applyBorder="1" applyAlignment="1" quotePrefix="1">
      <alignment horizontal="right"/>
      <protection/>
    </xf>
    <xf numFmtId="49" fontId="33" fillId="0" borderId="48" xfId="65" applyNumberFormat="1" applyFont="1" applyBorder="1" applyAlignment="1" quotePrefix="1">
      <alignment horizontal="right"/>
      <protection/>
    </xf>
    <xf numFmtId="0" fontId="26" fillId="0" borderId="0" xfId="65" applyFont="1">
      <alignment/>
      <protection/>
    </xf>
    <xf numFmtId="0" fontId="27" fillId="0" borderId="0" xfId="65" applyFont="1" applyAlignment="1" applyProtection="1">
      <alignment horizontal="left" vertical="center"/>
      <protection/>
    </xf>
    <xf numFmtId="0" fontId="26" fillId="35" borderId="0" xfId="66" applyFont="1" applyFill="1">
      <alignment/>
      <protection/>
    </xf>
    <xf numFmtId="0" fontId="27" fillId="35" borderId="0" xfId="66" applyFont="1" applyFill="1" applyAlignment="1" applyProtection="1">
      <alignment horizontal="left" vertical="center"/>
      <protection/>
    </xf>
    <xf numFmtId="0" fontId="12" fillId="35" borderId="0" xfId="66" applyFont="1" applyFill="1">
      <alignment/>
      <protection/>
    </xf>
    <xf numFmtId="0" fontId="25" fillId="0" borderId="0" xfId="66" applyFont="1" applyBorder="1" applyAlignment="1" applyProtection="1">
      <alignment vertical="center"/>
      <protection/>
    </xf>
    <xf numFmtId="0" fontId="27" fillId="0" borderId="0" xfId="67" applyFont="1" applyAlignment="1" applyProtection="1">
      <alignment horizontal="left" vertical="center"/>
      <protection/>
    </xf>
    <xf numFmtId="0" fontId="26" fillId="0" borderId="0" xfId="67" applyFont="1">
      <alignment/>
      <protection/>
    </xf>
    <xf numFmtId="0" fontId="26" fillId="0" borderId="0" xfId="70" applyFont="1" applyBorder="1">
      <alignment/>
      <protection/>
    </xf>
    <xf numFmtId="0" fontId="6" fillId="0" borderId="0" xfId="70" applyFont="1" applyBorder="1" applyAlignment="1" applyProtection="1">
      <alignment horizontal="left"/>
      <protection/>
    </xf>
    <xf numFmtId="0" fontId="23" fillId="38" borderId="28" xfId="70" applyFont="1" applyFill="1" applyBorder="1" applyAlignment="1" applyProtection="1">
      <alignment horizontal="center" vertical="center" wrapText="1"/>
      <protection/>
    </xf>
    <xf numFmtId="0" fontId="23" fillId="38" borderId="15" xfId="70" applyFont="1" applyFill="1" applyBorder="1" applyAlignment="1" applyProtection="1">
      <alignment horizontal="center" vertical="center" wrapText="1"/>
      <protection/>
    </xf>
    <xf numFmtId="0" fontId="23" fillId="38" borderId="31" xfId="70" applyFont="1" applyFill="1" applyBorder="1" applyAlignment="1" applyProtection="1">
      <alignment horizontal="center" vertical="center" wrapText="1"/>
      <protection/>
    </xf>
    <xf numFmtId="0" fontId="23" fillId="38" borderId="73" xfId="70" applyFont="1" applyFill="1" applyBorder="1" applyAlignment="1" applyProtection="1">
      <alignment horizontal="center" vertical="center" wrapText="1"/>
      <protection/>
    </xf>
    <xf numFmtId="0" fontId="23" fillId="38" borderId="18" xfId="70" applyFont="1" applyFill="1" applyBorder="1" applyAlignment="1" applyProtection="1">
      <alignment horizontal="center" vertical="center" wrapText="1"/>
      <protection/>
    </xf>
    <xf numFmtId="0" fontId="23" fillId="38" borderId="28" xfId="71" applyFont="1" applyFill="1" applyBorder="1" applyAlignment="1" applyProtection="1">
      <alignment horizontal="center" vertical="center" wrapText="1"/>
      <protection/>
    </xf>
    <xf numFmtId="0" fontId="23" fillId="38" borderId="15" xfId="71" applyFont="1" applyFill="1" applyBorder="1" applyAlignment="1" applyProtection="1">
      <alignment horizontal="center" vertical="center" wrapText="1"/>
      <protection/>
    </xf>
    <xf numFmtId="0" fontId="23" fillId="38" borderId="31" xfId="71" applyFont="1" applyFill="1" applyBorder="1" applyAlignment="1" applyProtection="1">
      <alignment horizontal="center" vertical="center" wrapText="1"/>
      <protection/>
    </xf>
    <xf numFmtId="0" fontId="23" fillId="38" borderId="73" xfId="71" applyFont="1" applyFill="1" applyBorder="1" applyAlignment="1" applyProtection="1">
      <alignment horizontal="center" vertical="center" wrapText="1"/>
      <protection/>
    </xf>
    <xf numFmtId="0" fontId="23" fillId="38" borderId="18" xfId="71" applyFont="1" applyFill="1" applyBorder="1" applyAlignment="1" applyProtection="1">
      <alignment horizontal="center" vertical="center" wrapText="1"/>
      <protection/>
    </xf>
    <xf numFmtId="0" fontId="23" fillId="38" borderId="73" xfId="72" applyFont="1" applyFill="1" applyBorder="1" applyAlignment="1" applyProtection="1">
      <alignment horizontal="center" vertical="center"/>
      <protection/>
    </xf>
    <xf numFmtId="0" fontId="23" fillId="38" borderId="121" xfId="72" applyFont="1" applyFill="1" applyBorder="1" applyAlignment="1" applyProtection="1">
      <alignment horizontal="center" vertical="center"/>
      <protection/>
    </xf>
    <xf numFmtId="0" fontId="23" fillId="38" borderId="28" xfId="72" applyFont="1" applyFill="1" applyBorder="1" applyAlignment="1" applyProtection="1">
      <alignment horizontal="center" vertical="center"/>
      <protection locked="0"/>
    </xf>
    <xf numFmtId="0" fontId="23" fillId="38" borderId="123" xfId="72" applyFont="1" applyFill="1" applyBorder="1" applyAlignment="1" applyProtection="1">
      <alignment horizontal="center" vertical="center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33-Destinacio-citrics-209-1T-2018-Val" xfId="50"/>
    <cellStyle name="Currency" xfId="51"/>
    <cellStyle name="Currency [0]" xfId="52"/>
    <cellStyle name="Neutral" xfId="53"/>
    <cellStyle name="Normal 2" xfId="54"/>
    <cellStyle name="Normal 3" xfId="55"/>
    <cellStyle name="Normal_12-1-Temperatures-209-1T-2018-Val" xfId="56"/>
    <cellStyle name="Normal_12-2-Precipitacions-209-1T-2018-Val" xfId="57"/>
    <cellStyle name="Normal_166 CV-LP_PxM PESO" xfId="58"/>
    <cellStyle name="Normal_175 CVt1-SPxP PESO" xfId="59"/>
    <cellStyle name="Normal_178 CVt4-SPxP PESO" xfId="60"/>
    <cellStyle name="Normal_21-1-Superf-prod-herb-209-1T-2018-Val" xfId="61"/>
    <cellStyle name="Normal_2-1-2 Producciones leñosos 3T Val" xfId="62"/>
    <cellStyle name="Normal_21-2-Prod-llenyosos-209-1T-2018-Val" xfId="63"/>
    <cellStyle name="Normal_22-1 Movi-Comer-Pecuari-209-1T-2018-Val" xfId="64"/>
    <cellStyle name="Normal_22-1-Movi-Comer-Pecuario-Cast" xfId="65"/>
    <cellStyle name="Normal_22-2-Enquestes-ramad-boví-209-1T-2018-Val" xfId="66"/>
    <cellStyle name="Normal_22-2-Enquestes-ramad-oví-caprí-209_1T_2018_Val" xfId="67"/>
    <cellStyle name="Normal_23-1-Captures-ports-209-4T-2017-Val" xfId="68"/>
    <cellStyle name="Normal_23-2-Capturas pesca-209-4T-2017-Val" xfId="69"/>
    <cellStyle name="Normal_31-Export-agro-alim-209-1T-2018-Val" xfId="70"/>
    <cellStyle name="Normal_32-Import-agro-alim-209-1T-2018-Val" xfId="71"/>
    <cellStyle name="Normal_33-Destinacio-citrics-209-1T-2018-Val" xfId="72"/>
    <cellStyle name="Normal_EMBASSAM" xfId="73"/>
    <cellStyle name="Normal_RESUMEN_TEMP_1ER_TRIMESTRE_exce" xfId="74"/>
    <cellStyle name="Normal_temperat BIA 1 2004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</a:rPr>
              <a:t>EXISTÈNCIES DE BESTIAR BOVÍ. COMUNITAT VALENCIANA.  
</a:t>
            </a:r>
            <a:r>
              <a:rPr lang="en-US" cap="none" sz="1200" b="1" i="0" u="none" baseline="0">
                <a:solidFill>
                  <a:srgbClr val="000080"/>
                </a:solidFill>
              </a:rPr>
              <a:t>NOVEMBRE 2017</a:t>
            </a:r>
            <a:r>
              <a:rPr lang="en-US" cap="none" sz="970" b="1" i="0" u="none" baseline="0">
                <a:solidFill>
                  <a:srgbClr val="80008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2125"/>
          <c:y val="-0.00175"/>
        </c:manualLayout>
      </c:layout>
      <c:spPr>
        <a:noFill/>
        <a:ln>
          <a:noFill/>
        </a:ln>
      </c:spPr>
    </c:title>
    <c:view3D>
      <c:rotX val="17"/>
      <c:hPercent val="45"/>
      <c:rotY val="18"/>
      <c:depthPercent val="100"/>
      <c:rAngAx val="1"/>
    </c:view3D>
    <c:plotArea>
      <c:layout>
        <c:manualLayout>
          <c:xMode val="edge"/>
          <c:yMode val="edge"/>
          <c:x val="0.01725"/>
          <c:y val="0.15575"/>
          <c:w val="0.98275"/>
          <c:h val="0.6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'2-2-2A'!$A$6</c:f>
              <c:strCache>
                <c:ptCount val="1"/>
                <c:pt idx="0">
                  <c:v>ANIMALS DE 24 MESOS I MÉS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'2-2-2A'!$C$5:$E$5</c:f>
              <c:strCache/>
            </c:strRef>
          </c:cat>
          <c:val>
            <c:numRef>
              <c:f>'2-2-2A'!$C$6:$E$6</c:f>
              <c:numCache/>
            </c:numRef>
          </c:val>
          <c:shape val="box"/>
        </c:ser>
        <c:ser>
          <c:idx val="1"/>
          <c:order val="1"/>
          <c:tx>
            <c:v>MASCLES DE 24 MESOS I MÉS</c:v>
          </c:tx>
          <c:spPr>
            <a:solidFill>
              <a:srgbClr val="FFCC00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'2-2-2A'!$C$5:$E$5</c:f>
              <c:strCache/>
            </c:strRef>
          </c:cat>
          <c:val>
            <c:numRef>
              <c:f>'2-2-2A'!$C$7:$E$7</c:f>
              <c:numCache/>
            </c:numRef>
          </c:val>
          <c:shape val="box"/>
        </c:ser>
        <c:ser>
          <c:idx val="2"/>
          <c:order val="2"/>
          <c:tx>
            <c:strRef>
              <c:f>'2-2-2A'!$A$9</c:f>
              <c:strCache>
                <c:ptCount val="1"/>
                <c:pt idx="0">
                  <c:v>FEMELLES QUE HAN PARIT ALMENYS UNA VEGADA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'2-2-2A'!$C$5:$E$5</c:f>
              <c:strCache/>
            </c:strRef>
          </c:cat>
          <c:val>
            <c:numRef>
              <c:f>'2-2-2A'!$C$9:$E$9</c:f>
              <c:numCache/>
            </c:numRef>
          </c:val>
          <c:shape val="box"/>
        </c:ser>
        <c:ser>
          <c:idx val="3"/>
          <c:order val="3"/>
          <c:tx>
            <c:strRef>
              <c:f>'2-2-2A'!$A$15</c:f>
              <c:strCache>
                <c:ptCount val="1"/>
                <c:pt idx="0">
                  <c:v>FEMELLES QUE MAI HAN PARIT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'2-2-2A'!$C$5:$E$5</c:f>
              <c:strCache/>
            </c:strRef>
          </c:cat>
          <c:val>
            <c:numRef>
              <c:f>'2-2-2A'!$C$15:$E$15</c:f>
              <c:numCache/>
            </c:numRef>
          </c:val>
          <c:shape val="box"/>
        </c:ser>
        <c:ser>
          <c:idx val="4"/>
          <c:order val="4"/>
          <c:tx>
            <c:strRef>
              <c:f>'2-2-2A'!$A$22</c:f>
              <c:strCache>
                <c:ptCount val="1"/>
                <c:pt idx="0">
                  <c:v>ANIMALS DE 12 A 24 MESOS</c:v>
                </c:pt>
              </c:strCache>
            </c:strRef>
          </c:tx>
          <c:spPr>
            <a:solidFill>
              <a:srgbClr val="660066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'2-2-2A'!$C$5:$E$5</c:f>
              <c:strCache/>
            </c:strRef>
          </c:cat>
          <c:val>
            <c:numRef>
              <c:f>'2-2-2A'!$C$22:$E$22</c:f>
              <c:numCache/>
            </c:numRef>
          </c:val>
          <c:shape val="box"/>
        </c:ser>
        <c:ser>
          <c:idx val="5"/>
          <c:order val="5"/>
          <c:tx>
            <c:v>MASCLES DE 12 A 24 MESOS</c:v>
          </c:tx>
          <c:spPr>
            <a:solidFill>
              <a:srgbClr val="FF8080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'2-2-2A'!$C$5:$E$5</c:f>
              <c:strCache/>
            </c:strRef>
          </c:cat>
          <c:val>
            <c:numRef>
              <c:f>'2-2-2A'!$C$23:$E$23</c:f>
              <c:numCache/>
            </c:numRef>
          </c:val>
          <c:shape val="box"/>
        </c:ser>
        <c:ser>
          <c:idx val="6"/>
          <c:order val="6"/>
          <c:tx>
            <c:strRef>
              <c:f>'2-2-2A'!$A$24</c:f>
              <c:strCache>
                <c:ptCount val="1"/>
                <c:pt idx="0">
                  <c:v>FEMELLES (excloses les que han parit)</c:v>
                </c:pt>
              </c:strCache>
            </c:strRef>
          </c:tx>
          <c:spPr>
            <a:solidFill>
              <a:srgbClr val="0066CC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'2-2-2A'!$C$5:$E$5</c:f>
              <c:strCache/>
            </c:strRef>
          </c:cat>
          <c:val>
            <c:numRef>
              <c:f>'2-2-2A'!$C$24:$E$24</c:f>
              <c:numCache/>
            </c:numRef>
          </c:val>
          <c:shape val="box"/>
        </c:ser>
        <c:ser>
          <c:idx val="7"/>
          <c:order val="7"/>
          <c:tx>
            <c:strRef>
              <c:f>'2-2-2A'!$A$28</c:f>
              <c:strCache>
                <c:ptCount val="1"/>
                <c:pt idx="0">
                  <c:v>ANIMALS DE MENYS DE 12 MESOS</c:v>
                </c:pt>
              </c:strCache>
            </c:strRef>
          </c:tx>
          <c:spPr>
            <a:solidFill>
              <a:srgbClr val="CCCCFF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'2-2-2A'!$C$5:$E$5</c:f>
              <c:strCache/>
            </c:strRef>
          </c:cat>
          <c:val>
            <c:numRef>
              <c:f>'2-2-2A'!$C$28:$E$28</c:f>
              <c:numCache/>
            </c:numRef>
          </c:val>
          <c:shape val="box"/>
        </c:ser>
        <c:ser>
          <c:idx val="8"/>
          <c:order val="8"/>
          <c:tx>
            <c:strRef>
              <c:f>'2-2-2A'!$A$29</c:f>
              <c:strCache>
                <c:ptCount val="1"/>
                <c:pt idx="0">
                  <c:v>DESTINATS A SACRIFICI</c:v>
                </c:pt>
              </c:strCache>
            </c:strRef>
          </c:tx>
          <c:spPr>
            <a:solidFill>
              <a:srgbClr val="000080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'2-2-2A'!$C$5:$E$5</c:f>
              <c:strCache/>
            </c:strRef>
          </c:cat>
          <c:val>
            <c:numRef>
              <c:f>'2-2-2A'!$C$29:$E$29</c:f>
              <c:numCache/>
            </c:numRef>
          </c:val>
          <c:shape val="box"/>
        </c:ser>
        <c:shape val="box"/>
        <c:axId val="37239734"/>
        <c:axId val="66722151"/>
      </c:bar3DChart>
      <c:catAx>
        <c:axId val="37239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6722151"/>
        <c:crosses val="autoZero"/>
        <c:auto val="1"/>
        <c:lblOffset val="100"/>
        <c:tickLblSkip val="1"/>
        <c:noMultiLvlLbl val="0"/>
      </c:catAx>
      <c:valAx>
        <c:axId val="66722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80"/>
                    </a:solidFill>
                  </a:rPr>
                  <a:t>caps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72397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7"/>
          <c:y val="0.804"/>
          <c:w val="0.8"/>
          <c:h val="0.181"/>
        </c:manualLayout>
      </c:layout>
      <c:overlay val="0"/>
      <c:spPr>
        <a:solidFill>
          <a:srgbClr val="CCFFCC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FFCC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80"/>
                </a:solidFill>
              </a:rPr>
              <a:t>EXISTÈNCIES DE BESTIAR OVÍ. COMUNITAT VALENCIANA.  NOVEMBRE 2017</a:t>
            </a:r>
          </a:p>
        </c:rich>
      </c:tx>
      <c:layout>
        <c:manualLayout>
          <c:xMode val="factor"/>
          <c:yMode val="factor"/>
          <c:x val="0.04725"/>
          <c:y val="-0.0205"/>
        </c:manualLayout>
      </c:layout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5625"/>
          <c:w val="0.9855"/>
          <c:h val="0.88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'2-2-2B'!$A$6</c:f>
              <c:strCache>
                <c:ptCount val="1"/>
                <c:pt idx="0">
                  <c:v>CORDERS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'2-2-2B'!$C$5:$E$5</c:f>
              <c:strCache/>
            </c:strRef>
          </c:cat>
          <c:val>
            <c:numRef>
              <c:f>'2-2-2B'!$C$6:$E$6</c:f>
              <c:numCache/>
            </c:numRef>
          </c:val>
          <c:shape val="box"/>
        </c:ser>
        <c:ser>
          <c:idx val="1"/>
          <c:order val="1"/>
          <c:tx>
            <c:strRef>
              <c:f>'2-2-2B'!$A$7</c:f>
              <c:strCache>
                <c:ptCount val="1"/>
                <c:pt idx="0">
                  <c:v>SEMENTALS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'2-2-2B'!$C$5:$E$5</c:f>
              <c:strCache/>
            </c:strRef>
          </c:cat>
          <c:val>
            <c:numRef>
              <c:f>'2-2-2B'!$C$7:$E$7</c:f>
              <c:numCache/>
            </c:numRef>
          </c:val>
          <c:shape val="box"/>
        </c:ser>
        <c:ser>
          <c:idx val="2"/>
          <c:order val="2"/>
          <c:tx>
            <c:strRef>
              <c:f>'2-2-2B'!$A$8</c:f>
              <c:strCache>
                <c:ptCount val="1"/>
                <c:pt idx="0">
                  <c:v>FEMELLES PER A VIDA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'2-2-2B'!$C$8:$E$8</c:f>
              <c:numCache/>
            </c:numRef>
          </c:val>
          <c:shape val="box"/>
        </c:ser>
        <c:ser>
          <c:idx val="3"/>
          <c:order val="3"/>
          <c:tx>
            <c:strRef>
              <c:f>'2-2-2B'!$A$9</c:f>
              <c:strCache>
                <c:ptCount val="1"/>
                <c:pt idx="0">
                  <c:v>    MAI HAN PARIT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'2-2-2B'!$C$9:$E$9</c:f>
              <c:numCache/>
            </c:numRef>
          </c:val>
          <c:shape val="box"/>
        </c:ser>
        <c:shape val="box"/>
        <c:axId val="63628448"/>
        <c:axId val="35785121"/>
      </c:bar3DChart>
      <c:catAx>
        <c:axId val="6362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80"/>
                </a:solidFill>
              </a:defRPr>
            </a:pPr>
          </a:p>
        </c:txPr>
        <c:crossAx val="35785121"/>
        <c:crosses val="autoZero"/>
        <c:auto val="1"/>
        <c:lblOffset val="100"/>
        <c:tickLblSkip val="1"/>
        <c:noMultiLvlLbl val="0"/>
      </c:catAx>
      <c:valAx>
        <c:axId val="3578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80"/>
                    </a:solidFill>
                  </a:rPr>
                  <a:t>Caps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3628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5"/>
          <c:y val="0.8775"/>
          <c:w val="0.7095"/>
          <c:h val="0.047"/>
        </c:manualLayout>
      </c:layout>
      <c:overlay val="0"/>
      <c:spPr>
        <a:solidFill>
          <a:srgbClr val="CCFFCC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FFCC"/>
        </a:solidFill>
        <a:ln w="3175">
          <a:solidFill>
            <a:srgbClr val="00008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8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80"/>
                </a:solidFill>
              </a:rPr>
              <a:t>EXISTÈNCIES DE BESTIAR CAPRÍ. COMUNITAT VALENCIANA.  NOVEMBRE 2017</a:t>
            </a:r>
          </a:p>
        </c:rich>
      </c:tx>
      <c:layout>
        <c:manualLayout>
          <c:xMode val="factor"/>
          <c:yMode val="factor"/>
          <c:x val="0.06125"/>
          <c:y val="0.00225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1825"/>
          <c:w val="0.97725"/>
          <c:h val="0.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'2-2-2B'!$A$52</c:f>
              <c:strCache>
                <c:ptCount val="1"/>
                <c:pt idx="0">
                  <c:v>CABRITS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'2-2-2B'!$C$51:$E$51</c:f>
              <c:strCache/>
            </c:strRef>
          </c:cat>
          <c:val>
            <c:numRef>
              <c:f>'2-2-2B'!$C$52:$E$52</c:f>
              <c:numCache/>
            </c:numRef>
          </c:val>
          <c:shape val="box"/>
        </c:ser>
        <c:ser>
          <c:idx val="1"/>
          <c:order val="1"/>
          <c:tx>
            <c:strRef>
              <c:f>'2-2-2B'!$A$53</c:f>
              <c:strCache>
                <c:ptCount val="1"/>
                <c:pt idx="0">
                  <c:v>SEMENTALS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'2-2-2B'!$C$51:$E$51</c:f>
              <c:strCache/>
            </c:strRef>
          </c:cat>
          <c:val>
            <c:numRef>
              <c:f>'2-2-2B'!$C$53:$E$53</c:f>
              <c:numCache/>
            </c:numRef>
          </c:val>
          <c:shape val="box"/>
        </c:ser>
        <c:ser>
          <c:idx val="2"/>
          <c:order val="2"/>
          <c:tx>
            <c:strRef>
              <c:f>'2-2-2B'!$A$54</c:f>
              <c:strCache>
                <c:ptCount val="1"/>
                <c:pt idx="0">
                  <c:v>FEMELLES PER A VIDA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'2-2-2B'!$C$54:$E$54</c:f>
              <c:numCache/>
            </c:numRef>
          </c:val>
          <c:shape val="box"/>
        </c:ser>
        <c:ser>
          <c:idx val="3"/>
          <c:order val="3"/>
          <c:tx>
            <c:strRef>
              <c:f>'2-2-2B'!$A$55</c:f>
              <c:strCache>
                <c:ptCount val="1"/>
                <c:pt idx="0">
                  <c:v>    MAI HAN PARIT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'2-2-2B'!$C$55:$E$55</c:f>
              <c:numCache/>
            </c:numRef>
          </c:val>
          <c:shape val="box"/>
        </c:ser>
        <c:shape val="box"/>
        <c:axId val="53630634"/>
        <c:axId val="12913659"/>
      </c:bar3DChart>
      <c:catAx>
        <c:axId val="5363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80"/>
                </a:solidFill>
              </a:defRPr>
            </a:pPr>
          </a:p>
        </c:txPr>
        <c:crossAx val="12913659"/>
        <c:crosses val="autoZero"/>
        <c:auto val="1"/>
        <c:lblOffset val="100"/>
        <c:tickLblSkip val="1"/>
        <c:noMultiLvlLbl val="0"/>
      </c:catAx>
      <c:valAx>
        <c:axId val="12913659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80"/>
                    </a:solidFill>
                  </a:rPr>
                  <a:t>Caps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36306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25"/>
          <c:y val="0.93975"/>
          <c:w val="0.76425"/>
          <c:h val="0.0515"/>
        </c:manualLayout>
      </c:layout>
      <c:overlay val="0"/>
      <c:spPr>
        <a:solidFill>
          <a:srgbClr val="CCFFCC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FFCC"/>
        </a:solidFill>
        <a:ln w="3175">
          <a:solidFill>
            <a:srgbClr val="00008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28575</xdr:rowOff>
    </xdr:from>
    <xdr:to>
      <xdr:col>4</xdr:col>
      <xdr:colOff>762000</xdr:colOff>
      <xdr:row>61</xdr:row>
      <xdr:rowOff>19050</xdr:rowOff>
    </xdr:to>
    <xdr:graphicFrame>
      <xdr:nvGraphicFramePr>
        <xdr:cNvPr id="1" name="Chart 1"/>
        <xdr:cNvGraphicFramePr/>
      </xdr:nvGraphicFramePr>
      <xdr:xfrm>
        <a:off x="0" y="7915275"/>
        <a:ext cx="72771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19</xdr:row>
      <xdr:rowOff>104775</xdr:rowOff>
    </xdr:from>
    <xdr:to>
      <xdr:col>4</xdr:col>
      <xdr:colOff>638175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314325" y="4524375"/>
        <a:ext cx="59245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64</xdr:row>
      <xdr:rowOff>104775</xdr:rowOff>
    </xdr:from>
    <xdr:to>
      <xdr:col>4</xdr:col>
      <xdr:colOff>1057275</xdr:colOff>
      <xdr:row>87</xdr:row>
      <xdr:rowOff>19050</xdr:rowOff>
    </xdr:to>
    <xdr:graphicFrame>
      <xdr:nvGraphicFramePr>
        <xdr:cNvPr id="2" name="Chart 2"/>
        <xdr:cNvGraphicFramePr/>
      </xdr:nvGraphicFramePr>
      <xdr:xfrm>
        <a:off x="352425" y="13496925"/>
        <a:ext cx="63055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ad&#237;stica\Excel\MacroEstad&#237;stic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3-Destinacio_citrics-205-1T-2018-C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-dic"/>
      <sheetName val="enero-marz"/>
      <sheetName val="abr-junio"/>
      <sheetName val="julio-agost"/>
    </sheetNames>
    <sheetDataSet>
      <sheetData sheetId="0">
        <row r="7">
          <cell r="D7">
            <v>204546.764468</v>
          </cell>
          <cell r="F7">
            <v>171415.16356</v>
          </cell>
          <cell r="H7">
            <v>74100.07157</v>
          </cell>
          <cell r="J7">
            <v>50915.67136000001</v>
          </cell>
          <cell r="M7">
            <v>122421.15529</v>
          </cell>
          <cell r="O7">
            <v>110702.5784</v>
          </cell>
          <cell r="Q7">
            <v>6423.459858</v>
          </cell>
          <cell r="S7">
            <v>8237.94964</v>
          </cell>
        </row>
        <row r="8">
          <cell r="D8">
            <v>76434.29375999999</v>
          </cell>
          <cell r="F8">
            <v>60661.0796</v>
          </cell>
          <cell r="H8">
            <v>31328.686510000003</v>
          </cell>
          <cell r="J8">
            <v>20920.9307</v>
          </cell>
          <cell r="M8">
            <v>42821.248909999995</v>
          </cell>
          <cell r="O8">
            <v>37375.13799</v>
          </cell>
          <cell r="Q8">
            <v>2046.6133399999999</v>
          </cell>
          <cell r="S8">
            <v>2163.129</v>
          </cell>
        </row>
        <row r="9">
          <cell r="D9">
            <v>305859.821</v>
          </cell>
          <cell r="F9">
            <v>249138.11113</v>
          </cell>
          <cell r="H9">
            <v>102325.84366099999</v>
          </cell>
          <cell r="J9">
            <v>69688.69219999999</v>
          </cell>
          <cell r="M9">
            <v>194359.28775</v>
          </cell>
          <cell r="O9">
            <v>164388.28822999998</v>
          </cell>
          <cell r="Q9">
            <v>7182.329069</v>
          </cell>
          <cell r="S9">
            <v>12753.313119999999</v>
          </cell>
        </row>
        <row r="10">
          <cell r="D10">
            <v>34623.226245000005</v>
          </cell>
          <cell r="F10">
            <v>27212.71357</v>
          </cell>
          <cell r="H10">
            <v>13726.013174999998</v>
          </cell>
          <cell r="J10">
            <v>8816.420250000001</v>
          </cell>
          <cell r="M10">
            <v>16364.830200000002</v>
          </cell>
          <cell r="O10">
            <v>14066.01084</v>
          </cell>
          <cell r="Q10">
            <v>4180.24437</v>
          </cell>
          <cell r="S10">
            <v>4080.278480000001</v>
          </cell>
        </row>
        <row r="11">
          <cell r="D11">
            <v>95243.72625</v>
          </cell>
          <cell r="F11">
            <v>73731.67192</v>
          </cell>
          <cell r="H11">
            <v>21508.37434</v>
          </cell>
          <cell r="J11">
            <v>13701.11043</v>
          </cell>
          <cell r="M11">
            <v>70164.94591</v>
          </cell>
          <cell r="O11">
            <v>56377.94212</v>
          </cell>
          <cell r="Q11">
            <v>3374.966</v>
          </cell>
          <cell r="S11">
            <v>3515.0860199999997</v>
          </cell>
        </row>
        <row r="12">
          <cell r="D12">
            <v>6044.795700000001</v>
          </cell>
          <cell r="F12">
            <v>4588.56988</v>
          </cell>
          <cell r="H12">
            <v>1907.0232</v>
          </cell>
          <cell r="J12">
            <v>1433.34577</v>
          </cell>
          <cell r="M12">
            <v>4001.4305</v>
          </cell>
          <cell r="O12">
            <v>3033.04478</v>
          </cell>
          <cell r="Q12">
            <v>86.76</v>
          </cell>
          <cell r="S12">
            <v>90.16443000000001</v>
          </cell>
        </row>
        <row r="13">
          <cell r="D13">
            <v>20261.268640000002</v>
          </cell>
          <cell r="F13">
            <v>15544.35927</v>
          </cell>
          <cell r="H13">
            <v>3937.13604</v>
          </cell>
          <cell r="J13">
            <v>2408.1834599999997</v>
          </cell>
          <cell r="M13">
            <v>15417.303599999997</v>
          </cell>
          <cell r="O13">
            <v>12145.47761</v>
          </cell>
          <cell r="Q13">
            <v>886.189</v>
          </cell>
          <cell r="S13">
            <v>975.2182000000001</v>
          </cell>
        </row>
        <row r="14">
          <cell r="D14">
            <v>7.826</v>
          </cell>
          <cell r="F14">
            <v>7.343999999999999</v>
          </cell>
          <cell r="H14">
            <v>2.066</v>
          </cell>
          <cell r="J14">
            <v>1.584</v>
          </cell>
          <cell r="M14">
            <v>5.76</v>
          </cell>
          <cell r="O14">
            <v>5.76</v>
          </cell>
          <cell r="Q14">
            <v>0</v>
          </cell>
          <cell r="S14">
            <v>0</v>
          </cell>
        </row>
        <row r="15">
          <cell r="D15">
            <v>3041.28556</v>
          </cell>
          <cell r="F15">
            <v>2135.12419</v>
          </cell>
          <cell r="H15">
            <v>1260.7938000000001</v>
          </cell>
          <cell r="J15">
            <v>760.3914100000001</v>
          </cell>
          <cell r="M15">
            <v>849.8055</v>
          </cell>
          <cell r="O15">
            <v>573.86654</v>
          </cell>
          <cell r="Q15">
            <v>650.72536</v>
          </cell>
          <cell r="S15">
            <v>549.6927900000001</v>
          </cell>
        </row>
        <row r="16">
          <cell r="D16">
            <v>37580.88111</v>
          </cell>
          <cell r="F16">
            <v>33173.48768</v>
          </cell>
          <cell r="H16">
            <v>11802.594549999996</v>
          </cell>
          <cell r="J16">
            <v>9372.77258</v>
          </cell>
          <cell r="M16">
            <v>24952.390910000002</v>
          </cell>
          <cell r="O16">
            <v>22909.62883</v>
          </cell>
          <cell r="Q16">
            <v>748.5053</v>
          </cell>
          <cell r="S16">
            <v>822.70702</v>
          </cell>
        </row>
        <row r="17">
          <cell r="D17">
            <v>772.998</v>
          </cell>
          <cell r="F17">
            <v>987.26025</v>
          </cell>
          <cell r="H17">
            <v>298.001</v>
          </cell>
          <cell r="J17">
            <v>304.56394</v>
          </cell>
          <cell r="M17">
            <v>420.999</v>
          </cell>
          <cell r="O17">
            <v>583.06962</v>
          </cell>
          <cell r="Q17">
            <v>53.998</v>
          </cell>
          <cell r="S17">
            <v>99.62669</v>
          </cell>
        </row>
        <row r="18">
          <cell r="D18">
            <v>39211.00040999999</v>
          </cell>
          <cell r="F18">
            <v>27265.945</v>
          </cell>
          <cell r="H18">
            <v>13737.92183</v>
          </cell>
          <cell r="J18">
            <v>8767.1632</v>
          </cell>
          <cell r="M18">
            <v>24296.18658</v>
          </cell>
          <cell r="O18">
            <v>17337.096380000003</v>
          </cell>
          <cell r="Q18">
            <v>1036.408</v>
          </cell>
          <cell r="S18">
            <v>1053.08934</v>
          </cell>
        </row>
        <row r="19">
          <cell r="D19">
            <v>19519.58016</v>
          </cell>
          <cell r="F19">
            <v>13765.54462</v>
          </cell>
          <cell r="H19">
            <v>1806.90652</v>
          </cell>
          <cell r="J19">
            <v>1089.55517</v>
          </cell>
          <cell r="M19">
            <v>16876.180840000005</v>
          </cell>
          <cell r="O19">
            <v>11962.15988</v>
          </cell>
          <cell r="Q19">
            <v>831.0218000000001</v>
          </cell>
          <cell r="S19">
            <v>709.99181</v>
          </cell>
        </row>
        <row r="20">
          <cell r="D20">
            <v>21020.87064</v>
          </cell>
          <cell r="F20">
            <v>17055.59995</v>
          </cell>
          <cell r="H20">
            <v>5330.0072</v>
          </cell>
          <cell r="J20">
            <v>3681.35542</v>
          </cell>
          <cell r="M20">
            <v>14882.461599999999</v>
          </cell>
          <cell r="O20">
            <v>12326.06246</v>
          </cell>
          <cell r="Q20">
            <v>759.44784</v>
          </cell>
          <cell r="S20">
            <v>997.85292</v>
          </cell>
        </row>
        <row r="21">
          <cell r="D21">
            <v>669.3522399999999</v>
          </cell>
          <cell r="F21">
            <v>544.37755</v>
          </cell>
          <cell r="H21">
            <v>530.59224</v>
          </cell>
          <cell r="J21">
            <v>393.8020399999999</v>
          </cell>
          <cell r="M21">
            <v>121.287</v>
          </cell>
          <cell r="O21">
            <v>130.86643</v>
          </cell>
          <cell r="Q21">
            <v>15.306</v>
          </cell>
          <cell r="S21">
            <v>17.481160000000003</v>
          </cell>
        </row>
        <row r="22">
          <cell r="D22">
            <v>4730.8364</v>
          </cell>
          <cell r="F22">
            <v>3327.0416</v>
          </cell>
          <cell r="H22">
            <v>481.48179999999996</v>
          </cell>
          <cell r="J22">
            <v>348.77537</v>
          </cell>
          <cell r="M22">
            <v>4190.5186</v>
          </cell>
          <cell r="O22">
            <v>2922.16261</v>
          </cell>
          <cell r="Q22">
            <v>49.08</v>
          </cell>
          <cell r="S22">
            <v>47.7479</v>
          </cell>
        </row>
        <row r="23">
          <cell r="D23">
            <v>6740.822598999999</v>
          </cell>
          <cell r="F23">
            <v>4627.98613</v>
          </cell>
          <cell r="H23">
            <v>531.596</v>
          </cell>
          <cell r="J23">
            <v>378.76279999999997</v>
          </cell>
          <cell r="M23">
            <v>6105.269598999999</v>
          </cell>
          <cell r="O23">
            <v>4160.7764799999995</v>
          </cell>
          <cell r="Q23">
            <v>6.599</v>
          </cell>
          <cell r="S23">
            <v>9.49435</v>
          </cell>
        </row>
        <row r="24">
          <cell r="D24">
            <v>7184.47481</v>
          </cell>
          <cell r="F24">
            <v>4924.31196</v>
          </cell>
          <cell r="H24">
            <v>1263.13795</v>
          </cell>
          <cell r="J24">
            <v>854.36568</v>
          </cell>
          <cell r="M24">
            <v>5730.19386</v>
          </cell>
          <cell r="O24">
            <v>3912.24335</v>
          </cell>
          <cell r="Q24">
            <v>190.252</v>
          </cell>
          <cell r="S24">
            <v>156.92058000000003</v>
          </cell>
        </row>
        <row r="25">
          <cell r="D25">
            <v>68864.31855000001</v>
          </cell>
          <cell r="F25">
            <v>46140.076310000004</v>
          </cell>
          <cell r="H25">
            <v>16190.4251</v>
          </cell>
          <cell r="J25">
            <v>9316.174959999998</v>
          </cell>
          <cell r="M25">
            <v>50249.89286</v>
          </cell>
          <cell r="O25">
            <v>34702.57886</v>
          </cell>
          <cell r="Q25">
            <v>2109.4569899999997</v>
          </cell>
          <cell r="S25">
            <v>1906.11892</v>
          </cell>
        </row>
        <row r="26">
          <cell r="D26">
            <v>28740.30175</v>
          </cell>
          <cell r="F26">
            <v>20486.04439</v>
          </cell>
          <cell r="H26">
            <v>6866.73992</v>
          </cell>
          <cell r="J26">
            <v>5812.79125</v>
          </cell>
          <cell r="M26">
            <v>20847.43479</v>
          </cell>
          <cell r="O26">
            <v>13613.799000000003</v>
          </cell>
          <cell r="Q26">
            <v>974.94204</v>
          </cell>
          <cell r="S26">
            <v>1026.3672900000001</v>
          </cell>
        </row>
        <row r="27">
          <cell r="D27">
            <v>6869.736849999999</v>
          </cell>
          <cell r="F27">
            <v>4808.90788</v>
          </cell>
          <cell r="H27">
            <v>1263.6706499999998</v>
          </cell>
          <cell r="J27">
            <v>761.73155</v>
          </cell>
          <cell r="M27">
            <v>5247.1439</v>
          </cell>
          <cell r="O27">
            <v>3653.7884400000003</v>
          </cell>
          <cell r="Q27">
            <v>349.1303</v>
          </cell>
          <cell r="S27">
            <v>386.39849</v>
          </cell>
        </row>
        <row r="28">
          <cell r="D28">
            <v>6858.4558</v>
          </cell>
          <cell r="F28">
            <v>5194.001899999999</v>
          </cell>
          <cell r="H28">
            <v>1330.372</v>
          </cell>
          <cell r="J28">
            <v>847.3484</v>
          </cell>
          <cell r="M28">
            <v>4540.977599999999</v>
          </cell>
          <cell r="O28">
            <v>3344.81714</v>
          </cell>
          <cell r="Q28">
            <v>830.3032000000001</v>
          </cell>
          <cell r="S28">
            <v>890.2185</v>
          </cell>
        </row>
        <row r="29">
          <cell r="D29">
            <v>1753.27956</v>
          </cell>
          <cell r="F29">
            <v>1149.8148099999999</v>
          </cell>
          <cell r="H29">
            <v>1040.33276</v>
          </cell>
          <cell r="J29">
            <v>680.9610600000001</v>
          </cell>
          <cell r="M29">
            <v>681.6588</v>
          </cell>
          <cell r="O29">
            <v>440.54495</v>
          </cell>
          <cell r="Q29">
            <v>31.288</v>
          </cell>
          <cell r="S29">
            <v>28.308799999999998</v>
          </cell>
        </row>
        <row r="30">
          <cell r="D30">
            <v>96.9528</v>
          </cell>
          <cell r="F30">
            <v>82.79321999999999</v>
          </cell>
          <cell r="H30">
            <v>58.005</v>
          </cell>
          <cell r="J30">
            <v>40.07772</v>
          </cell>
          <cell r="M30">
            <v>31.427799999999998</v>
          </cell>
          <cell r="O30">
            <v>34.9246</v>
          </cell>
          <cell r="Q30">
            <v>6.08</v>
          </cell>
          <cell r="S30">
            <v>6.12</v>
          </cell>
        </row>
        <row r="31">
          <cell r="D31">
            <v>3229.0757000000003</v>
          </cell>
          <cell r="F31">
            <v>2445.2107699999997</v>
          </cell>
          <cell r="H31">
            <v>1202.6041</v>
          </cell>
          <cell r="J31">
            <v>812.89489</v>
          </cell>
          <cell r="M31">
            <v>1817.8586</v>
          </cell>
          <cell r="O31">
            <v>1419.4919200000004</v>
          </cell>
          <cell r="Q31">
            <v>202.353</v>
          </cell>
          <cell r="S31">
            <v>208.26495999999997</v>
          </cell>
        </row>
        <row r="32">
          <cell r="D32">
            <v>1636.846</v>
          </cell>
          <cell r="F32">
            <v>1265.7117199999998</v>
          </cell>
          <cell r="H32">
            <v>921.513</v>
          </cell>
          <cell r="J32">
            <v>616.4992399999999</v>
          </cell>
          <cell r="M32">
            <v>451.429</v>
          </cell>
          <cell r="O32">
            <v>341.95816999999994</v>
          </cell>
          <cell r="Q32">
            <v>257.904</v>
          </cell>
          <cell r="S32">
            <v>302.70151</v>
          </cell>
        </row>
        <row r="33">
          <cell r="D33">
            <v>61.662</v>
          </cell>
          <cell r="F33">
            <v>86.4268</v>
          </cell>
          <cell r="H33">
            <v>0</v>
          </cell>
          <cell r="J33">
            <v>0</v>
          </cell>
          <cell r="M33">
            <v>61.662</v>
          </cell>
          <cell r="O33">
            <v>86.4268</v>
          </cell>
          <cell r="Q33">
            <v>0</v>
          </cell>
          <cell r="S33">
            <v>0</v>
          </cell>
        </row>
        <row r="34">
          <cell r="D34">
            <v>1001542.7910020002</v>
          </cell>
          <cell r="F34">
            <v>791678.25286</v>
          </cell>
          <cell r="H34">
            <v>314751.9099160001</v>
          </cell>
          <cell r="J34">
            <v>212725.92484999998</v>
          </cell>
          <cell r="M34">
            <v>647849.078999</v>
          </cell>
          <cell r="O34">
            <v>532464.0756300001</v>
          </cell>
          <cell r="Q34">
            <v>33283.362467000006</v>
          </cell>
          <cell r="S34">
            <v>41034.24192</v>
          </cell>
        </row>
        <row r="35">
          <cell r="D35">
            <v>16598.5559</v>
          </cell>
          <cell r="F35">
            <v>16165.14549</v>
          </cell>
          <cell r="H35">
            <v>2448.738</v>
          </cell>
          <cell r="J35">
            <v>1746.34214</v>
          </cell>
          <cell r="M35">
            <v>13471.820899999999</v>
          </cell>
          <cell r="O35">
            <v>13740.69474</v>
          </cell>
          <cell r="Q35">
            <v>620.519</v>
          </cell>
          <cell r="S35">
            <v>640.25221</v>
          </cell>
        </row>
        <row r="36">
          <cell r="D36">
            <v>24047.218</v>
          </cell>
          <cell r="F36">
            <v>23846.987050000003</v>
          </cell>
          <cell r="H36">
            <v>6958.269</v>
          </cell>
          <cell r="J36">
            <v>5342.18224</v>
          </cell>
          <cell r="M36">
            <v>15564.196</v>
          </cell>
          <cell r="O36">
            <v>16454.274999999998</v>
          </cell>
          <cell r="Q36">
            <v>1417.28</v>
          </cell>
          <cell r="S36">
            <v>1942.8548299999998</v>
          </cell>
        </row>
        <row r="37">
          <cell r="D37">
            <v>20198.364459999364</v>
          </cell>
          <cell r="F37">
            <v>18720.14566999999</v>
          </cell>
          <cell r="H37">
            <v>2917.201999999903</v>
          </cell>
          <cell r="J37">
            <v>2051.523099999986</v>
          </cell>
          <cell r="M37">
            <v>16566.593459999884</v>
          </cell>
          <cell r="O37">
            <v>15961.162610000025</v>
          </cell>
          <cell r="Q37">
            <v>648.0909999999919</v>
          </cell>
          <cell r="S37">
            <v>664.0895600000044</v>
          </cell>
        </row>
        <row r="38">
          <cell r="D38">
            <v>1045788.3734619996</v>
          </cell>
          <cell r="F38">
            <v>834245.38558</v>
          </cell>
          <cell r="H38">
            <v>324627.380916</v>
          </cell>
          <cell r="J38">
            <v>220119.63018999997</v>
          </cell>
          <cell r="M38">
            <v>679979.8684589999</v>
          </cell>
          <cell r="O38">
            <v>564879.5132400001</v>
          </cell>
          <cell r="Q38">
            <v>35348.733467</v>
          </cell>
          <cell r="S38">
            <v>43641.186310000005</v>
          </cell>
        </row>
        <row r="39">
          <cell r="D39">
            <v>16665.547</v>
          </cell>
          <cell r="F39">
            <v>18723.094830000002</v>
          </cell>
          <cell r="H39">
            <v>0</v>
          </cell>
          <cell r="J39">
            <v>0</v>
          </cell>
          <cell r="M39">
            <v>15788.62</v>
          </cell>
          <cell r="O39">
            <v>17667.49601</v>
          </cell>
          <cell r="Q39">
            <v>876.927</v>
          </cell>
          <cell r="S39">
            <v>1055.59882</v>
          </cell>
        </row>
        <row r="40">
          <cell r="D40">
            <v>11978.252199999999</v>
          </cell>
          <cell r="F40">
            <v>13165.49227</v>
          </cell>
          <cell r="H40">
            <v>707.7394</v>
          </cell>
          <cell r="J40">
            <v>583.75089</v>
          </cell>
          <cell r="M40">
            <v>10059.5573</v>
          </cell>
          <cell r="O40">
            <v>11197.13266</v>
          </cell>
          <cell r="Q40">
            <v>1210.9555</v>
          </cell>
          <cell r="S40">
            <v>1384.60872</v>
          </cell>
        </row>
        <row r="41">
          <cell r="D41">
            <v>4092.9584</v>
          </cell>
          <cell r="F41">
            <v>3213.0451900000007</v>
          </cell>
          <cell r="H41">
            <v>2838.79184</v>
          </cell>
          <cell r="J41">
            <v>2088.7017800000003</v>
          </cell>
          <cell r="M41">
            <v>971.0035600000001</v>
          </cell>
          <cell r="O41">
            <v>806.57518</v>
          </cell>
          <cell r="Q41">
            <v>243.582</v>
          </cell>
          <cell r="S41">
            <v>281.91483999999997</v>
          </cell>
        </row>
        <row r="42">
          <cell r="D42">
            <v>1531.0342999999998</v>
          </cell>
          <cell r="F42">
            <v>1295.5706799999998</v>
          </cell>
          <cell r="H42">
            <v>905.5073000000001</v>
          </cell>
          <cell r="J42">
            <v>510.27479000000005</v>
          </cell>
          <cell r="M42">
            <v>566.168</v>
          </cell>
          <cell r="O42">
            <v>718.21924</v>
          </cell>
          <cell r="Q42">
            <v>58.264</v>
          </cell>
          <cell r="S42">
            <v>65.9937</v>
          </cell>
        </row>
        <row r="43">
          <cell r="D43">
            <v>724.85</v>
          </cell>
          <cell r="F43">
            <v>825.16</v>
          </cell>
          <cell r="H43">
            <v>724.85</v>
          </cell>
          <cell r="J43">
            <v>825.16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</row>
        <row r="44">
          <cell r="D44">
            <v>5378.007160000552</v>
          </cell>
          <cell r="F44">
            <v>4853.259329999924</v>
          </cell>
          <cell r="H44">
            <v>2090.4359599999875</v>
          </cell>
          <cell r="J44">
            <v>1709.1046500000207</v>
          </cell>
          <cell r="M44">
            <v>1772.6472000001468</v>
          </cell>
          <cell r="O44">
            <v>1861.3701599997585</v>
          </cell>
          <cell r="Q44">
            <v>1295.014500000002</v>
          </cell>
          <cell r="S44">
            <v>1107.0639499999886</v>
          </cell>
        </row>
        <row r="45">
          <cell r="D45">
            <v>1086159.0225220001</v>
          </cell>
          <cell r="F45">
            <v>876321.0078799999</v>
          </cell>
          <cell r="H45">
            <v>331894.705416</v>
          </cell>
          <cell r="J45">
            <v>225836.6223</v>
          </cell>
          <cell r="M45">
            <v>709137.864519</v>
          </cell>
          <cell r="O45">
            <v>597130.3064899999</v>
          </cell>
          <cell r="Q45">
            <v>39033.476467</v>
          </cell>
          <cell r="S45">
            <v>47536.36633999999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5"/>
  <sheetViews>
    <sheetView showGridLines="0" zoomScalePageLayoutView="0" workbookViewId="0" topLeftCell="A1">
      <selection activeCell="A1" sqref="A1:F1"/>
    </sheetView>
  </sheetViews>
  <sheetFormatPr defaultColWidth="9.625" defaultRowHeight="13.5"/>
  <cols>
    <col min="1" max="1" width="28.75390625" style="1" customWidth="1"/>
    <col min="2" max="4" width="11.625" style="1" customWidth="1"/>
    <col min="5" max="5" width="11.625" style="2" customWidth="1"/>
    <col min="6" max="8" width="11.625" style="1" customWidth="1"/>
    <col min="9" max="9" width="12.00390625" style="1" customWidth="1"/>
    <col min="10" max="16384" width="9.625" style="1" customWidth="1"/>
  </cols>
  <sheetData>
    <row r="1" spans="1:6" s="3" customFormat="1" ht="27" customHeight="1">
      <c r="A1" s="804" t="s">
        <v>44</v>
      </c>
      <c r="B1" s="804"/>
      <c r="C1" s="804"/>
      <c r="D1" s="804"/>
      <c r="E1" s="804"/>
      <c r="F1" s="804"/>
    </row>
    <row r="2" spans="1:7" ht="21.75" customHeight="1">
      <c r="A2" s="805" t="s">
        <v>45</v>
      </c>
      <c r="B2" s="805"/>
      <c r="C2" s="805"/>
      <c r="D2" s="805"/>
      <c r="E2" s="805"/>
      <c r="F2" s="805"/>
      <c r="G2" s="51"/>
    </row>
    <row r="3" spans="1:6" ht="17.25" customHeight="1" thickBot="1">
      <c r="A3" s="50"/>
      <c r="B3" s="50"/>
      <c r="C3" s="50"/>
      <c r="D3" s="50"/>
      <c r="E3" s="50"/>
      <c r="F3" s="50"/>
    </row>
    <row r="4" spans="1:76" ht="16.5" customHeight="1">
      <c r="A4" s="45"/>
      <c r="B4" s="46"/>
      <c r="C4" s="802" t="s">
        <v>65</v>
      </c>
      <c r="D4" s="803"/>
      <c r="E4" s="802" t="s">
        <v>66</v>
      </c>
      <c r="F4" s="803"/>
      <c r="G4" s="802" t="s">
        <v>67</v>
      </c>
      <c r="H4" s="80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15.75" customHeight="1">
      <c r="A5" s="47" t="s">
        <v>60</v>
      </c>
      <c r="B5" s="48" t="s">
        <v>43</v>
      </c>
      <c r="C5" s="49" t="s">
        <v>0</v>
      </c>
      <c r="D5" s="800" t="s">
        <v>1</v>
      </c>
      <c r="E5" s="49" t="s">
        <v>0</v>
      </c>
      <c r="F5" s="800" t="s">
        <v>1</v>
      </c>
      <c r="G5" s="49" t="s">
        <v>0</v>
      </c>
      <c r="H5" s="800" t="s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4" ht="18.75" customHeight="1" thickBot="1">
      <c r="A6" s="57"/>
      <c r="B6" s="58" t="s">
        <v>2</v>
      </c>
      <c r="C6" s="59" t="s">
        <v>2</v>
      </c>
      <c r="D6" s="801"/>
      <c r="E6" s="59" t="s">
        <v>2</v>
      </c>
      <c r="F6" s="801"/>
      <c r="G6" s="59" t="s">
        <v>2</v>
      </c>
      <c r="H6" s="801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5.75" customHeight="1">
      <c r="A7" s="5" t="s">
        <v>46</v>
      </c>
      <c r="B7" s="52"/>
      <c r="C7" s="53"/>
      <c r="D7" s="54"/>
      <c r="E7" s="55"/>
      <c r="F7" s="56"/>
      <c r="G7" s="39"/>
      <c r="H7" s="5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7.25" customHeight="1">
      <c r="A8" s="6" t="s">
        <v>3</v>
      </c>
      <c r="B8" s="7">
        <v>11</v>
      </c>
      <c r="C8" s="41">
        <v>0.7</v>
      </c>
      <c r="D8" s="8">
        <v>6.363636363636363</v>
      </c>
      <c r="E8" s="42">
        <v>0.39</v>
      </c>
      <c r="F8" s="38">
        <v>3.5454545454545454</v>
      </c>
      <c r="G8" s="42">
        <v>0.18</v>
      </c>
      <c r="H8" s="38">
        <v>1.6363636363636362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5.75" customHeight="1">
      <c r="A9" s="5" t="s">
        <v>47</v>
      </c>
      <c r="B9" s="10">
        <v>208.39999999999998</v>
      </c>
      <c r="C9" s="11">
        <v>85.25</v>
      </c>
      <c r="D9" s="12">
        <v>40.906909788867566</v>
      </c>
      <c r="E9" s="11">
        <v>89.07999999999998</v>
      </c>
      <c r="F9" s="12">
        <v>42.744721689059496</v>
      </c>
      <c r="G9" s="11">
        <v>90.86</v>
      </c>
      <c r="H9" s="13">
        <v>43.59884836852208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5.75" customHeight="1">
      <c r="A10" s="14" t="s">
        <v>4</v>
      </c>
      <c r="B10" s="15">
        <v>136.9</v>
      </c>
      <c r="C10" s="43">
        <v>66.34</v>
      </c>
      <c r="D10" s="17">
        <v>48.45872899926954</v>
      </c>
      <c r="E10" s="43">
        <v>71.48</v>
      </c>
      <c r="F10" s="17">
        <v>52.21329437545654</v>
      </c>
      <c r="G10" s="43">
        <v>76.97</v>
      </c>
      <c r="H10" s="18">
        <v>56.22352081811541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5.75" customHeight="1">
      <c r="A11" s="62" t="s">
        <v>5</v>
      </c>
      <c r="B11" s="63">
        <v>49.3</v>
      </c>
      <c r="C11" s="64">
        <v>14.81</v>
      </c>
      <c r="D11" s="65">
        <v>30.04056795131846</v>
      </c>
      <c r="E11" s="64">
        <v>13.85</v>
      </c>
      <c r="F11" s="65">
        <v>28.093306288032455</v>
      </c>
      <c r="G11" s="64">
        <v>10.41</v>
      </c>
      <c r="H11" s="66">
        <v>21.115618661257606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5.75" customHeight="1">
      <c r="A12" s="14" t="s">
        <v>6</v>
      </c>
      <c r="B12" s="15">
        <v>2.2</v>
      </c>
      <c r="C12" s="43">
        <v>1.27</v>
      </c>
      <c r="D12" s="17">
        <v>57.72727272727272</v>
      </c>
      <c r="E12" s="43">
        <v>1.11</v>
      </c>
      <c r="F12" s="17">
        <v>50.45454545454545</v>
      </c>
      <c r="G12" s="43">
        <v>1.09</v>
      </c>
      <c r="H12" s="18">
        <v>49.54545454545454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5.75" customHeight="1">
      <c r="A13" s="62" t="s">
        <v>7</v>
      </c>
      <c r="B13" s="63">
        <v>18.4</v>
      </c>
      <c r="C13" s="64">
        <v>1.92</v>
      </c>
      <c r="D13" s="65">
        <v>10.434782608695652</v>
      </c>
      <c r="E13" s="64">
        <v>1.74</v>
      </c>
      <c r="F13" s="65">
        <v>9.456521739130435</v>
      </c>
      <c r="G13" s="64">
        <v>1.48</v>
      </c>
      <c r="H13" s="66">
        <v>8.043478260869566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5.75" customHeight="1">
      <c r="A14" s="86" t="s">
        <v>62</v>
      </c>
      <c r="B14" s="87">
        <v>0.1</v>
      </c>
      <c r="C14" s="88">
        <v>0.1</v>
      </c>
      <c r="D14" s="89">
        <v>100</v>
      </c>
      <c r="E14" s="88">
        <v>0.08</v>
      </c>
      <c r="F14" s="89">
        <v>80</v>
      </c>
      <c r="G14" s="88">
        <v>0.08</v>
      </c>
      <c r="H14" s="90">
        <v>80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75" customHeight="1">
      <c r="A15" s="62" t="s">
        <v>63</v>
      </c>
      <c r="B15" s="63">
        <v>0.5</v>
      </c>
      <c r="C15" s="64">
        <v>0.47</v>
      </c>
      <c r="D15" s="65">
        <v>94</v>
      </c>
      <c r="E15" s="64">
        <v>0.49</v>
      </c>
      <c r="F15" s="65">
        <v>98</v>
      </c>
      <c r="G15" s="64">
        <v>0.49</v>
      </c>
      <c r="H15" s="66">
        <v>98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5.75" customHeight="1">
      <c r="A16" s="91" t="s">
        <v>64</v>
      </c>
      <c r="B16" s="92">
        <v>1</v>
      </c>
      <c r="C16" s="93">
        <v>0.34</v>
      </c>
      <c r="D16" s="94">
        <v>34</v>
      </c>
      <c r="E16" s="93">
        <v>0.33</v>
      </c>
      <c r="F16" s="94">
        <v>33</v>
      </c>
      <c r="G16" s="93">
        <v>0.34</v>
      </c>
      <c r="H16" s="95">
        <v>34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5.75" customHeight="1">
      <c r="A17" s="5" t="s">
        <v>48</v>
      </c>
      <c r="B17" s="29">
        <v>12.3</v>
      </c>
      <c r="C17" s="74">
        <v>4.340000000000001</v>
      </c>
      <c r="D17" s="12">
        <v>35.28455284552846</v>
      </c>
      <c r="E17" s="74">
        <v>4.89</v>
      </c>
      <c r="F17" s="12">
        <v>39.756097560975604</v>
      </c>
      <c r="G17" s="74">
        <v>4.91</v>
      </c>
      <c r="H17" s="85">
        <v>39.918699186991866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5.75" customHeight="1">
      <c r="A18" s="14" t="s">
        <v>9</v>
      </c>
      <c r="B18" s="19">
        <v>6</v>
      </c>
      <c r="C18" s="16">
        <v>4.23</v>
      </c>
      <c r="D18" s="17">
        <v>70.50000000000001</v>
      </c>
      <c r="E18" s="16">
        <v>4.79</v>
      </c>
      <c r="F18" s="17">
        <v>79.83333333333333</v>
      </c>
      <c r="G18" s="16">
        <v>4.9</v>
      </c>
      <c r="H18" s="21">
        <v>81.66666666666667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5.75" customHeight="1">
      <c r="A19" s="67" t="s">
        <v>61</v>
      </c>
      <c r="B19" s="68">
        <v>6.3</v>
      </c>
      <c r="C19" s="69">
        <v>0.11</v>
      </c>
      <c r="D19" s="70">
        <v>1.746031746031746</v>
      </c>
      <c r="E19" s="69">
        <v>0.1</v>
      </c>
      <c r="F19" s="70">
        <v>1.5873015873015877</v>
      </c>
      <c r="G19" s="69">
        <v>0.01</v>
      </c>
      <c r="H19" s="65">
        <v>0.15873015873015872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5.75" customHeight="1">
      <c r="A20" s="5" t="s">
        <v>49</v>
      </c>
      <c r="B20" s="10">
        <v>323</v>
      </c>
      <c r="C20" s="11">
        <v>91.47</v>
      </c>
      <c r="D20" s="12">
        <v>28.318885448916408</v>
      </c>
      <c r="E20" s="11">
        <v>94.51</v>
      </c>
      <c r="F20" s="12">
        <v>29.260061919504643</v>
      </c>
      <c r="G20" s="11">
        <v>107.69999999999999</v>
      </c>
      <c r="H20" s="22">
        <v>33.34365325077399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5.75" customHeight="1">
      <c r="A21" s="14" t="s">
        <v>10</v>
      </c>
      <c r="B21" s="15">
        <v>7.5</v>
      </c>
      <c r="C21" s="43">
        <v>3.56</v>
      </c>
      <c r="D21" s="17">
        <v>47.46666666666667</v>
      </c>
      <c r="E21" s="43">
        <v>3.32</v>
      </c>
      <c r="F21" s="17">
        <v>44.266666666666666</v>
      </c>
      <c r="G21" s="43">
        <v>3.11</v>
      </c>
      <c r="H21" s="17">
        <v>41.46666666666666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5.75" customHeight="1">
      <c r="A22" s="62" t="s">
        <v>11</v>
      </c>
      <c r="B22" s="63">
        <v>21</v>
      </c>
      <c r="C22" s="64">
        <v>2.97</v>
      </c>
      <c r="D22" s="65">
        <v>14.142857142857142</v>
      </c>
      <c r="E22" s="64">
        <v>2.84</v>
      </c>
      <c r="F22" s="65">
        <v>13.523809523809524</v>
      </c>
      <c r="G22" s="64">
        <v>9.75</v>
      </c>
      <c r="H22" s="65">
        <v>46.42857142857143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5.75" customHeight="1">
      <c r="A23" s="14" t="s">
        <v>56</v>
      </c>
      <c r="B23" s="15">
        <v>221.3</v>
      </c>
      <c r="C23" s="43">
        <v>65.95</v>
      </c>
      <c r="D23" s="17">
        <v>29.801174875734297</v>
      </c>
      <c r="E23" s="43">
        <v>69.51</v>
      </c>
      <c r="F23" s="17">
        <v>31.409850881156803</v>
      </c>
      <c r="G23" s="43">
        <v>76.05</v>
      </c>
      <c r="H23" s="17">
        <v>34.36511522819701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5.75" customHeight="1">
      <c r="A24" s="67" t="s">
        <v>12</v>
      </c>
      <c r="B24" s="68">
        <v>73.2</v>
      </c>
      <c r="C24" s="69">
        <v>18.99</v>
      </c>
      <c r="D24" s="70">
        <v>25.94262295081967</v>
      </c>
      <c r="E24" s="69">
        <v>18.84</v>
      </c>
      <c r="F24" s="70">
        <v>25.737704918032783</v>
      </c>
      <c r="G24" s="69">
        <v>18.79</v>
      </c>
      <c r="H24" s="70">
        <v>25.669398907103826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5.75" customHeight="1">
      <c r="A25" s="5" t="s">
        <v>50</v>
      </c>
      <c r="B25" s="23">
        <v>2734.9</v>
      </c>
      <c r="C25" s="24">
        <v>658.4300000000001</v>
      </c>
      <c r="D25" s="12">
        <v>24.075103294453182</v>
      </c>
      <c r="E25" s="24">
        <v>677.6700000000001</v>
      </c>
      <c r="F25" s="12">
        <v>24.778602508318404</v>
      </c>
      <c r="G25" s="24">
        <v>826.32</v>
      </c>
      <c r="H25" s="22">
        <v>30.213901787999564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5.75" customHeight="1">
      <c r="A26" s="14" t="s">
        <v>13</v>
      </c>
      <c r="B26" s="15">
        <v>1118</v>
      </c>
      <c r="C26" s="43">
        <v>308.11</v>
      </c>
      <c r="D26" s="17">
        <v>27.55903398926655</v>
      </c>
      <c r="E26" s="43">
        <v>307.02</v>
      </c>
      <c r="F26" s="17">
        <v>27.46153846153846</v>
      </c>
      <c r="G26" s="43">
        <v>394.3</v>
      </c>
      <c r="H26" s="17">
        <v>35.26833631484794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5.75" customHeight="1">
      <c r="A27" s="62" t="s">
        <v>14</v>
      </c>
      <c r="B27" s="63">
        <v>852.4</v>
      </c>
      <c r="C27" s="64">
        <v>86.37</v>
      </c>
      <c r="D27" s="65">
        <v>10.132566870014077</v>
      </c>
      <c r="E27" s="64">
        <v>85.98</v>
      </c>
      <c r="F27" s="65">
        <v>10.086813702487095</v>
      </c>
      <c r="G27" s="64">
        <v>121.46</v>
      </c>
      <c r="H27" s="65">
        <v>14.249178789300798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5.75" customHeight="1">
      <c r="A28" s="14" t="s">
        <v>15</v>
      </c>
      <c r="B28" s="15">
        <v>9.7</v>
      </c>
      <c r="C28" s="43">
        <v>3.11</v>
      </c>
      <c r="D28" s="17">
        <v>32.06185567010309</v>
      </c>
      <c r="E28" s="43">
        <v>3.03</v>
      </c>
      <c r="F28" s="17">
        <v>31.237113402061855</v>
      </c>
      <c r="G28" s="43">
        <v>8.24</v>
      </c>
      <c r="H28" s="17">
        <v>84.94845360824743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5.75" customHeight="1">
      <c r="A29" s="62" t="s">
        <v>16</v>
      </c>
      <c r="B29" s="63">
        <v>171</v>
      </c>
      <c r="C29" s="64">
        <v>142.01</v>
      </c>
      <c r="D29" s="65">
        <v>83.046783625731</v>
      </c>
      <c r="E29" s="64">
        <v>141.5</v>
      </c>
      <c r="F29" s="65">
        <v>82.7485380116959</v>
      </c>
      <c r="G29" s="64">
        <v>140.22</v>
      </c>
      <c r="H29" s="65">
        <v>82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5.75" customHeight="1">
      <c r="A30" s="14" t="s">
        <v>17</v>
      </c>
      <c r="B30" s="15">
        <v>378.6</v>
      </c>
      <c r="C30" s="43">
        <v>91.81</v>
      </c>
      <c r="D30" s="17">
        <v>24.24986793449551</v>
      </c>
      <c r="E30" s="43">
        <v>112.93</v>
      </c>
      <c r="F30" s="17">
        <v>29.828314844162705</v>
      </c>
      <c r="G30" s="43">
        <v>135.17</v>
      </c>
      <c r="H30" s="17">
        <v>35.702588483888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5.75" customHeight="1">
      <c r="A31" s="62" t="s">
        <v>18</v>
      </c>
      <c r="B31" s="63">
        <v>98.7</v>
      </c>
      <c r="C31" s="64">
        <v>4.8</v>
      </c>
      <c r="D31" s="65">
        <v>4.86322188449848</v>
      </c>
      <c r="E31" s="64">
        <v>4.6</v>
      </c>
      <c r="F31" s="65">
        <v>4.660587639311043</v>
      </c>
      <c r="G31" s="64">
        <v>4.6</v>
      </c>
      <c r="H31" s="65">
        <v>4.660587639311043</v>
      </c>
      <c r="I3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5.75" customHeight="1">
      <c r="A32" s="14" t="s">
        <v>19</v>
      </c>
      <c r="B32" s="15">
        <v>69.2</v>
      </c>
      <c r="C32" s="43">
        <v>8.22</v>
      </c>
      <c r="D32" s="17">
        <v>11.878612716763007</v>
      </c>
      <c r="E32" s="43">
        <v>8.57</v>
      </c>
      <c r="F32" s="17">
        <v>12.384393063583815</v>
      </c>
      <c r="G32" s="43">
        <v>8.26</v>
      </c>
      <c r="H32" s="17">
        <v>11.936416184971097</v>
      </c>
      <c r="I3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5.75" customHeight="1">
      <c r="A33" s="67" t="s">
        <v>20</v>
      </c>
      <c r="B33" s="68">
        <v>37.3</v>
      </c>
      <c r="C33" s="69">
        <v>14</v>
      </c>
      <c r="D33" s="70">
        <v>37.533512064343164</v>
      </c>
      <c r="E33" s="69">
        <v>14.04</v>
      </c>
      <c r="F33" s="70">
        <v>37.64075067024129</v>
      </c>
      <c r="G33" s="69">
        <v>14.07</v>
      </c>
      <c r="H33" s="65">
        <v>37.721179624664884</v>
      </c>
      <c r="I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5.75" customHeight="1">
      <c r="A34" s="5" t="s">
        <v>42</v>
      </c>
      <c r="B34" s="23">
        <v>28.8</v>
      </c>
      <c r="C34" s="11">
        <v>13.46</v>
      </c>
      <c r="D34" s="12">
        <v>46.736111111111114</v>
      </c>
      <c r="E34" s="11">
        <v>14.28</v>
      </c>
      <c r="F34" s="12">
        <v>49.58333333333333</v>
      </c>
      <c r="G34" s="11">
        <v>14.129999999999999</v>
      </c>
      <c r="H34" s="22">
        <v>49.0625</v>
      </c>
      <c r="I3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5.75" customHeight="1">
      <c r="A35" s="14" t="s">
        <v>21</v>
      </c>
      <c r="B35" s="15">
        <v>15.8</v>
      </c>
      <c r="C35" s="43">
        <v>5.79</v>
      </c>
      <c r="D35" s="17">
        <v>36.64556962025316</v>
      </c>
      <c r="E35" s="43">
        <v>6.51</v>
      </c>
      <c r="F35" s="17">
        <v>41.20253164556962</v>
      </c>
      <c r="G35" s="43">
        <v>6.52</v>
      </c>
      <c r="H35" s="17">
        <v>41.265822784810126</v>
      </c>
      <c r="I3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5.75" customHeight="1">
      <c r="A36" s="67" t="s">
        <v>22</v>
      </c>
      <c r="B36" s="68">
        <v>13</v>
      </c>
      <c r="C36" s="69">
        <v>7.67</v>
      </c>
      <c r="D36" s="70">
        <v>59</v>
      </c>
      <c r="E36" s="69">
        <v>7.77</v>
      </c>
      <c r="F36" s="70">
        <v>59.76923076923077</v>
      </c>
      <c r="G36" s="69">
        <v>7.61</v>
      </c>
      <c r="H36" s="70">
        <v>58.53846153846154</v>
      </c>
      <c r="I3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5.75" customHeight="1">
      <c r="A37" s="5" t="s">
        <v>23</v>
      </c>
      <c r="B37" s="19"/>
      <c r="C37" s="11"/>
      <c r="D37" s="20"/>
      <c r="E37" s="11"/>
      <c r="F37" s="20"/>
      <c r="G37" s="11"/>
      <c r="H37" s="20"/>
      <c r="I3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5.75" customHeight="1">
      <c r="A38" s="6" t="s">
        <v>24</v>
      </c>
      <c r="B38" s="25">
        <v>27</v>
      </c>
      <c r="C38" s="41">
        <v>12.58</v>
      </c>
      <c r="D38" s="9">
        <v>46.592592592592595</v>
      </c>
      <c r="E38" s="41">
        <v>15.83</v>
      </c>
      <c r="F38" s="9">
        <v>58.62962962962963</v>
      </c>
      <c r="G38" s="41">
        <v>16.16</v>
      </c>
      <c r="H38" s="9">
        <v>59.851851851851855</v>
      </c>
      <c r="I3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5.75" customHeight="1">
      <c r="A39" s="100" t="s">
        <v>51</v>
      </c>
      <c r="B39" s="26">
        <v>1141</v>
      </c>
      <c r="C39" s="27">
        <v>176.942</v>
      </c>
      <c r="D39" s="12">
        <v>15.507624890446978</v>
      </c>
      <c r="E39" s="27">
        <v>186.335</v>
      </c>
      <c r="F39" s="22">
        <v>16.330850131463627</v>
      </c>
      <c r="G39" s="27">
        <v>291.02399999999994</v>
      </c>
      <c r="H39" s="22">
        <v>25.506047326906216</v>
      </c>
      <c r="I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5.75" customHeight="1">
      <c r="A40" s="101" t="s">
        <v>25</v>
      </c>
      <c r="B40" s="28">
        <v>246</v>
      </c>
      <c r="C40" s="44">
        <v>63.405</v>
      </c>
      <c r="D40" s="17">
        <v>25.774390243902438</v>
      </c>
      <c r="E40" s="44">
        <v>62.521</v>
      </c>
      <c r="F40" s="17">
        <v>25.415040650406507</v>
      </c>
      <c r="G40" s="44">
        <v>62.128</v>
      </c>
      <c r="H40" s="17">
        <v>25.25528455284553</v>
      </c>
      <c r="I4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5.75" customHeight="1">
      <c r="A41" s="102" t="s">
        <v>26</v>
      </c>
      <c r="B41" s="71">
        <v>13</v>
      </c>
      <c r="C41" s="72">
        <v>3.298</v>
      </c>
      <c r="D41" s="65">
        <v>25.36923076923077</v>
      </c>
      <c r="E41" s="72">
        <v>3.511</v>
      </c>
      <c r="F41" s="65">
        <v>27.00769230769231</v>
      </c>
      <c r="G41" s="72">
        <v>3.394</v>
      </c>
      <c r="H41" s="65">
        <v>26.10769230769231</v>
      </c>
      <c r="I4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5.75" customHeight="1">
      <c r="A42" s="101" t="s">
        <v>54</v>
      </c>
      <c r="B42" s="28">
        <v>882</v>
      </c>
      <c r="C42" s="16">
        <v>110.239</v>
      </c>
      <c r="D42" s="17">
        <v>12.49875283446712</v>
      </c>
      <c r="E42" s="16">
        <v>120.30300000000001</v>
      </c>
      <c r="F42" s="17">
        <v>13.639795918367348</v>
      </c>
      <c r="G42" s="16">
        <v>225.50199999999995</v>
      </c>
      <c r="H42" s="17">
        <v>25.56712018140589</v>
      </c>
      <c r="I4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5.75" customHeight="1">
      <c r="A43" s="102" t="s">
        <v>27</v>
      </c>
      <c r="B43" s="71">
        <v>210</v>
      </c>
      <c r="C43" s="64">
        <v>18.759</v>
      </c>
      <c r="D43" s="65">
        <v>8.932857142857143</v>
      </c>
      <c r="E43" s="64">
        <v>23.08</v>
      </c>
      <c r="F43" s="65">
        <v>10.990476190476189</v>
      </c>
      <c r="G43" s="64">
        <v>68.343</v>
      </c>
      <c r="H43" s="65">
        <v>32.544285714285714</v>
      </c>
      <c r="I4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5.75" customHeight="1">
      <c r="A44" s="101" t="s">
        <v>28</v>
      </c>
      <c r="B44" s="28">
        <v>35</v>
      </c>
      <c r="C44" s="43">
        <v>12.434</v>
      </c>
      <c r="D44" s="17">
        <v>35.52571428571428</v>
      </c>
      <c r="E44" s="43">
        <v>14.99</v>
      </c>
      <c r="F44" s="17">
        <v>42.82857142857143</v>
      </c>
      <c r="G44" s="43">
        <v>18.338</v>
      </c>
      <c r="H44" s="17">
        <v>52.394285714285715</v>
      </c>
      <c r="I4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5.75" customHeight="1">
      <c r="A45" s="102" t="s">
        <v>29</v>
      </c>
      <c r="B45" s="71">
        <v>437</v>
      </c>
      <c r="C45" s="64">
        <v>33.675</v>
      </c>
      <c r="D45" s="65">
        <v>7.705949656750571</v>
      </c>
      <c r="E45" s="64">
        <v>37.44</v>
      </c>
      <c r="F45" s="65">
        <v>8.567505720823798</v>
      </c>
      <c r="G45" s="64">
        <v>84.433</v>
      </c>
      <c r="H45" s="65">
        <v>19.32105263157895</v>
      </c>
      <c r="I4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5.75" customHeight="1">
      <c r="A46" s="101" t="s">
        <v>30</v>
      </c>
      <c r="B46" s="28">
        <v>36</v>
      </c>
      <c r="C46" s="43">
        <v>9.368</v>
      </c>
      <c r="D46" s="17">
        <v>26.022222222222226</v>
      </c>
      <c r="E46" s="43">
        <v>8.737</v>
      </c>
      <c r="F46" s="17">
        <v>24.269444444444442</v>
      </c>
      <c r="G46" s="43">
        <v>16.982</v>
      </c>
      <c r="H46" s="17">
        <v>47.172222222222224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5.75" customHeight="1">
      <c r="A47" s="103" t="s">
        <v>31</v>
      </c>
      <c r="B47" s="71">
        <v>22</v>
      </c>
      <c r="C47" s="64">
        <v>4.087</v>
      </c>
      <c r="D47" s="65">
        <v>18.577272727272728</v>
      </c>
      <c r="E47" s="64">
        <v>4.864</v>
      </c>
      <c r="F47" s="65">
        <v>22.10909090909091</v>
      </c>
      <c r="G47" s="64">
        <v>5.871</v>
      </c>
      <c r="H47" s="65">
        <v>26.686363636363637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5.75" customHeight="1">
      <c r="A48" s="104" t="s">
        <v>32</v>
      </c>
      <c r="B48" s="28">
        <v>26</v>
      </c>
      <c r="C48" s="43">
        <v>2.158</v>
      </c>
      <c r="D48" s="17">
        <v>8.299999999999999</v>
      </c>
      <c r="E48" s="43">
        <v>2.152</v>
      </c>
      <c r="F48" s="17">
        <v>8.276923076923078</v>
      </c>
      <c r="G48" s="43">
        <v>2.111</v>
      </c>
      <c r="H48" s="17">
        <v>8.11923076923077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5.75" customHeight="1">
      <c r="A49" s="103" t="s">
        <v>33</v>
      </c>
      <c r="B49" s="71">
        <v>10</v>
      </c>
      <c r="C49" s="64">
        <v>7.696</v>
      </c>
      <c r="D49" s="65">
        <v>76.96000000000001</v>
      </c>
      <c r="E49" s="64">
        <v>7.782</v>
      </c>
      <c r="F49" s="65">
        <v>77.82</v>
      </c>
      <c r="G49" s="64">
        <v>7.707</v>
      </c>
      <c r="H49" s="65">
        <v>77.07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15.75" customHeight="1">
      <c r="A50" s="104" t="s">
        <v>34</v>
      </c>
      <c r="B50" s="28">
        <v>7</v>
      </c>
      <c r="C50" s="43">
        <v>3.792</v>
      </c>
      <c r="D50" s="17">
        <v>54.17142857142857</v>
      </c>
      <c r="E50" s="43">
        <v>3.843</v>
      </c>
      <c r="F50" s="17">
        <v>54.900000000000006</v>
      </c>
      <c r="G50" s="43">
        <v>3.873</v>
      </c>
      <c r="H50" s="17">
        <v>55.32857142857143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5.75" customHeight="1">
      <c r="A51" s="103" t="s">
        <v>35</v>
      </c>
      <c r="B51" s="71">
        <v>13</v>
      </c>
      <c r="C51" s="96">
        <v>0.095</v>
      </c>
      <c r="D51" s="65">
        <v>0.7307692307692307</v>
      </c>
      <c r="E51" s="64">
        <v>0.091</v>
      </c>
      <c r="F51" s="65">
        <v>0.7000000000000001</v>
      </c>
      <c r="G51" s="64">
        <v>0.087</v>
      </c>
      <c r="H51" s="65">
        <v>0.6692307692307692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5.75" customHeight="1">
      <c r="A52" s="104" t="s">
        <v>36</v>
      </c>
      <c r="B52" s="28">
        <v>26</v>
      </c>
      <c r="C52" s="43">
        <v>3.181</v>
      </c>
      <c r="D52" s="17">
        <v>12.234615384615385</v>
      </c>
      <c r="E52" s="43">
        <v>2.995</v>
      </c>
      <c r="F52" s="17">
        <v>11.519230769230768</v>
      </c>
      <c r="G52" s="43">
        <v>1.998</v>
      </c>
      <c r="H52" s="17">
        <v>7.684615384615384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5.75" customHeight="1">
      <c r="A53" s="103" t="s">
        <v>37</v>
      </c>
      <c r="B53" s="97">
        <v>6</v>
      </c>
      <c r="C53" s="64">
        <v>5.554</v>
      </c>
      <c r="D53" s="65">
        <v>92.56666666666666</v>
      </c>
      <c r="E53" s="64">
        <v>5.064</v>
      </c>
      <c r="F53" s="65">
        <v>84.39999999999999</v>
      </c>
      <c r="G53" s="64">
        <v>5.779</v>
      </c>
      <c r="H53" s="65">
        <v>96.31666666666666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5.75" customHeight="1">
      <c r="A54" s="104" t="s">
        <v>38</v>
      </c>
      <c r="B54" s="98">
        <v>9</v>
      </c>
      <c r="C54" s="43">
        <v>3.147</v>
      </c>
      <c r="D54" s="17">
        <v>34.96666666666667</v>
      </c>
      <c r="E54" s="43">
        <v>3.528</v>
      </c>
      <c r="F54" s="17">
        <v>39.2</v>
      </c>
      <c r="G54" s="43">
        <v>4.563</v>
      </c>
      <c r="H54" s="17">
        <v>50.7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15.75" customHeight="1">
      <c r="A55" s="105" t="s">
        <v>39</v>
      </c>
      <c r="B55" s="99">
        <v>45</v>
      </c>
      <c r="C55" s="69">
        <v>6.293</v>
      </c>
      <c r="D55" s="70">
        <v>13.984444444444446</v>
      </c>
      <c r="E55" s="69">
        <v>5.737</v>
      </c>
      <c r="F55" s="70">
        <v>12.74888888888889</v>
      </c>
      <c r="G55" s="69">
        <v>5.417</v>
      </c>
      <c r="H55" s="65">
        <v>12.037777777777778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15.75" customHeight="1">
      <c r="A56" s="61" t="s">
        <v>52</v>
      </c>
      <c r="B56" s="29">
        <v>2.6</v>
      </c>
      <c r="C56" s="11">
        <v>1.54</v>
      </c>
      <c r="D56" s="12">
        <v>59.23076923076923</v>
      </c>
      <c r="E56" s="11">
        <v>1.58</v>
      </c>
      <c r="F56" s="12">
        <v>60.769230769230774</v>
      </c>
      <c r="G56" s="11">
        <v>1.5999999999999999</v>
      </c>
      <c r="H56" s="22">
        <v>61.53846153846153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ht="15.75" customHeight="1">
      <c r="A57" s="60" t="s">
        <v>40</v>
      </c>
      <c r="B57" s="15">
        <v>1.6</v>
      </c>
      <c r="C57" s="43">
        <v>1.07</v>
      </c>
      <c r="D57" s="17">
        <v>66.875</v>
      </c>
      <c r="E57" s="43">
        <v>1.12</v>
      </c>
      <c r="F57" s="17">
        <v>70</v>
      </c>
      <c r="G57" s="43">
        <v>1.16</v>
      </c>
      <c r="H57" s="17">
        <v>72.49999999999999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4" ht="15.75" customHeight="1">
      <c r="A58" s="73" t="s">
        <v>41</v>
      </c>
      <c r="B58" s="68">
        <v>1</v>
      </c>
      <c r="C58" s="69">
        <v>0.47</v>
      </c>
      <c r="D58" s="70">
        <v>47</v>
      </c>
      <c r="E58" s="69">
        <v>0.46</v>
      </c>
      <c r="F58" s="70">
        <v>46</v>
      </c>
      <c r="G58" s="69">
        <v>0.44</v>
      </c>
      <c r="H58" s="70">
        <v>44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4" ht="30" customHeight="1" thickBot="1">
      <c r="A59" s="83" t="s">
        <v>55</v>
      </c>
      <c r="B59" s="80">
        <v>4489</v>
      </c>
      <c r="C59" s="30">
        <v>1040.4820000000002</v>
      </c>
      <c r="D59" s="40">
        <v>23.178480730674988</v>
      </c>
      <c r="E59" s="30">
        <v>1079.7750000000003</v>
      </c>
      <c r="F59" s="31">
        <v>24.05379817331255</v>
      </c>
      <c r="G59" s="30">
        <v>1347.984</v>
      </c>
      <c r="H59" s="31">
        <v>30.028603252394742</v>
      </c>
      <c r="I59"/>
      <c r="J59"/>
      <c r="K59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4" ht="15" customHeight="1">
      <c r="A60" s="84" t="s">
        <v>59</v>
      </c>
      <c r="B60" s="75"/>
      <c r="C60" s="74"/>
      <c r="D60" s="12"/>
      <c r="E60" s="74"/>
      <c r="F60" s="12"/>
      <c r="G60" s="74"/>
      <c r="H60" s="12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  <row r="61" spans="1:76" ht="15" customHeight="1">
      <c r="A61" s="61" t="s">
        <v>58</v>
      </c>
      <c r="B61" s="81"/>
      <c r="C61" s="82"/>
      <c r="D61" s="12"/>
      <c r="E61" s="82"/>
      <c r="F61" s="12"/>
      <c r="G61" s="82"/>
      <c r="H61" s="12"/>
      <c r="I61" s="3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ht="18" customHeight="1" thickBot="1">
      <c r="A62" s="76" t="s">
        <v>57</v>
      </c>
      <c r="B62" s="77">
        <v>2474</v>
      </c>
      <c r="C62" s="78">
        <v>238.774</v>
      </c>
      <c r="D62" s="79">
        <v>9.651333872271625</v>
      </c>
      <c r="E62" s="78">
        <v>243.116</v>
      </c>
      <c r="F62" s="79">
        <v>9.82683912691997</v>
      </c>
      <c r="G62" s="78">
        <v>466.965</v>
      </c>
      <c r="H62" s="79">
        <v>18.87489894907033</v>
      </c>
      <c r="I62" s="3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ht="15.75">
      <c r="A63" s="32" t="s">
        <v>53</v>
      </c>
      <c r="B63" s="33"/>
      <c r="D63" s="34"/>
      <c r="F63" s="33"/>
      <c r="H63" s="33"/>
      <c r="I63" s="3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ht="13.5">
      <c r="A64" s="34"/>
      <c r="B64" s="34"/>
      <c r="C64" s="34"/>
      <c r="D64" s="34"/>
      <c r="E64" s="35"/>
      <c r="F64" s="34"/>
      <c r="G64" s="34"/>
      <c r="H64" s="34"/>
      <c r="I64" s="3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1:76" ht="13.5">
      <c r="A65" s="34"/>
      <c r="B65" s="34"/>
      <c r="C65" s="34"/>
      <c r="D65" s="34"/>
      <c r="E65" s="34"/>
      <c r="F65" s="34"/>
      <c r="G65" s="34"/>
      <c r="H65" s="34"/>
      <c r="I65" s="3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1:76" ht="13.5">
      <c r="A66" s="34"/>
      <c r="B66" s="34"/>
      <c r="C66" s="34"/>
      <c r="D66" s="34"/>
      <c r="E66" s="35"/>
      <c r="F66" s="34"/>
      <c r="G66" s="34"/>
      <c r="H66" s="34"/>
      <c r="I66" s="3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</row>
    <row r="67" spans="1:76" ht="13.5">
      <c r="A67" s="34"/>
      <c r="B67" s="34"/>
      <c r="C67" s="34"/>
      <c r="D67" s="34"/>
      <c r="E67" s="35"/>
      <c r="F67" s="34"/>
      <c r="G67" s="34"/>
      <c r="H67" s="34"/>
      <c r="I67" s="3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</row>
    <row r="68" spans="1:76" ht="13.5">
      <c r="A68" s="34"/>
      <c r="B68" s="34"/>
      <c r="C68" s="34"/>
      <c r="D68" s="34"/>
      <c r="E68" s="35"/>
      <c r="F68" s="34"/>
      <c r="G68" s="34"/>
      <c r="H68" s="34"/>
      <c r="I68" s="3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</row>
    <row r="69" spans="1:76" ht="13.5">
      <c r="A69" s="34"/>
      <c r="B69" s="34"/>
      <c r="C69" s="34"/>
      <c r="D69" s="34"/>
      <c r="E69" s="35"/>
      <c r="F69" s="34"/>
      <c r="G69" s="34"/>
      <c r="H69" s="34"/>
      <c r="I69" s="3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ht="13.5">
      <c r="A70" s="34"/>
      <c r="B70" s="34"/>
      <c r="C70" s="34"/>
      <c r="D70" s="34"/>
      <c r="E70" s="35"/>
      <c r="F70" s="34"/>
      <c r="G70" s="34"/>
      <c r="H70" s="34"/>
      <c r="I70" s="3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ht="13.5">
      <c r="A71" s="34"/>
      <c r="B71" s="34"/>
      <c r="C71" s="34"/>
      <c r="D71" s="34"/>
      <c r="E71" s="35"/>
      <c r="F71" s="34"/>
      <c r="G71" s="34"/>
      <c r="H71" s="34"/>
      <c r="I71" s="3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ht="13.5">
      <c r="A72" s="34"/>
      <c r="B72" s="34"/>
      <c r="C72" s="34"/>
      <c r="D72" s="34"/>
      <c r="E72" s="35"/>
      <c r="F72" s="34" t="s">
        <v>8</v>
      </c>
      <c r="G72" s="34"/>
      <c r="H72" s="34"/>
      <c r="I72" s="36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ht="13.5">
      <c r="A73" s="34"/>
      <c r="B73" s="34"/>
      <c r="C73" s="34"/>
      <c r="D73" s="34"/>
      <c r="E73" s="35"/>
      <c r="F73" s="34"/>
      <c r="G73" s="34"/>
      <c r="H73" s="3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</row>
    <row r="74" spans="1:76" ht="13.5">
      <c r="A74" s="34"/>
      <c r="B74" s="34"/>
      <c r="C74" s="34"/>
      <c r="D74" s="34"/>
      <c r="E74" s="35"/>
      <c r="F74" s="34"/>
      <c r="G74" s="34"/>
      <c r="H74" s="3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</row>
    <row r="75" spans="1:76" ht="13.5">
      <c r="A75" s="34"/>
      <c r="B75" s="34"/>
      <c r="C75" s="34"/>
      <c r="D75" s="34"/>
      <c r="E75" s="35"/>
      <c r="F75" s="34"/>
      <c r="G75" s="34"/>
      <c r="H75" s="3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</row>
    <row r="76" spans="1:76" ht="13.5">
      <c r="A76" s="34"/>
      <c r="B76" s="34"/>
      <c r="C76" s="34"/>
      <c r="D76" s="34"/>
      <c r="E76" s="35"/>
      <c r="F76" s="34"/>
      <c r="G76" s="34"/>
      <c r="H76" s="3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</row>
    <row r="77" spans="1:76" ht="13.5">
      <c r="A77" s="34"/>
      <c r="B77" s="34"/>
      <c r="C77" s="34"/>
      <c r="D77" s="34"/>
      <c r="E77" s="35"/>
      <c r="F77" s="34"/>
      <c r="G77" s="34"/>
      <c r="H77" s="3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</row>
    <row r="78" spans="1:8" ht="13.5">
      <c r="A78" s="34"/>
      <c r="B78" s="34"/>
      <c r="C78" s="36"/>
      <c r="D78" s="36"/>
      <c r="E78" s="35"/>
      <c r="F78" s="34"/>
      <c r="G78" s="34"/>
      <c r="H78" s="34"/>
    </row>
    <row r="79" spans="1:8" ht="13.5">
      <c r="A79" s="34"/>
      <c r="B79" s="34"/>
      <c r="C79" s="36"/>
      <c r="D79" s="36"/>
      <c r="E79" s="35"/>
      <c r="F79" s="34"/>
      <c r="G79" s="34"/>
      <c r="H79" s="34"/>
    </row>
    <row r="80" spans="1:8" ht="13.5">
      <c r="A80" s="34"/>
      <c r="B80" s="34"/>
      <c r="C80" s="36"/>
      <c r="D80" s="36"/>
      <c r="E80" s="35"/>
      <c r="F80" s="34"/>
      <c r="G80" s="34"/>
      <c r="H80" s="34"/>
    </row>
    <row r="81" spans="1:8" ht="13.5">
      <c r="A81" s="36"/>
      <c r="B81" s="36"/>
      <c r="C81" s="36"/>
      <c r="D81" s="36"/>
      <c r="E81" s="37"/>
      <c r="F81" s="36"/>
      <c r="G81" s="36"/>
      <c r="H81" s="36"/>
    </row>
    <row r="82" spans="1:8" ht="13.5">
      <c r="A82" s="36"/>
      <c r="B82" s="36"/>
      <c r="C82" s="36"/>
      <c r="D82" s="36"/>
      <c r="E82" s="37"/>
      <c r="F82" s="36"/>
      <c r="G82" s="36"/>
      <c r="H82" s="36"/>
    </row>
    <row r="83" spans="1:8" ht="13.5">
      <c r="A83" s="36"/>
      <c r="B83" s="36"/>
      <c r="E83" s="37"/>
      <c r="F83" s="36"/>
      <c r="G83" s="36"/>
      <c r="H83" s="36"/>
    </row>
    <row r="84" spans="1:8" ht="13.5">
      <c r="A84" s="36"/>
      <c r="B84" s="36"/>
      <c r="E84" s="37"/>
      <c r="F84" s="36"/>
      <c r="G84" s="36"/>
      <c r="H84" s="36"/>
    </row>
    <row r="85" spans="1:8" ht="13.5">
      <c r="A85" s="36"/>
      <c r="B85" s="36"/>
      <c r="E85" s="37"/>
      <c r="F85" s="36"/>
      <c r="G85" s="36"/>
      <c r="H85" s="36"/>
    </row>
  </sheetData>
  <sheetProtection/>
  <mergeCells count="8">
    <mergeCell ref="H5:H6"/>
    <mergeCell ref="G4:H4"/>
    <mergeCell ref="A1:F1"/>
    <mergeCell ref="A2:F2"/>
    <mergeCell ref="C4:D4"/>
    <mergeCell ref="E4:F4"/>
    <mergeCell ref="D5:D6"/>
    <mergeCell ref="F5:F6"/>
  </mergeCells>
  <printOptions horizontalCentered="1"/>
  <pageMargins left="0.5511811023622047" right="0.35433070866141736" top="0.7480314960629921" bottom="0.5118110236220472" header="0.5118110236220472" footer="0.5118110236220472"/>
  <pageSetup fitToHeight="1" fitToWidth="1"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G159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0.375" defaultRowHeight="13.5"/>
  <cols>
    <col min="1" max="1" width="9.50390625" style="605" customWidth="1"/>
    <col min="2" max="2" width="33.50390625" style="605" customWidth="1"/>
    <col min="3" max="3" width="12.75390625" style="607" customWidth="1"/>
    <col min="4" max="4" width="11.75390625" style="605" customWidth="1"/>
    <col min="5" max="5" width="12.50390625" style="605" customWidth="1"/>
    <col min="6" max="6" width="12.75390625" style="605" customWidth="1"/>
    <col min="7" max="7" width="13.625" style="607" customWidth="1"/>
    <col min="8" max="16384" width="10.375" style="555" customWidth="1"/>
  </cols>
  <sheetData>
    <row r="1" spans="1:39" s="537" customFormat="1" ht="25.5" customHeight="1">
      <c r="A1" s="534" t="s">
        <v>323</v>
      </c>
      <c r="B1" s="535"/>
      <c r="C1" s="535"/>
      <c r="D1" s="535"/>
      <c r="E1" s="535"/>
      <c r="F1" s="535"/>
      <c r="G1" s="535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</row>
    <row r="2" spans="1:39" s="537" customFormat="1" ht="20.25" customHeight="1">
      <c r="A2" s="538" t="s">
        <v>337</v>
      </c>
      <c r="B2" s="538"/>
      <c r="C2" s="538"/>
      <c r="D2" s="538"/>
      <c r="E2" s="538"/>
      <c r="F2" s="538"/>
      <c r="G2" s="538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536"/>
      <c r="AG2" s="536"/>
      <c r="AH2" s="536"/>
      <c r="AI2" s="536"/>
      <c r="AJ2" s="536"/>
      <c r="AK2" s="536"/>
      <c r="AL2" s="536"/>
      <c r="AM2" s="536"/>
    </row>
    <row r="3" spans="1:39" s="537" customFormat="1" ht="18.75" customHeight="1">
      <c r="A3" s="539" t="s">
        <v>363</v>
      </c>
      <c r="B3" s="538"/>
      <c r="C3" s="538"/>
      <c r="D3" s="538"/>
      <c r="E3" s="538"/>
      <c r="F3" s="538"/>
      <c r="G3" s="538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536"/>
      <c r="AK3" s="536"/>
      <c r="AL3" s="536"/>
      <c r="AM3" s="536"/>
    </row>
    <row r="4" spans="1:39" s="542" customFormat="1" ht="15" customHeight="1" thickBot="1">
      <c r="A4" s="540"/>
      <c r="B4" s="540"/>
      <c r="C4" s="541"/>
      <c r="D4" s="540"/>
      <c r="E4" s="540"/>
      <c r="F4" s="540"/>
      <c r="G4" s="541" t="s">
        <v>339</v>
      </c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  <c r="AF4" s="536"/>
      <c r="AG4" s="536"/>
      <c r="AH4" s="536"/>
      <c r="AI4" s="536"/>
      <c r="AJ4" s="536"/>
      <c r="AK4" s="536"/>
      <c r="AL4" s="536"/>
      <c r="AM4" s="536"/>
    </row>
    <row r="5" spans="1:38" s="549" customFormat="1" ht="36" customHeight="1" thickBot="1">
      <c r="A5" s="543" t="s">
        <v>364</v>
      </c>
      <c r="B5" s="544" t="s">
        <v>365</v>
      </c>
      <c r="C5" s="545" t="s">
        <v>247</v>
      </c>
      <c r="D5" s="546" t="s">
        <v>146</v>
      </c>
      <c r="E5" s="546" t="s">
        <v>237</v>
      </c>
      <c r="F5" s="546" t="s">
        <v>238</v>
      </c>
      <c r="G5" s="547" t="s">
        <v>344</v>
      </c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AD5" s="548"/>
      <c r="AE5" s="548"/>
      <c r="AF5" s="548"/>
      <c r="AG5" s="548"/>
      <c r="AH5" s="548"/>
      <c r="AI5" s="548"/>
      <c r="AJ5" s="548"/>
      <c r="AK5" s="548"/>
      <c r="AL5" s="548"/>
    </row>
    <row r="6" spans="1:7" ht="15.75">
      <c r="A6" s="550"/>
      <c r="B6" s="551" t="s">
        <v>366</v>
      </c>
      <c r="C6" s="552">
        <v>6735404.231800001</v>
      </c>
      <c r="D6" s="553">
        <v>4338083.591</v>
      </c>
      <c r="E6" s="553">
        <v>1772837.4005999998</v>
      </c>
      <c r="F6" s="553">
        <v>624483.2402000002</v>
      </c>
      <c r="G6" s="554">
        <v>22983547.1311</v>
      </c>
    </row>
    <row r="7" spans="1:7" ht="15.75">
      <c r="A7" s="556" t="s">
        <v>367</v>
      </c>
      <c r="B7" s="557" t="s">
        <v>368</v>
      </c>
      <c r="C7" s="558">
        <v>0</v>
      </c>
      <c r="D7" s="558">
        <v>0</v>
      </c>
      <c r="E7" s="558">
        <v>0</v>
      </c>
      <c r="F7" s="558">
        <v>0</v>
      </c>
      <c r="G7" s="559">
        <v>2</v>
      </c>
    </row>
    <row r="8" spans="1:7" ht="15.75">
      <c r="A8" s="560" t="s">
        <v>369</v>
      </c>
      <c r="B8" s="561" t="s">
        <v>370</v>
      </c>
      <c r="C8" s="562">
        <v>81.32</v>
      </c>
      <c r="D8" s="562">
        <v>81.32</v>
      </c>
      <c r="E8" s="562">
        <v>0</v>
      </c>
      <c r="F8" s="562">
        <v>0</v>
      </c>
      <c r="G8" s="563">
        <v>29271.47</v>
      </c>
    </row>
    <row r="9" spans="1:7" ht="15.75">
      <c r="A9" s="560" t="s">
        <v>371</v>
      </c>
      <c r="B9" s="561" t="s">
        <v>372</v>
      </c>
      <c r="C9" s="562">
        <v>84261.37</v>
      </c>
      <c r="D9" s="562">
        <v>46887.54</v>
      </c>
      <c r="E9" s="562">
        <v>20756.63</v>
      </c>
      <c r="F9" s="562">
        <v>16617.2</v>
      </c>
      <c r="G9" s="563">
        <v>145743.84</v>
      </c>
    </row>
    <row r="10" spans="1:7" ht="15.75">
      <c r="A10" s="564" t="s">
        <v>373</v>
      </c>
      <c r="B10" s="565" t="s">
        <v>374</v>
      </c>
      <c r="C10" s="566">
        <v>2996420.9806</v>
      </c>
      <c r="D10" s="566">
        <v>1779781.0103</v>
      </c>
      <c r="E10" s="566">
        <v>861422.8503</v>
      </c>
      <c r="F10" s="566">
        <v>355217.12</v>
      </c>
      <c r="G10" s="567">
        <v>10051065.5099</v>
      </c>
    </row>
    <row r="11" spans="1:7" ht="15.75">
      <c r="A11" s="556" t="s">
        <v>375</v>
      </c>
      <c r="B11" s="557" t="s">
        <v>376</v>
      </c>
      <c r="C11" s="558">
        <v>15780.25</v>
      </c>
      <c r="D11" s="558">
        <v>6783.01</v>
      </c>
      <c r="E11" s="558">
        <v>8997.24</v>
      </c>
      <c r="F11" s="558">
        <v>0</v>
      </c>
      <c r="G11" s="559">
        <v>48176.66</v>
      </c>
    </row>
    <row r="12" spans="1:7" ht="15.75" customHeight="1">
      <c r="A12" s="560" t="s">
        <v>377</v>
      </c>
      <c r="B12" s="561" t="s">
        <v>378</v>
      </c>
      <c r="C12" s="562">
        <v>23345.24</v>
      </c>
      <c r="D12" s="562">
        <v>10195.95</v>
      </c>
      <c r="E12" s="562">
        <v>7881.69</v>
      </c>
      <c r="F12" s="562">
        <v>5267.6</v>
      </c>
      <c r="G12" s="563">
        <v>87445.84</v>
      </c>
    </row>
    <row r="13" spans="1:7" ht="15.75">
      <c r="A13" s="560" t="s">
        <v>379</v>
      </c>
      <c r="B13" s="561" t="s">
        <v>380</v>
      </c>
      <c r="C13" s="562">
        <v>1773.1</v>
      </c>
      <c r="D13" s="562">
        <v>44.5</v>
      </c>
      <c r="E13" s="562">
        <v>1728.6</v>
      </c>
      <c r="F13" s="562">
        <v>0</v>
      </c>
      <c r="G13" s="563">
        <v>8469.58</v>
      </c>
    </row>
    <row r="14" spans="1:7" ht="15.75">
      <c r="A14" s="564" t="s">
        <v>381</v>
      </c>
      <c r="B14" s="565" t="s">
        <v>382</v>
      </c>
      <c r="C14" s="566">
        <v>392.66</v>
      </c>
      <c r="D14" s="566">
        <v>0</v>
      </c>
      <c r="E14" s="566">
        <v>373.96</v>
      </c>
      <c r="F14" s="566">
        <v>18.7</v>
      </c>
      <c r="G14" s="567">
        <v>2807.41</v>
      </c>
    </row>
    <row r="15" spans="1:7" ht="15.75">
      <c r="A15" s="556" t="s">
        <v>383</v>
      </c>
      <c r="B15" s="557" t="s">
        <v>384</v>
      </c>
      <c r="C15" s="558">
        <v>19288.76</v>
      </c>
      <c r="D15" s="558">
        <v>6597.6</v>
      </c>
      <c r="E15" s="558">
        <v>12691.16</v>
      </c>
      <c r="F15" s="558">
        <v>0</v>
      </c>
      <c r="G15" s="559">
        <v>63057.21</v>
      </c>
    </row>
    <row r="16" spans="1:7" ht="15.75">
      <c r="A16" s="560" t="s">
        <v>385</v>
      </c>
      <c r="B16" s="561" t="s">
        <v>386</v>
      </c>
      <c r="C16" s="562">
        <v>899.2</v>
      </c>
      <c r="D16" s="562">
        <v>220.58</v>
      </c>
      <c r="E16" s="562">
        <v>531.32</v>
      </c>
      <c r="F16" s="562">
        <v>147.3</v>
      </c>
      <c r="G16" s="563">
        <v>3538.87</v>
      </c>
    </row>
    <row r="17" spans="1:7" ht="15.75">
      <c r="A17" s="560" t="s">
        <v>387</v>
      </c>
      <c r="B17" s="561" t="s">
        <v>388</v>
      </c>
      <c r="C17" s="562">
        <v>845663.5203</v>
      </c>
      <c r="D17" s="562">
        <v>844497.5403</v>
      </c>
      <c r="E17" s="562">
        <v>694.03</v>
      </c>
      <c r="F17" s="562">
        <v>471.95</v>
      </c>
      <c r="G17" s="563">
        <v>946466.4803</v>
      </c>
    </row>
    <row r="18" spans="1:7" ht="15.75">
      <c r="A18" s="564" t="s">
        <v>389</v>
      </c>
      <c r="B18" s="565" t="s">
        <v>390</v>
      </c>
      <c r="C18" s="566">
        <v>7391.2</v>
      </c>
      <c r="D18" s="566">
        <v>2134.86</v>
      </c>
      <c r="E18" s="566">
        <v>3316.46</v>
      </c>
      <c r="F18" s="566">
        <v>1939.88</v>
      </c>
      <c r="G18" s="567">
        <v>18840.4</v>
      </c>
    </row>
    <row r="19" spans="1:7" ht="15.75">
      <c r="A19" s="556" t="s">
        <v>391</v>
      </c>
      <c r="B19" s="557" t="s">
        <v>392</v>
      </c>
      <c r="C19" s="558">
        <v>0</v>
      </c>
      <c r="D19" s="558">
        <v>0</v>
      </c>
      <c r="E19" s="558">
        <v>0</v>
      </c>
      <c r="F19" s="558">
        <v>0</v>
      </c>
      <c r="G19" s="559">
        <v>111.3</v>
      </c>
    </row>
    <row r="20" spans="1:7" ht="15.75">
      <c r="A20" s="568" t="s">
        <v>393</v>
      </c>
      <c r="B20" s="569" t="s">
        <v>394</v>
      </c>
      <c r="C20" s="570">
        <v>6189.4</v>
      </c>
      <c r="D20" s="570">
        <v>4677.91</v>
      </c>
      <c r="E20" s="570">
        <v>1502.19</v>
      </c>
      <c r="F20" s="570">
        <v>9.3</v>
      </c>
      <c r="G20" s="571">
        <v>60955.8</v>
      </c>
    </row>
    <row r="21" spans="1:7" ht="15.75">
      <c r="A21" s="560" t="s">
        <v>395</v>
      </c>
      <c r="B21" s="561" t="s">
        <v>396</v>
      </c>
      <c r="C21" s="562">
        <v>17316.69</v>
      </c>
      <c r="D21" s="562">
        <v>15052.48</v>
      </c>
      <c r="E21" s="562">
        <v>620.21</v>
      </c>
      <c r="F21" s="562">
        <v>1644</v>
      </c>
      <c r="G21" s="563">
        <v>59952.32</v>
      </c>
    </row>
    <row r="22" spans="1:7" ht="15.75">
      <c r="A22" s="564" t="s">
        <v>397</v>
      </c>
      <c r="B22" s="565" t="s">
        <v>398</v>
      </c>
      <c r="C22" s="566">
        <v>579.88</v>
      </c>
      <c r="D22" s="566">
        <v>147.97</v>
      </c>
      <c r="E22" s="566">
        <v>181.81</v>
      </c>
      <c r="F22" s="566">
        <v>250.1</v>
      </c>
      <c r="G22" s="567">
        <v>4754.98</v>
      </c>
    </row>
    <row r="23" spans="1:7" ht="15.75">
      <c r="A23" s="564" t="s">
        <v>399</v>
      </c>
      <c r="B23" s="565" t="s">
        <v>400</v>
      </c>
      <c r="C23" s="566">
        <v>408.8</v>
      </c>
      <c r="D23" s="566">
        <v>295.65</v>
      </c>
      <c r="E23" s="566">
        <v>26.85</v>
      </c>
      <c r="F23" s="566">
        <v>86.3</v>
      </c>
      <c r="G23" s="567">
        <v>1350.69</v>
      </c>
    </row>
    <row r="24" spans="1:7" ht="15.75">
      <c r="A24" s="568" t="s">
        <v>401</v>
      </c>
      <c r="B24" s="569" t="s">
        <v>402</v>
      </c>
      <c r="C24" s="570">
        <v>1927.5</v>
      </c>
      <c r="D24" s="570">
        <v>1089.1</v>
      </c>
      <c r="E24" s="570">
        <v>487.7</v>
      </c>
      <c r="F24" s="570">
        <v>350.7</v>
      </c>
      <c r="G24" s="571">
        <v>68358.94</v>
      </c>
    </row>
    <row r="25" spans="1:7" ht="15.75">
      <c r="A25" s="560" t="s">
        <v>403</v>
      </c>
      <c r="B25" s="561" t="s">
        <v>404</v>
      </c>
      <c r="C25" s="562">
        <v>2944.33</v>
      </c>
      <c r="D25" s="562">
        <v>356.01</v>
      </c>
      <c r="E25" s="562">
        <v>954.27</v>
      </c>
      <c r="F25" s="562">
        <v>1634.05</v>
      </c>
      <c r="G25" s="563">
        <v>64635.91</v>
      </c>
    </row>
    <row r="26" spans="1:7" ht="15.75">
      <c r="A26" s="564" t="s">
        <v>405</v>
      </c>
      <c r="B26" s="565" t="s">
        <v>406</v>
      </c>
      <c r="C26" s="566">
        <v>509.69</v>
      </c>
      <c r="D26" s="566">
        <v>462.15</v>
      </c>
      <c r="E26" s="566">
        <v>19.99</v>
      </c>
      <c r="F26" s="566">
        <v>27.55</v>
      </c>
      <c r="G26" s="567">
        <v>4898.94</v>
      </c>
    </row>
    <row r="27" spans="1:7" ht="15.75">
      <c r="A27" s="564" t="s">
        <v>407</v>
      </c>
      <c r="B27" s="565" t="s">
        <v>408</v>
      </c>
      <c r="C27" s="566">
        <v>5.52</v>
      </c>
      <c r="D27" s="566">
        <v>0</v>
      </c>
      <c r="E27" s="566">
        <v>5.52</v>
      </c>
      <c r="F27" s="566">
        <v>0</v>
      </c>
      <c r="G27" s="567">
        <v>1174.86</v>
      </c>
    </row>
    <row r="28" spans="1:7" ht="15.75">
      <c r="A28" s="568" t="s">
        <v>409</v>
      </c>
      <c r="B28" s="569" t="s">
        <v>410</v>
      </c>
      <c r="C28" s="570">
        <v>33333.54</v>
      </c>
      <c r="D28" s="570">
        <v>16578.42</v>
      </c>
      <c r="E28" s="570">
        <v>13295.27</v>
      </c>
      <c r="F28" s="570">
        <v>3459.85</v>
      </c>
      <c r="G28" s="571">
        <v>160401.65</v>
      </c>
    </row>
    <row r="29" spans="1:7" ht="15.75">
      <c r="A29" s="560" t="s">
        <v>411</v>
      </c>
      <c r="B29" s="561" t="s">
        <v>412</v>
      </c>
      <c r="C29" s="562">
        <v>3177.09</v>
      </c>
      <c r="D29" s="562">
        <v>61.02</v>
      </c>
      <c r="E29" s="562">
        <v>1533.62</v>
      </c>
      <c r="F29" s="562">
        <v>1582.45</v>
      </c>
      <c r="G29" s="563">
        <v>15875.58</v>
      </c>
    </row>
    <row r="30" spans="1:7" s="572" customFormat="1" ht="15.75">
      <c r="A30" s="564" t="s">
        <v>413</v>
      </c>
      <c r="B30" s="565" t="s">
        <v>414</v>
      </c>
      <c r="C30" s="566">
        <v>34084.26</v>
      </c>
      <c r="D30" s="566">
        <v>12394.97</v>
      </c>
      <c r="E30" s="566">
        <v>20503.99</v>
      </c>
      <c r="F30" s="566">
        <v>1185.3</v>
      </c>
      <c r="G30" s="567">
        <v>113994.93</v>
      </c>
    </row>
    <row r="31" spans="1:7" s="572" customFormat="1" ht="15.75">
      <c r="A31" s="564" t="s">
        <v>415</v>
      </c>
      <c r="B31" s="565" t="s">
        <v>416</v>
      </c>
      <c r="C31" s="566">
        <v>14876.78</v>
      </c>
      <c r="D31" s="566">
        <v>4041.09</v>
      </c>
      <c r="E31" s="566">
        <v>8528.79</v>
      </c>
      <c r="F31" s="566">
        <v>2306.9</v>
      </c>
      <c r="G31" s="567">
        <v>47240.02</v>
      </c>
    </row>
    <row r="32" spans="1:7" s="573" customFormat="1" ht="15.75">
      <c r="A32" s="568" t="s">
        <v>417</v>
      </c>
      <c r="B32" s="569" t="s">
        <v>418</v>
      </c>
      <c r="C32" s="570">
        <v>11645.2</v>
      </c>
      <c r="D32" s="570">
        <v>6373.42</v>
      </c>
      <c r="E32" s="570">
        <v>3124.18</v>
      </c>
      <c r="F32" s="570">
        <v>2147.6</v>
      </c>
      <c r="G32" s="571">
        <v>50782.9</v>
      </c>
    </row>
    <row r="33" spans="1:7" s="573" customFormat="1" ht="15.75">
      <c r="A33" s="560" t="s">
        <v>419</v>
      </c>
      <c r="B33" s="561" t="s">
        <v>420</v>
      </c>
      <c r="C33" s="562">
        <v>967.79</v>
      </c>
      <c r="D33" s="562">
        <v>873.13</v>
      </c>
      <c r="E33" s="562">
        <v>8.76</v>
      </c>
      <c r="F33" s="562">
        <v>85.9</v>
      </c>
      <c r="G33" s="563">
        <v>6670.19</v>
      </c>
    </row>
    <row r="34" spans="1:7" s="572" customFormat="1" ht="15.75">
      <c r="A34" s="564" t="s">
        <v>421</v>
      </c>
      <c r="B34" s="565" t="s">
        <v>422</v>
      </c>
      <c r="C34" s="566">
        <v>7676.08</v>
      </c>
      <c r="D34" s="566">
        <v>4180.05</v>
      </c>
      <c r="E34" s="566">
        <v>3220.23</v>
      </c>
      <c r="F34" s="566">
        <v>275.8</v>
      </c>
      <c r="G34" s="567">
        <v>11981.74</v>
      </c>
    </row>
    <row r="35" spans="1:7" s="572" customFormat="1" ht="15.75">
      <c r="A35" s="564" t="s">
        <v>423</v>
      </c>
      <c r="B35" s="565" t="s">
        <v>424</v>
      </c>
      <c r="C35" s="566">
        <v>3.01</v>
      </c>
      <c r="D35" s="566">
        <v>3.01</v>
      </c>
      <c r="E35" s="566">
        <v>0</v>
      </c>
      <c r="F35" s="566">
        <v>0</v>
      </c>
      <c r="G35" s="567">
        <v>20.64</v>
      </c>
    </row>
    <row r="36" spans="1:7" s="573" customFormat="1" ht="15.75">
      <c r="A36" s="574" t="s">
        <v>425</v>
      </c>
      <c r="B36" s="575" t="s">
        <v>426</v>
      </c>
      <c r="C36" s="576">
        <v>0</v>
      </c>
      <c r="D36" s="576">
        <v>0</v>
      </c>
      <c r="E36" s="576">
        <v>0</v>
      </c>
      <c r="F36" s="576">
        <v>0</v>
      </c>
      <c r="G36" s="577">
        <v>0.95</v>
      </c>
    </row>
    <row r="37" spans="1:7" s="572" customFormat="1" ht="15.75">
      <c r="A37" s="560" t="s">
        <v>427</v>
      </c>
      <c r="B37" s="561" t="s">
        <v>428</v>
      </c>
      <c r="C37" s="562">
        <v>0</v>
      </c>
      <c r="D37" s="562">
        <v>0</v>
      </c>
      <c r="E37" s="562">
        <v>0</v>
      </c>
      <c r="F37" s="562">
        <v>0</v>
      </c>
      <c r="G37" s="563">
        <v>3.48</v>
      </c>
    </row>
    <row r="38" spans="1:7" s="572" customFormat="1" ht="15.75">
      <c r="A38" s="564" t="s">
        <v>429</v>
      </c>
      <c r="B38" s="565" t="s">
        <v>430</v>
      </c>
      <c r="C38" s="566">
        <v>36972.3</v>
      </c>
      <c r="D38" s="566">
        <v>34514.66</v>
      </c>
      <c r="E38" s="566">
        <v>286.74</v>
      </c>
      <c r="F38" s="566">
        <v>2170.9</v>
      </c>
      <c r="G38" s="567">
        <v>184908.48</v>
      </c>
    </row>
    <row r="39" spans="1:7" s="573" customFormat="1" ht="15.75">
      <c r="A39" s="564" t="s">
        <v>431</v>
      </c>
      <c r="B39" s="565" t="s">
        <v>432</v>
      </c>
      <c r="C39" s="566">
        <v>204.72</v>
      </c>
      <c r="D39" s="566">
        <v>204.72</v>
      </c>
      <c r="E39" s="566">
        <v>0</v>
      </c>
      <c r="F39" s="566">
        <v>0</v>
      </c>
      <c r="G39" s="567">
        <v>388.9</v>
      </c>
    </row>
    <row r="40" spans="1:7" s="573" customFormat="1" ht="15.75">
      <c r="A40" s="568" t="s">
        <v>433</v>
      </c>
      <c r="B40" s="569" t="s">
        <v>434</v>
      </c>
      <c r="C40" s="570">
        <v>134.12</v>
      </c>
      <c r="D40" s="570">
        <v>129.9</v>
      </c>
      <c r="E40" s="570">
        <v>4.22</v>
      </c>
      <c r="F40" s="570">
        <v>0</v>
      </c>
      <c r="G40" s="571">
        <v>2085.15</v>
      </c>
    </row>
    <row r="41" spans="1:7" s="572" customFormat="1" ht="15.75">
      <c r="A41" s="560" t="s">
        <v>435</v>
      </c>
      <c r="B41" s="561" t="s">
        <v>436</v>
      </c>
      <c r="C41" s="562">
        <v>1012.13</v>
      </c>
      <c r="D41" s="562">
        <v>301.14</v>
      </c>
      <c r="E41" s="562">
        <v>707.59</v>
      </c>
      <c r="F41" s="562">
        <v>3.4</v>
      </c>
      <c r="G41" s="563">
        <v>15489.48</v>
      </c>
    </row>
    <row r="42" spans="1:7" s="572" customFormat="1" ht="15.75">
      <c r="A42" s="564" t="s">
        <v>437</v>
      </c>
      <c r="B42" s="565" t="s">
        <v>438</v>
      </c>
      <c r="C42" s="566">
        <v>684.03</v>
      </c>
      <c r="D42" s="566">
        <v>295.56</v>
      </c>
      <c r="E42" s="566">
        <v>294.02</v>
      </c>
      <c r="F42" s="566">
        <v>94.45</v>
      </c>
      <c r="G42" s="567">
        <v>4287.87</v>
      </c>
    </row>
    <row r="43" spans="1:7" s="572" customFormat="1" ht="15.75">
      <c r="A43" s="564" t="s">
        <v>439</v>
      </c>
      <c r="B43" s="565" t="s">
        <v>440</v>
      </c>
      <c r="C43" s="566">
        <v>36.4</v>
      </c>
      <c r="D43" s="566">
        <v>0</v>
      </c>
      <c r="E43" s="566">
        <v>36.4</v>
      </c>
      <c r="F43" s="566">
        <v>0</v>
      </c>
      <c r="G43" s="567">
        <v>36.4</v>
      </c>
    </row>
    <row r="44" spans="1:7" s="573" customFormat="1" ht="15.75">
      <c r="A44" s="574" t="s">
        <v>441</v>
      </c>
      <c r="B44" s="575" t="s">
        <v>442</v>
      </c>
      <c r="C44" s="576">
        <v>29037.45</v>
      </c>
      <c r="D44" s="576">
        <v>2875.25</v>
      </c>
      <c r="E44" s="576">
        <v>25551.3</v>
      </c>
      <c r="F44" s="576">
        <v>610.9</v>
      </c>
      <c r="G44" s="577">
        <v>116407.55</v>
      </c>
    </row>
    <row r="45" spans="1:7" s="573" customFormat="1" ht="15.75">
      <c r="A45" s="574" t="s">
        <v>443</v>
      </c>
      <c r="B45" s="575" t="s">
        <v>444</v>
      </c>
      <c r="C45" s="576">
        <v>319464.87</v>
      </c>
      <c r="D45" s="576">
        <v>186903.27</v>
      </c>
      <c r="E45" s="576">
        <v>111172.2</v>
      </c>
      <c r="F45" s="576">
        <v>21389.4</v>
      </c>
      <c r="G45" s="577">
        <v>1048706.9</v>
      </c>
    </row>
    <row r="46" spans="1:7" s="572" customFormat="1" ht="15.75">
      <c r="A46" s="564" t="s">
        <v>445</v>
      </c>
      <c r="B46" s="565" t="s">
        <v>446</v>
      </c>
      <c r="C46" s="566">
        <v>0</v>
      </c>
      <c r="D46" s="566">
        <v>0</v>
      </c>
      <c r="E46" s="566">
        <v>0</v>
      </c>
      <c r="F46" s="566">
        <v>0</v>
      </c>
      <c r="G46" s="567">
        <v>20.5</v>
      </c>
    </row>
    <row r="47" spans="1:7" s="572" customFormat="1" ht="15.75">
      <c r="A47" s="564" t="s">
        <v>447</v>
      </c>
      <c r="B47" s="565" t="s">
        <v>448</v>
      </c>
      <c r="C47" s="566">
        <v>156532.13</v>
      </c>
      <c r="D47" s="566">
        <v>32324.53</v>
      </c>
      <c r="E47" s="566">
        <v>118307.5</v>
      </c>
      <c r="F47" s="566">
        <v>5900.1</v>
      </c>
      <c r="G47" s="567">
        <v>585848.06</v>
      </c>
    </row>
    <row r="48" spans="1:7" s="573" customFormat="1" ht="15.75">
      <c r="A48" s="574" t="s">
        <v>449</v>
      </c>
      <c r="B48" s="575" t="s">
        <v>450</v>
      </c>
      <c r="C48" s="576">
        <v>94.73</v>
      </c>
      <c r="D48" s="576">
        <v>0</v>
      </c>
      <c r="E48" s="576">
        <v>94.73</v>
      </c>
      <c r="F48" s="576">
        <v>0</v>
      </c>
      <c r="G48" s="577">
        <v>439.89</v>
      </c>
    </row>
    <row r="49" spans="1:7" s="573" customFormat="1" ht="15.75">
      <c r="A49" s="574" t="s">
        <v>451</v>
      </c>
      <c r="B49" s="575" t="s">
        <v>452</v>
      </c>
      <c r="C49" s="576">
        <v>3302.53</v>
      </c>
      <c r="D49" s="576">
        <v>2174.63</v>
      </c>
      <c r="E49" s="576">
        <v>1034.25</v>
      </c>
      <c r="F49" s="576">
        <v>93.65</v>
      </c>
      <c r="G49" s="577">
        <v>20833.68</v>
      </c>
    </row>
    <row r="50" spans="1:7" s="572" customFormat="1" ht="15.75">
      <c r="A50" s="564" t="s">
        <v>453</v>
      </c>
      <c r="B50" s="565" t="s">
        <v>454</v>
      </c>
      <c r="C50" s="566">
        <v>1450.8</v>
      </c>
      <c r="D50" s="566">
        <v>149.09</v>
      </c>
      <c r="E50" s="566">
        <v>720.96</v>
      </c>
      <c r="F50" s="566">
        <v>580.75</v>
      </c>
      <c r="G50" s="567">
        <v>4328.25</v>
      </c>
    </row>
    <row r="51" spans="1:241" s="572" customFormat="1" ht="15.75">
      <c r="A51" s="564" t="s">
        <v>455</v>
      </c>
      <c r="B51" s="565" t="s">
        <v>456</v>
      </c>
      <c r="C51" s="566">
        <v>3013.8</v>
      </c>
      <c r="D51" s="566">
        <v>1587.29</v>
      </c>
      <c r="E51" s="566">
        <v>1027.51</v>
      </c>
      <c r="F51" s="566">
        <v>399</v>
      </c>
      <c r="G51" s="567">
        <v>24484.3</v>
      </c>
      <c r="H51" s="562"/>
      <c r="I51" s="578"/>
      <c r="J51" s="579"/>
      <c r="K51" s="561"/>
      <c r="L51" s="562"/>
      <c r="M51" s="562"/>
      <c r="N51" s="562"/>
      <c r="O51" s="578"/>
      <c r="P51" s="579"/>
      <c r="Q51" s="561"/>
      <c r="R51" s="562"/>
      <c r="S51" s="562"/>
      <c r="T51" s="562"/>
      <c r="U51" s="578"/>
      <c r="V51" s="579"/>
      <c r="W51" s="561"/>
      <c r="X51" s="562"/>
      <c r="Y51" s="562"/>
      <c r="Z51" s="562"/>
      <c r="AA51" s="578"/>
      <c r="AB51" s="579"/>
      <c r="AC51" s="561"/>
      <c r="AD51" s="562"/>
      <c r="AE51" s="562"/>
      <c r="AF51" s="562"/>
      <c r="AG51" s="578"/>
      <c r="AH51" s="579"/>
      <c r="AI51" s="561"/>
      <c r="AJ51" s="562"/>
      <c r="AK51" s="562"/>
      <c r="AL51" s="562"/>
      <c r="AM51" s="578"/>
      <c r="AN51" s="579"/>
      <c r="AO51" s="561"/>
      <c r="AP51" s="562"/>
      <c r="AQ51" s="562"/>
      <c r="AR51" s="562"/>
      <c r="AS51" s="578"/>
      <c r="AT51" s="579"/>
      <c r="AU51" s="561"/>
      <c r="AV51" s="562"/>
      <c r="AW51" s="562"/>
      <c r="AX51" s="562"/>
      <c r="AY51" s="578"/>
      <c r="AZ51" s="579"/>
      <c r="BA51" s="561"/>
      <c r="BB51" s="562"/>
      <c r="BC51" s="562"/>
      <c r="BD51" s="562"/>
      <c r="BE51" s="578"/>
      <c r="BF51" s="579"/>
      <c r="BG51" s="561"/>
      <c r="BH51" s="562"/>
      <c r="BI51" s="562"/>
      <c r="BJ51" s="562"/>
      <c r="BK51" s="578"/>
      <c r="BL51" s="579"/>
      <c r="BM51" s="561"/>
      <c r="BN51" s="562"/>
      <c r="BO51" s="562"/>
      <c r="BP51" s="562"/>
      <c r="BQ51" s="578"/>
      <c r="BR51" s="579"/>
      <c r="BS51" s="561"/>
      <c r="BT51" s="562"/>
      <c r="BU51" s="562"/>
      <c r="BV51" s="562"/>
      <c r="BW51" s="578"/>
      <c r="BX51" s="579"/>
      <c r="BY51" s="561"/>
      <c r="BZ51" s="562"/>
      <c r="CA51" s="562"/>
      <c r="CB51" s="562"/>
      <c r="CC51" s="578"/>
      <c r="CD51" s="579"/>
      <c r="CE51" s="561"/>
      <c r="CF51" s="562"/>
      <c r="CG51" s="562"/>
      <c r="CH51" s="562"/>
      <c r="CI51" s="578"/>
      <c r="CJ51" s="579"/>
      <c r="CK51" s="561"/>
      <c r="CL51" s="562"/>
      <c r="CM51" s="562"/>
      <c r="CN51" s="562"/>
      <c r="CO51" s="578"/>
      <c r="CP51" s="579"/>
      <c r="CQ51" s="561"/>
      <c r="CR51" s="562"/>
      <c r="CS51" s="562"/>
      <c r="CT51" s="562"/>
      <c r="CU51" s="578"/>
      <c r="CV51" s="579"/>
      <c r="CW51" s="561"/>
      <c r="CX51" s="562"/>
      <c r="CY51" s="562"/>
      <c r="CZ51" s="562"/>
      <c r="DA51" s="578"/>
      <c r="DB51" s="579"/>
      <c r="DC51" s="561"/>
      <c r="DD51" s="562"/>
      <c r="DE51" s="562"/>
      <c r="DF51" s="562"/>
      <c r="DG51" s="578"/>
      <c r="DH51" s="579"/>
      <c r="DI51" s="561"/>
      <c r="DJ51" s="562"/>
      <c r="DK51" s="562"/>
      <c r="DL51" s="562"/>
      <c r="DM51" s="578"/>
      <c r="DN51" s="579"/>
      <c r="DO51" s="561"/>
      <c r="DP51" s="562"/>
      <c r="DQ51" s="562"/>
      <c r="DR51" s="562"/>
      <c r="DS51" s="578"/>
      <c r="DT51" s="579"/>
      <c r="DU51" s="561"/>
      <c r="DV51" s="562"/>
      <c r="DW51" s="562"/>
      <c r="DX51" s="562"/>
      <c r="DY51" s="578"/>
      <c r="DZ51" s="579"/>
      <c r="EA51" s="561"/>
      <c r="EB51" s="562"/>
      <c r="EC51" s="562"/>
      <c r="ED51" s="562"/>
      <c r="EE51" s="578"/>
      <c r="EF51" s="579"/>
      <c r="EG51" s="561"/>
      <c r="EH51" s="562"/>
      <c r="EI51" s="562"/>
      <c r="EJ51" s="562"/>
      <c r="EK51" s="578"/>
      <c r="EL51" s="579"/>
      <c r="EM51" s="561"/>
      <c r="EN51" s="562"/>
      <c r="EO51" s="562"/>
      <c r="EP51" s="562"/>
      <c r="EQ51" s="578"/>
      <c r="ER51" s="579"/>
      <c r="ES51" s="561"/>
      <c r="ET51" s="562"/>
      <c r="EU51" s="562"/>
      <c r="EV51" s="562"/>
      <c r="EW51" s="578"/>
      <c r="EX51" s="579"/>
      <c r="EY51" s="561"/>
      <c r="EZ51" s="562"/>
      <c r="FA51" s="562"/>
      <c r="FB51" s="562"/>
      <c r="FC51" s="578"/>
      <c r="FD51" s="579"/>
      <c r="FE51" s="561"/>
      <c r="FF51" s="562"/>
      <c r="FG51" s="562"/>
      <c r="FH51" s="562"/>
      <c r="FI51" s="578"/>
      <c r="FJ51" s="579"/>
      <c r="FK51" s="561"/>
      <c r="FL51" s="562"/>
      <c r="FM51" s="562"/>
      <c r="FN51" s="562"/>
      <c r="FO51" s="578"/>
      <c r="FP51" s="579"/>
      <c r="FQ51" s="561"/>
      <c r="FR51" s="562"/>
      <c r="FS51" s="562"/>
      <c r="FT51" s="562"/>
      <c r="FU51" s="578"/>
      <c r="FV51" s="579"/>
      <c r="FW51" s="561"/>
      <c r="FX51" s="562"/>
      <c r="FY51" s="562"/>
      <c r="FZ51" s="562"/>
      <c r="GA51" s="578"/>
      <c r="GB51" s="579"/>
      <c r="GC51" s="561"/>
      <c r="GD51" s="562"/>
      <c r="GE51" s="562"/>
      <c r="GF51" s="562"/>
      <c r="GG51" s="578"/>
      <c r="GH51" s="579"/>
      <c r="GI51" s="561"/>
      <c r="GJ51" s="562"/>
      <c r="GK51" s="562"/>
      <c r="GL51" s="562"/>
      <c r="GM51" s="578"/>
      <c r="GN51" s="579"/>
      <c r="GO51" s="561"/>
      <c r="GP51" s="562"/>
      <c r="GQ51" s="562"/>
      <c r="GR51" s="562"/>
      <c r="GS51" s="578"/>
      <c r="GT51" s="579"/>
      <c r="GU51" s="561"/>
      <c r="GV51" s="562"/>
      <c r="GW51" s="562"/>
      <c r="GX51" s="562"/>
      <c r="GY51" s="578"/>
      <c r="GZ51" s="579"/>
      <c r="HA51" s="561"/>
      <c r="HB51" s="562"/>
      <c r="HC51" s="562"/>
      <c r="HD51" s="562"/>
      <c r="HE51" s="578"/>
      <c r="HF51" s="579"/>
      <c r="HG51" s="561"/>
      <c r="HH51" s="562"/>
      <c r="HI51" s="562"/>
      <c r="HJ51" s="562"/>
      <c r="HK51" s="578"/>
      <c r="HL51" s="579"/>
      <c r="HM51" s="561"/>
      <c r="HN51" s="562"/>
      <c r="HO51" s="562"/>
      <c r="HP51" s="562"/>
      <c r="HQ51" s="578"/>
      <c r="HR51" s="579"/>
      <c r="HS51" s="561"/>
      <c r="HT51" s="562"/>
      <c r="HU51" s="562"/>
      <c r="HV51" s="562"/>
      <c r="HW51" s="578"/>
      <c r="HX51" s="579"/>
      <c r="HY51" s="561"/>
      <c r="HZ51" s="562"/>
      <c r="IA51" s="562"/>
      <c r="IB51" s="562"/>
      <c r="IC51" s="578"/>
      <c r="ID51" s="579"/>
      <c r="IE51" s="561"/>
      <c r="IF51" s="562"/>
      <c r="IG51" s="562"/>
    </row>
    <row r="52" spans="1:241" s="572" customFormat="1" ht="15.75">
      <c r="A52" s="574" t="s">
        <v>457</v>
      </c>
      <c r="B52" s="575" t="s">
        <v>458</v>
      </c>
      <c r="C52" s="576">
        <v>23977.48</v>
      </c>
      <c r="D52" s="576">
        <v>18081.58</v>
      </c>
      <c r="E52" s="576">
        <v>3573.6</v>
      </c>
      <c r="F52" s="576">
        <v>2322.3</v>
      </c>
      <c r="G52" s="577">
        <v>216724.9698</v>
      </c>
      <c r="H52" s="562"/>
      <c r="I52" s="578"/>
      <c r="J52" s="579"/>
      <c r="K52" s="561"/>
      <c r="L52" s="562"/>
      <c r="M52" s="562"/>
      <c r="N52" s="562"/>
      <c r="O52" s="578"/>
      <c r="P52" s="579"/>
      <c r="Q52" s="561"/>
      <c r="R52" s="562"/>
      <c r="S52" s="562"/>
      <c r="T52" s="562"/>
      <c r="U52" s="578"/>
      <c r="V52" s="579"/>
      <c r="W52" s="561"/>
      <c r="X52" s="562"/>
      <c r="Y52" s="562"/>
      <c r="Z52" s="562"/>
      <c r="AA52" s="578"/>
      <c r="AB52" s="579"/>
      <c r="AC52" s="561"/>
      <c r="AD52" s="562"/>
      <c r="AE52" s="562"/>
      <c r="AF52" s="562"/>
      <c r="AG52" s="578"/>
      <c r="AH52" s="579"/>
      <c r="AI52" s="561"/>
      <c r="AJ52" s="562"/>
      <c r="AK52" s="562"/>
      <c r="AL52" s="562"/>
      <c r="AM52" s="578"/>
      <c r="AN52" s="579"/>
      <c r="AO52" s="561"/>
      <c r="AP52" s="562"/>
      <c r="AQ52" s="562"/>
      <c r="AR52" s="562"/>
      <c r="AS52" s="578"/>
      <c r="AT52" s="579"/>
      <c r="AU52" s="561"/>
      <c r="AV52" s="562"/>
      <c r="AW52" s="562"/>
      <c r="AX52" s="562"/>
      <c r="AY52" s="578"/>
      <c r="AZ52" s="579"/>
      <c r="BA52" s="561"/>
      <c r="BB52" s="562"/>
      <c r="BC52" s="562"/>
      <c r="BD52" s="562"/>
      <c r="BE52" s="578"/>
      <c r="BF52" s="579"/>
      <c r="BG52" s="561"/>
      <c r="BH52" s="562"/>
      <c r="BI52" s="562"/>
      <c r="BJ52" s="562"/>
      <c r="BK52" s="578"/>
      <c r="BL52" s="579"/>
      <c r="BM52" s="561"/>
      <c r="BN52" s="562"/>
      <c r="BO52" s="562"/>
      <c r="BP52" s="562"/>
      <c r="BQ52" s="578"/>
      <c r="BR52" s="579"/>
      <c r="BS52" s="561"/>
      <c r="BT52" s="562"/>
      <c r="BU52" s="562"/>
      <c r="BV52" s="562"/>
      <c r="BW52" s="578"/>
      <c r="BX52" s="579"/>
      <c r="BY52" s="561"/>
      <c r="BZ52" s="562"/>
      <c r="CA52" s="562"/>
      <c r="CB52" s="562"/>
      <c r="CC52" s="578"/>
      <c r="CD52" s="579"/>
      <c r="CE52" s="561"/>
      <c r="CF52" s="562"/>
      <c r="CG52" s="562"/>
      <c r="CH52" s="562"/>
      <c r="CI52" s="578"/>
      <c r="CJ52" s="579"/>
      <c r="CK52" s="561"/>
      <c r="CL52" s="562"/>
      <c r="CM52" s="562"/>
      <c r="CN52" s="562"/>
      <c r="CO52" s="578"/>
      <c r="CP52" s="579"/>
      <c r="CQ52" s="561"/>
      <c r="CR52" s="562"/>
      <c r="CS52" s="562"/>
      <c r="CT52" s="562"/>
      <c r="CU52" s="578"/>
      <c r="CV52" s="579"/>
      <c r="CW52" s="561"/>
      <c r="CX52" s="562"/>
      <c r="CY52" s="562"/>
      <c r="CZ52" s="562"/>
      <c r="DA52" s="578"/>
      <c r="DB52" s="579"/>
      <c r="DC52" s="561"/>
      <c r="DD52" s="562"/>
      <c r="DE52" s="562"/>
      <c r="DF52" s="562"/>
      <c r="DG52" s="578"/>
      <c r="DH52" s="579"/>
      <c r="DI52" s="561"/>
      <c r="DJ52" s="562"/>
      <c r="DK52" s="562"/>
      <c r="DL52" s="562"/>
      <c r="DM52" s="578"/>
      <c r="DN52" s="579"/>
      <c r="DO52" s="561"/>
      <c r="DP52" s="562"/>
      <c r="DQ52" s="562"/>
      <c r="DR52" s="562"/>
      <c r="DS52" s="578"/>
      <c r="DT52" s="579"/>
      <c r="DU52" s="561"/>
      <c r="DV52" s="562"/>
      <c r="DW52" s="562"/>
      <c r="DX52" s="562"/>
      <c r="DY52" s="578"/>
      <c r="DZ52" s="579"/>
      <c r="EA52" s="561"/>
      <c r="EB52" s="562"/>
      <c r="EC52" s="562"/>
      <c r="ED52" s="562"/>
      <c r="EE52" s="578"/>
      <c r="EF52" s="579"/>
      <c r="EG52" s="561"/>
      <c r="EH52" s="562"/>
      <c r="EI52" s="562"/>
      <c r="EJ52" s="562"/>
      <c r="EK52" s="578"/>
      <c r="EL52" s="579"/>
      <c r="EM52" s="561"/>
      <c r="EN52" s="562"/>
      <c r="EO52" s="562"/>
      <c r="EP52" s="562"/>
      <c r="EQ52" s="578"/>
      <c r="ER52" s="579"/>
      <c r="ES52" s="561"/>
      <c r="ET52" s="562"/>
      <c r="EU52" s="562"/>
      <c r="EV52" s="562"/>
      <c r="EW52" s="578"/>
      <c r="EX52" s="579"/>
      <c r="EY52" s="561"/>
      <c r="EZ52" s="562"/>
      <c r="FA52" s="562"/>
      <c r="FB52" s="562"/>
      <c r="FC52" s="578"/>
      <c r="FD52" s="579"/>
      <c r="FE52" s="561"/>
      <c r="FF52" s="562"/>
      <c r="FG52" s="562"/>
      <c r="FH52" s="562"/>
      <c r="FI52" s="578"/>
      <c r="FJ52" s="579"/>
      <c r="FK52" s="561"/>
      <c r="FL52" s="562"/>
      <c r="FM52" s="562"/>
      <c r="FN52" s="562"/>
      <c r="FO52" s="578"/>
      <c r="FP52" s="579"/>
      <c r="FQ52" s="561"/>
      <c r="FR52" s="562"/>
      <c r="FS52" s="562"/>
      <c r="FT52" s="562"/>
      <c r="FU52" s="578"/>
      <c r="FV52" s="579"/>
      <c r="FW52" s="561"/>
      <c r="FX52" s="562"/>
      <c r="FY52" s="562"/>
      <c r="FZ52" s="562"/>
      <c r="GA52" s="578"/>
      <c r="GB52" s="579"/>
      <c r="GC52" s="561"/>
      <c r="GD52" s="562"/>
      <c r="GE52" s="562"/>
      <c r="GF52" s="562"/>
      <c r="GG52" s="578"/>
      <c r="GH52" s="579"/>
      <c r="GI52" s="561"/>
      <c r="GJ52" s="562"/>
      <c r="GK52" s="562"/>
      <c r="GL52" s="562"/>
      <c r="GM52" s="578"/>
      <c r="GN52" s="579"/>
      <c r="GO52" s="561"/>
      <c r="GP52" s="562"/>
      <c r="GQ52" s="562"/>
      <c r="GR52" s="562"/>
      <c r="GS52" s="578"/>
      <c r="GT52" s="579"/>
      <c r="GU52" s="561"/>
      <c r="GV52" s="562"/>
      <c r="GW52" s="562"/>
      <c r="GX52" s="562"/>
      <c r="GY52" s="578"/>
      <c r="GZ52" s="579"/>
      <c r="HA52" s="561"/>
      <c r="HB52" s="562"/>
      <c r="HC52" s="562"/>
      <c r="HD52" s="562"/>
      <c r="HE52" s="578"/>
      <c r="HF52" s="579"/>
      <c r="HG52" s="561"/>
      <c r="HH52" s="562"/>
      <c r="HI52" s="562"/>
      <c r="HJ52" s="562"/>
      <c r="HK52" s="578"/>
      <c r="HL52" s="579"/>
      <c r="HM52" s="561"/>
      <c r="HN52" s="562"/>
      <c r="HO52" s="562"/>
      <c r="HP52" s="562"/>
      <c r="HQ52" s="578"/>
      <c r="HR52" s="579"/>
      <c r="HS52" s="561"/>
      <c r="HT52" s="562"/>
      <c r="HU52" s="562"/>
      <c r="HV52" s="562"/>
      <c r="HW52" s="578"/>
      <c r="HX52" s="579"/>
      <c r="HY52" s="561"/>
      <c r="HZ52" s="562"/>
      <c r="IA52" s="562"/>
      <c r="IB52" s="562"/>
      <c r="IC52" s="578"/>
      <c r="ID52" s="579"/>
      <c r="IE52" s="561"/>
      <c r="IF52" s="562"/>
      <c r="IG52" s="562"/>
    </row>
    <row r="53" spans="1:7" s="573" customFormat="1" ht="15.75">
      <c r="A53" s="574" t="s">
        <v>459</v>
      </c>
      <c r="B53" s="575" t="s">
        <v>460</v>
      </c>
      <c r="C53" s="576">
        <v>48543.78</v>
      </c>
      <c r="D53" s="576">
        <v>31698.44</v>
      </c>
      <c r="E53" s="576">
        <v>15573.29</v>
      </c>
      <c r="F53" s="576">
        <v>1272.05</v>
      </c>
      <c r="G53" s="577">
        <v>118152.06</v>
      </c>
    </row>
    <row r="54" spans="1:7" ht="15.75">
      <c r="A54" s="564" t="s">
        <v>461</v>
      </c>
      <c r="B54" s="565" t="s">
        <v>462</v>
      </c>
      <c r="C54" s="566">
        <v>64699.27</v>
      </c>
      <c r="D54" s="566">
        <v>59364.09</v>
      </c>
      <c r="E54" s="566">
        <v>4778.53</v>
      </c>
      <c r="F54" s="566">
        <v>556.65</v>
      </c>
      <c r="G54" s="567">
        <v>291087.37</v>
      </c>
    </row>
    <row r="55" spans="1:241" s="572" customFormat="1" ht="15.75">
      <c r="A55" s="564" t="s">
        <v>463</v>
      </c>
      <c r="B55" s="565" t="s">
        <v>464</v>
      </c>
      <c r="C55" s="566">
        <v>2085.03</v>
      </c>
      <c r="D55" s="566">
        <v>1796.5</v>
      </c>
      <c r="E55" s="566">
        <v>285.83</v>
      </c>
      <c r="F55" s="566">
        <v>2.7</v>
      </c>
      <c r="G55" s="567">
        <v>109788.72</v>
      </c>
      <c r="H55" s="562"/>
      <c r="I55" s="578"/>
      <c r="J55" s="579"/>
      <c r="K55" s="561"/>
      <c r="L55" s="562"/>
      <c r="M55" s="562"/>
      <c r="N55" s="562"/>
      <c r="O55" s="578"/>
      <c r="P55" s="579"/>
      <c r="Q55" s="561"/>
      <c r="R55" s="562"/>
      <c r="S55" s="562"/>
      <c r="T55" s="562"/>
      <c r="U55" s="578"/>
      <c r="V55" s="579"/>
      <c r="W55" s="561"/>
      <c r="X55" s="562"/>
      <c r="Y55" s="562"/>
      <c r="Z55" s="562"/>
      <c r="AA55" s="578"/>
      <c r="AB55" s="579"/>
      <c r="AC55" s="561"/>
      <c r="AD55" s="562"/>
      <c r="AE55" s="562"/>
      <c r="AF55" s="562"/>
      <c r="AG55" s="578"/>
      <c r="AH55" s="579"/>
      <c r="AI55" s="561"/>
      <c r="AJ55" s="562"/>
      <c r="AK55" s="562"/>
      <c r="AL55" s="562"/>
      <c r="AM55" s="578"/>
      <c r="AN55" s="579"/>
      <c r="AO55" s="561"/>
      <c r="AP55" s="562"/>
      <c r="AQ55" s="562"/>
      <c r="AR55" s="562"/>
      <c r="AS55" s="578"/>
      <c r="AT55" s="579"/>
      <c r="AU55" s="561"/>
      <c r="AV55" s="562"/>
      <c r="AW55" s="562"/>
      <c r="AX55" s="562"/>
      <c r="AY55" s="578"/>
      <c r="AZ55" s="579"/>
      <c r="BA55" s="561"/>
      <c r="BB55" s="562"/>
      <c r="BC55" s="562"/>
      <c r="BD55" s="562"/>
      <c r="BE55" s="578"/>
      <c r="BF55" s="579"/>
      <c r="BG55" s="561"/>
      <c r="BH55" s="562"/>
      <c r="BI55" s="562"/>
      <c r="BJ55" s="562"/>
      <c r="BK55" s="578"/>
      <c r="BL55" s="579"/>
      <c r="BM55" s="561"/>
      <c r="BN55" s="562"/>
      <c r="BO55" s="562"/>
      <c r="BP55" s="562"/>
      <c r="BQ55" s="578"/>
      <c r="BR55" s="579"/>
      <c r="BS55" s="561"/>
      <c r="BT55" s="562"/>
      <c r="BU55" s="562"/>
      <c r="BV55" s="562"/>
      <c r="BW55" s="578"/>
      <c r="BX55" s="579"/>
      <c r="BY55" s="561"/>
      <c r="BZ55" s="562"/>
      <c r="CA55" s="562"/>
      <c r="CB55" s="562"/>
      <c r="CC55" s="578"/>
      <c r="CD55" s="579"/>
      <c r="CE55" s="561"/>
      <c r="CF55" s="562"/>
      <c r="CG55" s="562"/>
      <c r="CH55" s="562"/>
      <c r="CI55" s="578"/>
      <c r="CJ55" s="579"/>
      <c r="CK55" s="561"/>
      <c r="CL55" s="562"/>
      <c r="CM55" s="562"/>
      <c r="CN55" s="562"/>
      <c r="CO55" s="578"/>
      <c r="CP55" s="579"/>
      <c r="CQ55" s="561"/>
      <c r="CR55" s="562"/>
      <c r="CS55" s="562"/>
      <c r="CT55" s="562"/>
      <c r="CU55" s="578"/>
      <c r="CV55" s="579"/>
      <c r="CW55" s="561"/>
      <c r="CX55" s="562"/>
      <c r="CY55" s="562"/>
      <c r="CZ55" s="562"/>
      <c r="DA55" s="578"/>
      <c r="DB55" s="579"/>
      <c r="DC55" s="561"/>
      <c r="DD55" s="562"/>
      <c r="DE55" s="562"/>
      <c r="DF55" s="562"/>
      <c r="DG55" s="578"/>
      <c r="DH55" s="579"/>
      <c r="DI55" s="561"/>
      <c r="DJ55" s="562"/>
      <c r="DK55" s="562"/>
      <c r="DL55" s="562"/>
      <c r="DM55" s="578"/>
      <c r="DN55" s="579"/>
      <c r="DO55" s="561"/>
      <c r="DP55" s="562"/>
      <c r="DQ55" s="562"/>
      <c r="DR55" s="562"/>
      <c r="DS55" s="578"/>
      <c r="DT55" s="579"/>
      <c r="DU55" s="561"/>
      <c r="DV55" s="562"/>
      <c r="DW55" s="562"/>
      <c r="DX55" s="562"/>
      <c r="DY55" s="578"/>
      <c r="DZ55" s="579"/>
      <c r="EA55" s="561"/>
      <c r="EB55" s="562"/>
      <c r="EC55" s="562"/>
      <c r="ED55" s="562"/>
      <c r="EE55" s="578"/>
      <c r="EF55" s="579"/>
      <c r="EG55" s="561"/>
      <c r="EH55" s="562"/>
      <c r="EI55" s="562"/>
      <c r="EJ55" s="562"/>
      <c r="EK55" s="578"/>
      <c r="EL55" s="579"/>
      <c r="EM55" s="561"/>
      <c r="EN55" s="562"/>
      <c r="EO55" s="562"/>
      <c r="EP55" s="562"/>
      <c r="EQ55" s="578"/>
      <c r="ER55" s="579"/>
      <c r="ES55" s="561"/>
      <c r="ET55" s="562"/>
      <c r="EU55" s="562"/>
      <c r="EV55" s="562"/>
      <c r="EW55" s="578"/>
      <c r="EX55" s="579"/>
      <c r="EY55" s="561"/>
      <c r="EZ55" s="562"/>
      <c r="FA55" s="562"/>
      <c r="FB55" s="562"/>
      <c r="FC55" s="578"/>
      <c r="FD55" s="579"/>
      <c r="FE55" s="561"/>
      <c r="FF55" s="562"/>
      <c r="FG55" s="562"/>
      <c r="FH55" s="562"/>
      <c r="FI55" s="578"/>
      <c r="FJ55" s="579"/>
      <c r="FK55" s="561"/>
      <c r="FL55" s="562"/>
      <c r="FM55" s="562"/>
      <c r="FN55" s="562"/>
      <c r="FO55" s="578"/>
      <c r="FP55" s="579"/>
      <c r="FQ55" s="561"/>
      <c r="FR55" s="562"/>
      <c r="FS55" s="562"/>
      <c r="FT55" s="562"/>
      <c r="FU55" s="578"/>
      <c r="FV55" s="579"/>
      <c r="FW55" s="561"/>
      <c r="FX55" s="562"/>
      <c r="FY55" s="562"/>
      <c r="FZ55" s="562"/>
      <c r="GA55" s="578"/>
      <c r="GB55" s="579"/>
      <c r="GC55" s="561"/>
      <c r="GD55" s="562"/>
      <c r="GE55" s="562"/>
      <c r="GF55" s="562"/>
      <c r="GG55" s="578"/>
      <c r="GH55" s="579"/>
      <c r="GI55" s="561"/>
      <c r="GJ55" s="562"/>
      <c r="GK55" s="562"/>
      <c r="GL55" s="562"/>
      <c r="GM55" s="578"/>
      <c r="GN55" s="579"/>
      <c r="GO55" s="561"/>
      <c r="GP55" s="562"/>
      <c r="GQ55" s="562"/>
      <c r="GR55" s="562"/>
      <c r="GS55" s="578"/>
      <c r="GT55" s="579"/>
      <c r="GU55" s="561"/>
      <c r="GV55" s="562"/>
      <c r="GW55" s="562"/>
      <c r="GX55" s="562"/>
      <c r="GY55" s="578"/>
      <c r="GZ55" s="579"/>
      <c r="HA55" s="561"/>
      <c r="HB55" s="562"/>
      <c r="HC55" s="562"/>
      <c r="HD55" s="562"/>
      <c r="HE55" s="578"/>
      <c r="HF55" s="579"/>
      <c r="HG55" s="561"/>
      <c r="HH55" s="562"/>
      <c r="HI55" s="562"/>
      <c r="HJ55" s="562"/>
      <c r="HK55" s="578"/>
      <c r="HL55" s="579"/>
      <c r="HM55" s="561"/>
      <c r="HN55" s="562"/>
      <c r="HO55" s="562"/>
      <c r="HP55" s="562"/>
      <c r="HQ55" s="578"/>
      <c r="HR55" s="579"/>
      <c r="HS55" s="561"/>
      <c r="HT55" s="562"/>
      <c r="HU55" s="562"/>
      <c r="HV55" s="562"/>
      <c r="HW55" s="578"/>
      <c r="HX55" s="579"/>
      <c r="HY55" s="561"/>
      <c r="HZ55" s="562"/>
      <c r="IA55" s="562"/>
      <c r="IB55" s="562"/>
      <c r="IC55" s="578"/>
      <c r="ID55" s="579"/>
      <c r="IE55" s="561"/>
      <c r="IF55" s="562"/>
      <c r="IG55" s="562"/>
    </row>
    <row r="56" spans="1:241" s="572" customFormat="1" ht="15.75">
      <c r="A56" s="574" t="s">
        <v>465</v>
      </c>
      <c r="B56" s="575" t="s">
        <v>466</v>
      </c>
      <c r="C56" s="576">
        <v>862.75</v>
      </c>
      <c r="D56" s="576">
        <v>0</v>
      </c>
      <c r="E56" s="576">
        <v>0</v>
      </c>
      <c r="F56" s="576">
        <v>862.75</v>
      </c>
      <c r="G56" s="577">
        <v>7023.65</v>
      </c>
      <c r="H56" s="562"/>
      <c r="I56" s="578"/>
      <c r="J56" s="579"/>
      <c r="K56" s="561"/>
      <c r="L56" s="562"/>
      <c r="M56" s="562"/>
      <c r="N56" s="562"/>
      <c r="O56" s="578"/>
      <c r="P56" s="579"/>
      <c r="Q56" s="561"/>
      <c r="R56" s="562"/>
      <c r="S56" s="562"/>
      <c r="T56" s="562"/>
      <c r="U56" s="578"/>
      <c r="V56" s="579"/>
      <c r="W56" s="561"/>
      <c r="X56" s="562"/>
      <c r="Y56" s="562"/>
      <c r="Z56" s="562"/>
      <c r="AA56" s="578"/>
      <c r="AB56" s="579"/>
      <c r="AC56" s="561"/>
      <c r="AD56" s="562"/>
      <c r="AE56" s="562"/>
      <c r="AF56" s="562"/>
      <c r="AG56" s="578"/>
      <c r="AH56" s="579"/>
      <c r="AI56" s="561"/>
      <c r="AJ56" s="562"/>
      <c r="AK56" s="562"/>
      <c r="AL56" s="562"/>
      <c r="AM56" s="578"/>
      <c r="AN56" s="579"/>
      <c r="AO56" s="561"/>
      <c r="AP56" s="562"/>
      <c r="AQ56" s="562"/>
      <c r="AR56" s="562"/>
      <c r="AS56" s="578"/>
      <c r="AT56" s="579"/>
      <c r="AU56" s="561"/>
      <c r="AV56" s="562"/>
      <c r="AW56" s="562"/>
      <c r="AX56" s="562"/>
      <c r="AY56" s="578"/>
      <c r="AZ56" s="579"/>
      <c r="BA56" s="561"/>
      <c r="BB56" s="562"/>
      <c r="BC56" s="562"/>
      <c r="BD56" s="562"/>
      <c r="BE56" s="578"/>
      <c r="BF56" s="579"/>
      <c r="BG56" s="561"/>
      <c r="BH56" s="562"/>
      <c r="BI56" s="562"/>
      <c r="BJ56" s="562"/>
      <c r="BK56" s="578"/>
      <c r="BL56" s="579"/>
      <c r="BM56" s="561"/>
      <c r="BN56" s="562"/>
      <c r="BO56" s="562"/>
      <c r="BP56" s="562"/>
      <c r="BQ56" s="578"/>
      <c r="BR56" s="579"/>
      <c r="BS56" s="561"/>
      <c r="BT56" s="562"/>
      <c r="BU56" s="562"/>
      <c r="BV56" s="562"/>
      <c r="BW56" s="578"/>
      <c r="BX56" s="579"/>
      <c r="BY56" s="561"/>
      <c r="BZ56" s="562"/>
      <c r="CA56" s="562"/>
      <c r="CB56" s="562"/>
      <c r="CC56" s="578"/>
      <c r="CD56" s="579"/>
      <c r="CE56" s="561"/>
      <c r="CF56" s="562"/>
      <c r="CG56" s="562"/>
      <c r="CH56" s="562"/>
      <c r="CI56" s="578"/>
      <c r="CJ56" s="579"/>
      <c r="CK56" s="561"/>
      <c r="CL56" s="562"/>
      <c r="CM56" s="562"/>
      <c r="CN56" s="562"/>
      <c r="CO56" s="578"/>
      <c r="CP56" s="579"/>
      <c r="CQ56" s="561"/>
      <c r="CR56" s="562"/>
      <c r="CS56" s="562"/>
      <c r="CT56" s="562"/>
      <c r="CU56" s="578"/>
      <c r="CV56" s="579"/>
      <c r="CW56" s="561"/>
      <c r="CX56" s="562"/>
      <c r="CY56" s="562"/>
      <c r="CZ56" s="562"/>
      <c r="DA56" s="578"/>
      <c r="DB56" s="579"/>
      <c r="DC56" s="561"/>
      <c r="DD56" s="562"/>
      <c r="DE56" s="562"/>
      <c r="DF56" s="562"/>
      <c r="DG56" s="578"/>
      <c r="DH56" s="579"/>
      <c r="DI56" s="561"/>
      <c r="DJ56" s="562"/>
      <c r="DK56" s="562"/>
      <c r="DL56" s="562"/>
      <c r="DM56" s="578"/>
      <c r="DN56" s="579"/>
      <c r="DO56" s="561"/>
      <c r="DP56" s="562"/>
      <c r="DQ56" s="562"/>
      <c r="DR56" s="562"/>
      <c r="DS56" s="578"/>
      <c r="DT56" s="579"/>
      <c r="DU56" s="561"/>
      <c r="DV56" s="562"/>
      <c r="DW56" s="562"/>
      <c r="DX56" s="562"/>
      <c r="DY56" s="578"/>
      <c r="DZ56" s="579"/>
      <c r="EA56" s="561"/>
      <c r="EB56" s="562"/>
      <c r="EC56" s="562"/>
      <c r="ED56" s="562"/>
      <c r="EE56" s="578"/>
      <c r="EF56" s="579"/>
      <c r="EG56" s="561"/>
      <c r="EH56" s="562"/>
      <c r="EI56" s="562"/>
      <c r="EJ56" s="562"/>
      <c r="EK56" s="578"/>
      <c r="EL56" s="579"/>
      <c r="EM56" s="561"/>
      <c r="EN56" s="562"/>
      <c r="EO56" s="562"/>
      <c r="EP56" s="562"/>
      <c r="EQ56" s="578"/>
      <c r="ER56" s="579"/>
      <c r="ES56" s="561"/>
      <c r="ET56" s="562"/>
      <c r="EU56" s="562"/>
      <c r="EV56" s="562"/>
      <c r="EW56" s="578"/>
      <c r="EX56" s="579"/>
      <c r="EY56" s="561"/>
      <c r="EZ56" s="562"/>
      <c r="FA56" s="562"/>
      <c r="FB56" s="562"/>
      <c r="FC56" s="578"/>
      <c r="FD56" s="579"/>
      <c r="FE56" s="561"/>
      <c r="FF56" s="562"/>
      <c r="FG56" s="562"/>
      <c r="FH56" s="562"/>
      <c r="FI56" s="578"/>
      <c r="FJ56" s="579"/>
      <c r="FK56" s="561"/>
      <c r="FL56" s="562"/>
      <c r="FM56" s="562"/>
      <c r="FN56" s="562"/>
      <c r="FO56" s="578"/>
      <c r="FP56" s="579"/>
      <c r="FQ56" s="561"/>
      <c r="FR56" s="562"/>
      <c r="FS56" s="562"/>
      <c r="FT56" s="562"/>
      <c r="FU56" s="578"/>
      <c r="FV56" s="579"/>
      <c r="FW56" s="561"/>
      <c r="FX56" s="562"/>
      <c r="FY56" s="562"/>
      <c r="FZ56" s="562"/>
      <c r="GA56" s="578"/>
      <c r="GB56" s="579"/>
      <c r="GC56" s="561"/>
      <c r="GD56" s="562"/>
      <c r="GE56" s="562"/>
      <c r="GF56" s="562"/>
      <c r="GG56" s="578"/>
      <c r="GH56" s="579"/>
      <c r="GI56" s="561"/>
      <c r="GJ56" s="562"/>
      <c r="GK56" s="562"/>
      <c r="GL56" s="562"/>
      <c r="GM56" s="578"/>
      <c r="GN56" s="579"/>
      <c r="GO56" s="561"/>
      <c r="GP56" s="562"/>
      <c r="GQ56" s="562"/>
      <c r="GR56" s="562"/>
      <c r="GS56" s="578"/>
      <c r="GT56" s="579"/>
      <c r="GU56" s="561"/>
      <c r="GV56" s="562"/>
      <c r="GW56" s="562"/>
      <c r="GX56" s="562"/>
      <c r="GY56" s="578"/>
      <c r="GZ56" s="579"/>
      <c r="HA56" s="561"/>
      <c r="HB56" s="562"/>
      <c r="HC56" s="562"/>
      <c r="HD56" s="562"/>
      <c r="HE56" s="578"/>
      <c r="HF56" s="579"/>
      <c r="HG56" s="561"/>
      <c r="HH56" s="562"/>
      <c r="HI56" s="562"/>
      <c r="HJ56" s="562"/>
      <c r="HK56" s="578"/>
      <c r="HL56" s="579"/>
      <c r="HM56" s="561"/>
      <c r="HN56" s="562"/>
      <c r="HO56" s="562"/>
      <c r="HP56" s="562"/>
      <c r="HQ56" s="578"/>
      <c r="HR56" s="579"/>
      <c r="HS56" s="561"/>
      <c r="HT56" s="562"/>
      <c r="HU56" s="562"/>
      <c r="HV56" s="562"/>
      <c r="HW56" s="578"/>
      <c r="HX56" s="579"/>
      <c r="HY56" s="561"/>
      <c r="HZ56" s="562"/>
      <c r="IA56" s="562"/>
      <c r="IB56" s="562"/>
      <c r="IC56" s="578"/>
      <c r="ID56" s="579"/>
      <c r="IE56" s="561"/>
      <c r="IF56" s="562"/>
      <c r="IG56" s="562"/>
    </row>
    <row r="57" spans="1:7" s="573" customFormat="1" ht="15.75">
      <c r="A57" s="574" t="s">
        <v>467</v>
      </c>
      <c r="B57" s="575" t="s">
        <v>468</v>
      </c>
      <c r="C57" s="576">
        <v>2978.2</v>
      </c>
      <c r="D57" s="576">
        <v>2111.31</v>
      </c>
      <c r="E57" s="576">
        <v>263.94</v>
      </c>
      <c r="F57" s="576">
        <v>602.95</v>
      </c>
      <c r="G57" s="577">
        <v>9995.1</v>
      </c>
    </row>
    <row r="58" spans="1:7" s="572" customFormat="1" ht="15.75">
      <c r="A58" s="564" t="s">
        <v>469</v>
      </c>
      <c r="B58" s="565" t="s">
        <v>470</v>
      </c>
      <c r="C58" s="566">
        <v>91769.36</v>
      </c>
      <c r="D58" s="566">
        <v>40086.39</v>
      </c>
      <c r="E58" s="566">
        <v>42336.72</v>
      </c>
      <c r="F58" s="566">
        <v>9346.25</v>
      </c>
      <c r="G58" s="567">
        <v>406723.53</v>
      </c>
    </row>
    <row r="59" spans="1:7" s="572" customFormat="1" ht="15.75">
      <c r="A59" s="564" t="s">
        <v>471</v>
      </c>
      <c r="B59" s="565" t="s">
        <v>472</v>
      </c>
      <c r="C59" s="566">
        <v>0</v>
      </c>
      <c r="D59" s="566">
        <v>0</v>
      </c>
      <c r="E59" s="566">
        <v>0</v>
      </c>
      <c r="F59" s="566">
        <v>0</v>
      </c>
      <c r="G59" s="567">
        <v>23</v>
      </c>
    </row>
    <row r="60" spans="1:7" s="572" customFormat="1" ht="15.75">
      <c r="A60" s="574" t="s">
        <v>473</v>
      </c>
      <c r="B60" s="575" t="s">
        <v>474</v>
      </c>
      <c r="C60" s="576">
        <v>139.8</v>
      </c>
      <c r="D60" s="576">
        <v>0</v>
      </c>
      <c r="E60" s="576">
        <v>73.8</v>
      </c>
      <c r="F60" s="576">
        <v>66</v>
      </c>
      <c r="G60" s="577">
        <v>614.6</v>
      </c>
    </row>
    <row r="61" spans="1:7" s="573" customFormat="1" ht="15.75">
      <c r="A61" s="574" t="s">
        <v>475</v>
      </c>
      <c r="B61" s="575" t="s">
        <v>476</v>
      </c>
      <c r="C61" s="576">
        <v>42075.78</v>
      </c>
      <c r="D61" s="576">
        <v>8370.8</v>
      </c>
      <c r="E61" s="576">
        <v>22624.73</v>
      </c>
      <c r="F61" s="576">
        <v>11080.25</v>
      </c>
      <c r="G61" s="577">
        <v>146793.1</v>
      </c>
    </row>
    <row r="62" spans="1:7" s="573" customFormat="1" ht="15.75">
      <c r="A62" s="564" t="s">
        <v>477</v>
      </c>
      <c r="B62" s="565" t="s">
        <v>478</v>
      </c>
      <c r="C62" s="566">
        <v>325066.15</v>
      </c>
      <c r="D62" s="566">
        <v>103701.69</v>
      </c>
      <c r="E62" s="566">
        <v>165559.06</v>
      </c>
      <c r="F62" s="566">
        <v>55805.4</v>
      </c>
      <c r="G62" s="567">
        <v>1076524.56</v>
      </c>
    </row>
    <row r="63" spans="1:7" s="573" customFormat="1" ht="15.75">
      <c r="A63" s="564" t="s">
        <v>479</v>
      </c>
      <c r="B63" s="565" t="s">
        <v>480</v>
      </c>
      <c r="C63" s="566">
        <v>1982.27</v>
      </c>
      <c r="D63" s="566">
        <v>1250.18</v>
      </c>
      <c r="E63" s="566">
        <v>693.99</v>
      </c>
      <c r="F63" s="566">
        <v>38.1</v>
      </c>
      <c r="G63" s="567">
        <v>6805.41</v>
      </c>
    </row>
    <row r="64" spans="1:7" s="573" customFormat="1" ht="15.75">
      <c r="A64" s="574" t="s">
        <v>481</v>
      </c>
      <c r="B64" s="575" t="s">
        <v>482</v>
      </c>
      <c r="C64" s="576">
        <v>122121.79</v>
      </c>
      <c r="D64" s="576">
        <v>94090.67</v>
      </c>
      <c r="E64" s="576">
        <v>17879.27</v>
      </c>
      <c r="F64" s="576">
        <v>10151.85</v>
      </c>
      <c r="G64" s="577">
        <v>676300.97</v>
      </c>
    </row>
    <row r="65" spans="1:7" s="573" customFormat="1" ht="15.75">
      <c r="A65" s="574" t="s">
        <v>483</v>
      </c>
      <c r="B65" s="575" t="s">
        <v>484</v>
      </c>
      <c r="C65" s="576">
        <v>29.76</v>
      </c>
      <c r="D65" s="576">
        <v>0</v>
      </c>
      <c r="E65" s="576">
        <v>29.76</v>
      </c>
      <c r="F65" s="576">
        <v>0</v>
      </c>
      <c r="G65" s="577">
        <v>232.64</v>
      </c>
    </row>
    <row r="66" spans="1:7" s="573" customFormat="1" ht="15.75">
      <c r="A66" s="564" t="s">
        <v>485</v>
      </c>
      <c r="B66" s="565" t="s">
        <v>486</v>
      </c>
      <c r="C66" s="566">
        <v>135.75</v>
      </c>
      <c r="D66" s="566">
        <v>0</v>
      </c>
      <c r="E66" s="566">
        <v>0</v>
      </c>
      <c r="F66" s="566">
        <v>135.75</v>
      </c>
      <c r="G66" s="567">
        <v>484</v>
      </c>
    </row>
    <row r="67" spans="1:7" s="572" customFormat="1" ht="15.75">
      <c r="A67" s="564" t="s">
        <v>487</v>
      </c>
      <c r="B67" s="565" t="s">
        <v>488</v>
      </c>
      <c r="C67" s="566">
        <v>87474.1</v>
      </c>
      <c r="D67" s="566">
        <v>21787.99</v>
      </c>
      <c r="E67" s="566">
        <v>54402.21</v>
      </c>
      <c r="F67" s="566">
        <v>11283.9</v>
      </c>
      <c r="G67" s="567">
        <v>545015.85</v>
      </c>
    </row>
    <row r="68" spans="1:7" s="572" customFormat="1" ht="16.5" thickBot="1">
      <c r="A68" s="580" t="s">
        <v>489</v>
      </c>
      <c r="B68" s="581" t="s">
        <v>490</v>
      </c>
      <c r="C68" s="582">
        <v>8558.3</v>
      </c>
      <c r="D68" s="582">
        <v>6341.83</v>
      </c>
      <c r="E68" s="582">
        <v>2216.47</v>
      </c>
      <c r="F68" s="582">
        <v>0</v>
      </c>
      <c r="G68" s="583">
        <v>33593.92</v>
      </c>
    </row>
    <row r="69" spans="1:7" s="572" customFormat="1" ht="15.75">
      <c r="A69" s="574"/>
      <c r="B69" s="584" t="s">
        <v>491</v>
      </c>
      <c r="C69" s="576"/>
      <c r="D69" s="576"/>
      <c r="E69" s="576"/>
      <c r="F69" s="576"/>
      <c r="G69" s="577"/>
    </row>
    <row r="70" spans="1:7" s="572" customFormat="1" ht="15.75">
      <c r="A70" s="574" t="s">
        <v>492</v>
      </c>
      <c r="B70" s="575" t="s">
        <v>493</v>
      </c>
      <c r="C70" s="576">
        <v>534654.0902</v>
      </c>
      <c r="D70" s="576">
        <v>481886.86</v>
      </c>
      <c r="E70" s="576">
        <v>36123.79</v>
      </c>
      <c r="F70" s="576">
        <v>16643.4402</v>
      </c>
      <c r="G70" s="577">
        <v>2240467.621</v>
      </c>
    </row>
    <row r="71" spans="1:7" s="572" customFormat="1" ht="15.75">
      <c r="A71" s="564" t="s">
        <v>494</v>
      </c>
      <c r="B71" s="565" t="s">
        <v>495</v>
      </c>
      <c r="C71" s="566">
        <v>124.66</v>
      </c>
      <c r="D71" s="566">
        <v>16.1</v>
      </c>
      <c r="E71" s="566">
        <v>108.56</v>
      </c>
      <c r="F71" s="566">
        <v>0</v>
      </c>
      <c r="G71" s="567">
        <v>305.15</v>
      </c>
    </row>
    <row r="72" spans="1:7" s="573" customFormat="1" ht="15.75">
      <c r="A72" s="564" t="s">
        <v>496</v>
      </c>
      <c r="B72" s="565" t="s">
        <v>497</v>
      </c>
      <c r="C72" s="566">
        <v>83912.82</v>
      </c>
      <c r="D72" s="566">
        <v>44202.16</v>
      </c>
      <c r="E72" s="566">
        <v>26437.96</v>
      </c>
      <c r="F72" s="566">
        <v>13272.7</v>
      </c>
      <c r="G72" s="567">
        <v>288383.57</v>
      </c>
    </row>
    <row r="73" spans="1:7" s="573" customFormat="1" ht="15.75">
      <c r="A73" s="574" t="s">
        <v>498</v>
      </c>
      <c r="B73" s="575" t="s">
        <v>499</v>
      </c>
      <c r="C73" s="576">
        <v>1976.66</v>
      </c>
      <c r="D73" s="576">
        <v>1459.9</v>
      </c>
      <c r="E73" s="576">
        <v>378.76</v>
      </c>
      <c r="F73" s="576">
        <v>138</v>
      </c>
      <c r="G73" s="577">
        <v>7552.82</v>
      </c>
    </row>
    <row r="74" spans="1:236" s="572" customFormat="1" ht="15.75">
      <c r="A74" s="574" t="s">
        <v>500</v>
      </c>
      <c r="B74" s="575" t="s">
        <v>501</v>
      </c>
      <c r="C74" s="576">
        <v>430.17</v>
      </c>
      <c r="D74" s="576">
        <v>0</v>
      </c>
      <c r="E74" s="576">
        <v>379.02</v>
      </c>
      <c r="F74" s="576">
        <v>51.15</v>
      </c>
      <c r="G74" s="577">
        <v>1381.14</v>
      </c>
      <c r="H74" s="562"/>
      <c r="I74" s="562"/>
      <c r="J74" s="563"/>
      <c r="K74" s="579"/>
      <c r="L74" s="561"/>
      <c r="M74" s="562"/>
      <c r="N74" s="562"/>
      <c r="O74" s="562"/>
      <c r="P74" s="563"/>
      <c r="Q74" s="579"/>
      <c r="R74" s="561"/>
      <c r="S74" s="562"/>
      <c r="T74" s="562"/>
      <c r="U74" s="562"/>
      <c r="V74" s="563"/>
      <c r="W74" s="579"/>
      <c r="X74" s="561"/>
      <c r="Y74" s="562"/>
      <c r="Z74" s="562"/>
      <c r="AA74" s="562"/>
      <c r="AB74" s="563"/>
      <c r="AC74" s="579"/>
      <c r="AD74" s="561"/>
      <c r="AE74" s="562"/>
      <c r="AF74" s="562"/>
      <c r="AG74" s="562"/>
      <c r="AH74" s="563"/>
      <c r="AI74" s="579"/>
      <c r="AJ74" s="561"/>
      <c r="AK74" s="562"/>
      <c r="AL74" s="562"/>
      <c r="AM74" s="562"/>
      <c r="AN74" s="563"/>
      <c r="AO74" s="579"/>
      <c r="AP74" s="561"/>
      <c r="AQ74" s="562"/>
      <c r="AR74" s="562"/>
      <c r="AS74" s="562"/>
      <c r="AT74" s="563"/>
      <c r="AU74" s="579"/>
      <c r="AV74" s="561"/>
      <c r="AW74" s="562"/>
      <c r="AX74" s="562"/>
      <c r="AY74" s="562"/>
      <c r="AZ74" s="563"/>
      <c r="BA74" s="579"/>
      <c r="BB74" s="561"/>
      <c r="BC74" s="562"/>
      <c r="BD74" s="562"/>
      <c r="BE74" s="562"/>
      <c r="BF74" s="563"/>
      <c r="BG74" s="579"/>
      <c r="BH74" s="561"/>
      <c r="BI74" s="562"/>
      <c r="BJ74" s="562"/>
      <c r="BK74" s="562"/>
      <c r="BL74" s="563"/>
      <c r="BM74" s="579"/>
      <c r="BN74" s="561"/>
      <c r="BO74" s="562"/>
      <c r="BP74" s="562"/>
      <c r="BQ74" s="562"/>
      <c r="BR74" s="563"/>
      <c r="BS74" s="579"/>
      <c r="BT74" s="561"/>
      <c r="BU74" s="562"/>
      <c r="BV74" s="562"/>
      <c r="BW74" s="562"/>
      <c r="BX74" s="563"/>
      <c r="BY74" s="579"/>
      <c r="BZ74" s="561"/>
      <c r="CA74" s="562"/>
      <c r="CB74" s="562"/>
      <c r="CC74" s="562"/>
      <c r="CD74" s="563"/>
      <c r="CE74" s="579"/>
      <c r="CF74" s="561"/>
      <c r="CG74" s="562"/>
      <c r="CH74" s="562"/>
      <c r="CI74" s="562"/>
      <c r="CJ74" s="563"/>
      <c r="CK74" s="579"/>
      <c r="CL74" s="561"/>
      <c r="CM74" s="562"/>
      <c r="CN74" s="562"/>
      <c r="CO74" s="562"/>
      <c r="CP74" s="563"/>
      <c r="CQ74" s="579"/>
      <c r="CR74" s="561"/>
      <c r="CS74" s="562"/>
      <c r="CT74" s="562"/>
      <c r="CU74" s="562"/>
      <c r="CV74" s="563"/>
      <c r="CW74" s="579"/>
      <c r="CX74" s="561"/>
      <c r="CY74" s="562"/>
      <c r="CZ74" s="562"/>
      <c r="DA74" s="562"/>
      <c r="DB74" s="563"/>
      <c r="DC74" s="579"/>
      <c r="DD74" s="561"/>
      <c r="DE74" s="562"/>
      <c r="DF74" s="562"/>
      <c r="DG74" s="562"/>
      <c r="DH74" s="563"/>
      <c r="DI74" s="579"/>
      <c r="DJ74" s="561"/>
      <c r="DK74" s="562"/>
      <c r="DL74" s="562"/>
      <c r="DM74" s="562"/>
      <c r="DN74" s="563"/>
      <c r="DO74" s="579"/>
      <c r="DP74" s="561"/>
      <c r="DQ74" s="562"/>
      <c r="DR74" s="562"/>
      <c r="DS74" s="562"/>
      <c r="DT74" s="563"/>
      <c r="DU74" s="579"/>
      <c r="DV74" s="561"/>
      <c r="DW74" s="562"/>
      <c r="DX74" s="562"/>
      <c r="DY74" s="562"/>
      <c r="DZ74" s="563"/>
      <c r="EA74" s="579"/>
      <c r="EB74" s="561"/>
      <c r="EC74" s="562"/>
      <c r="ED74" s="562"/>
      <c r="EE74" s="562"/>
      <c r="EF74" s="563"/>
      <c r="EG74" s="579"/>
      <c r="EH74" s="561"/>
      <c r="EI74" s="562"/>
      <c r="EJ74" s="562"/>
      <c r="EK74" s="562"/>
      <c r="EL74" s="563"/>
      <c r="EM74" s="579"/>
      <c r="EN74" s="561"/>
      <c r="EO74" s="562"/>
      <c r="EP74" s="562"/>
      <c r="EQ74" s="562"/>
      <c r="ER74" s="563"/>
      <c r="ES74" s="579"/>
      <c r="ET74" s="561"/>
      <c r="EU74" s="562"/>
      <c r="EV74" s="562"/>
      <c r="EW74" s="562"/>
      <c r="EX74" s="563"/>
      <c r="EY74" s="579"/>
      <c r="EZ74" s="561"/>
      <c r="FA74" s="562"/>
      <c r="FB74" s="562"/>
      <c r="FC74" s="562"/>
      <c r="FD74" s="563"/>
      <c r="FE74" s="579"/>
      <c r="FF74" s="561"/>
      <c r="FG74" s="562"/>
      <c r="FH74" s="562"/>
      <c r="FI74" s="562"/>
      <c r="FJ74" s="563"/>
      <c r="FK74" s="579"/>
      <c r="FL74" s="561"/>
      <c r="FM74" s="562"/>
      <c r="FN74" s="562"/>
      <c r="FO74" s="562"/>
      <c r="FP74" s="563"/>
      <c r="FQ74" s="579"/>
      <c r="FR74" s="561"/>
      <c r="FS74" s="562"/>
      <c r="FT74" s="562"/>
      <c r="FU74" s="562"/>
      <c r="FV74" s="563"/>
      <c r="FW74" s="579"/>
      <c r="FX74" s="561"/>
      <c r="FY74" s="562"/>
      <c r="FZ74" s="562"/>
      <c r="GA74" s="562"/>
      <c r="GB74" s="563"/>
      <c r="GC74" s="579"/>
      <c r="GD74" s="561"/>
      <c r="GE74" s="562"/>
      <c r="GF74" s="562"/>
      <c r="GG74" s="562"/>
      <c r="GH74" s="563"/>
      <c r="GI74" s="579"/>
      <c r="GJ74" s="561"/>
      <c r="GK74" s="562"/>
      <c r="GL74" s="562"/>
      <c r="GM74" s="562"/>
      <c r="GN74" s="563"/>
      <c r="GO74" s="579"/>
      <c r="GP74" s="561"/>
      <c r="GQ74" s="562"/>
      <c r="GR74" s="562"/>
      <c r="GS74" s="562"/>
      <c r="GT74" s="563"/>
      <c r="GU74" s="579"/>
      <c r="GV74" s="561"/>
      <c r="GW74" s="562"/>
      <c r="GX74" s="562"/>
      <c r="GY74" s="562"/>
      <c r="GZ74" s="563"/>
      <c r="HA74" s="579"/>
      <c r="HB74" s="561"/>
      <c r="HC74" s="562"/>
      <c r="HD74" s="562"/>
      <c r="HE74" s="562"/>
      <c r="HF74" s="563"/>
      <c r="HG74" s="579"/>
      <c r="HH74" s="561"/>
      <c r="HI74" s="562"/>
      <c r="HJ74" s="562"/>
      <c r="HK74" s="562"/>
      <c r="HL74" s="563"/>
      <c r="HM74" s="579"/>
      <c r="HN74" s="561"/>
      <c r="HO74" s="562"/>
      <c r="HP74" s="562"/>
      <c r="HQ74" s="562"/>
      <c r="HR74" s="563"/>
      <c r="HS74" s="579"/>
      <c r="HT74" s="561"/>
      <c r="HU74" s="562"/>
      <c r="HV74" s="562"/>
      <c r="HW74" s="562"/>
      <c r="HX74" s="563"/>
      <c r="HY74" s="579"/>
      <c r="HZ74" s="561"/>
      <c r="IA74" s="562"/>
      <c r="IB74" s="562"/>
    </row>
    <row r="75" spans="1:7" s="572" customFormat="1" ht="15.75">
      <c r="A75" s="564" t="s">
        <v>502</v>
      </c>
      <c r="B75" s="565" t="s">
        <v>503</v>
      </c>
      <c r="C75" s="566">
        <v>527.5</v>
      </c>
      <c r="D75" s="566">
        <v>527.5</v>
      </c>
      <c r="E75" s="566">
        <v>0</v>
      </c>
      <c r="F75" s="566">
        <v>0</v>
      </c>
      <c r="G75" s="567">
        <v>6241.1</v>
      </c>
    </row>
    <row r="76" spans="1:7" s="573" customFormat="1" ht="15.75">
      <c r="A76" s="564" t="s">
        <v>504</v>
      </c>
      <c r="B76" s="565" t="s">
        <v>505</v>
      </c>
      <c r="C76" s="566">
        <v>172.4</v>
      </c>
      <c r="D76" s="566">
        <v>172.4</v>
      </c>
      <c r="E76" s="566">
        <v>0</v>
      </c>
      <c r="F76" s="566">
        <v>0</v>
      </c>
      <c r="G76" s="567">
        <v>1405.1</v>
      </c>
    </row>
    <row r="77" spans="1:7" s="573" customFormat="1" ht="15.75">
      <c r="A77" s="574" t="s">
        <v>506</v>
      </c>
      <c r="B77" s="575" t="s">
        <v>507</v>
      </c>
      <c r="C77" s="576">
        <v>15713.8</v>
      </c>
      <c r="D77" s="576">
        <v>12533.02</v>
      </c>
      <c r="E77" s="576">
        <v>2561.03</v>
      </c>
      <c r="F77" s="576">
        <v>619.75</v>
      </c>
      <c r="G77" s="577">
        <v>64854.71</v>
      </c>
    </row>
    <row r="78" spans="1:7" s="572" customFormat="1" ht="15.75">
      <c r="A78" s="574" t="s">
        <v>508</v>
      </c>
      <c r="B78" s="575" t="s">
        <v>509</v>
      </c>
      <c r="C78" s="576">
        <v>74725.1403</v>
      </c>
      <c r="D78" s="576">
        <v>73775.6003</v>
      </c>
      <c r="E78" s="576">
        <v>118.79</v>
      </c>
      <c r="F78" s="576">
        <v>830.75</v>
      </c>
      <c r="G78" s="577">
        <v>772747.0495</v>
      </c>
    </row>
    <row r="79" spans="1:7" s="572" customFormat="1" ht="15.75">
      <c r="A79" s="564" t="s">
        <v>510</v>
      </c>
      <c r="B79" s="565" t="s">
        <v>511</v>
      </c>
      <c r="C79" s="566">
        <v>43345.34</v>
      </c>
      <c r="D79" s="566">
        <v>23187.2</v>
      </c>
      <c r="E79" s="566">
        <v>19574.29</v>
      </c>
      <c r="F79" s="566">
        <v>583.85</v>
      </c>
      <c r="G79" s="567">
        <v>137812.06</v>
      </c>
    </row>
    <row r="80" spans="1:7" s="573" customFormat="1" ht="15.75">
      <c r="A80" s="564" t="s">
        <v>512</v>
      </c>
      <c r="B80" s="565" t="s">
        <v>513</v>
      </c>
      <c r="C80" s="566">
        <v>117403.17</v>
      </c>
      <c r="D80" s="566">
        <v>68304.21</v>
      </c>
      <c r="E80" s="566">
        <v>31539.69</v>
      </c>
      <c r="F80" s="566">
        <v>17559.27</v>
      </c>
      <c r="G80" s="567">
        <v>455060.33</v>
      </c>
    </row>
    <row r="81" spans="1:7" s="573" customFormat="1" ht="15.75">
      <c r="A81" s="574" t="s">
        <v>514</v>
      </c>
      <c r="B81" s="575" t="s">
        <v>515</v>
      </c>
      <c r="C81" s="576">
        <v>0</v>
      </c>
      <c r="D81" s="576">
        <v>0</v>
      </c>
      <c r="E81" s="576">
        <v>0</v>
      </c>
      <c r="F81" s="576">
        <v>0</v>
      </c>
      <c r="G81" s="577">
        <v>183.05</v>
      </c>
    </row>
    <row r="82" spans="1:7" s="572" customFormat="1" ht="15.75">
      <c r="A82" s="574" t="s">
        <v>516</v>
      </c>
      <c r="B82" s="575" t="s">
        <v>517</v>
      </c>
      <c r="C82" s="576">
        <v>1322.03</v>
      </c>
      <c r="D82" s="576">
        <v>801.91</v>
      </c>
      <c r="E82" s="576">
        <v>68.72</v>
      </c>
      <c r="F82" s="576">
        <v>451.4</v>
      </c>
      <c r="G82" s="577">
        <v>9483.95</v>
      </c>
    </row>
    <row r="83" spans="1:7" s="572" customFormat="1" ht="15.75">
      <c r="A83" s="564" t="s">
        <v>518</v>
      </c>
      <c r="B83" s="565" t="s">
        <v>519</v>
      </c>
      <c r="C83" s="566">
        <v>3900.4</v>
      </c>
      <c r="D83" s="566">
        <v>3144.8</v>
      </c>
      <c r="E83" s="566">
        <v>736.8</v>
      </c>
      <c r="F83" s="566">
        <v>18.8</v>
      </c>
      <c r="G83" s="567">
        <v>8226.33</v>
      </c>
    </row>
    <row r="84" spans="1:7" ht="15.75">
      <c r="A84" s="564" t="s">
        <v>520</v>
      </c>
      <c r="B84" s="565" t="s">
        <v>521</v>
      </c>
      <c r="C84" s="566">
        <v>703.85</v>
      </c>
      <c r="D84" s="566">
        <v>60.32</v>
      </c>
      <c r="E84" s="566">
        <v>218.43</v>
      </c>
      <c r="F84" s="566">
        <v>425.1</v>
      </c>
      <c r="G84" s="567">
        <v>2521.57</v>
      </c>
    </row>
    <row r="85" spans="1:7" ht="15.75">
      <c r="A85" s="574" t="s">
        <v>522</v>
      </c>
      <c r="B85" s="575" t="s">
        <v>523</v>
      </c>
      <c r="C85" s="576">
        <v>10078.82</v>
      </c>
      <c r="D85" s="576">
        <v>8484.63</v>
      </c>
      <c r="E85" s="576">
        <v>1580.99</v>
      </c>
      <c r="F85" s="576">
        <v>13.2</v>
      </c>
      <c r="G85" s="577">
        <v>48104.65</v>
      </c>
    </row>
    <row r="86" spans="1:7" ht="15.75">
      <c r="A86" s="574" t="s">
        <v>524</v>
      </c>
      <c r="B86" s="575" t="s">
        <v>525</v>
      </c>
      <c r="C86" s="576">
        <v>42991.68</v>
      </c>
      <c r="D86" s="576">
        <v>36591.92</v>
      </c>
      <c r="E86" s="576">
        <v>2163.95</v>
      </c>
      <c r="F86" s="576">
        <v>4235.81</v>
      </c>
      <c r="G86" s="577">
        <v>209922.81</v>
      </c>
    </row>
    <row r="87" spans="1:7" ht="15.75">
      <c r="A87" s="564" t="s">
        <v>526</v>
      </c>
      <c r="B87" s="565" t="s">
        <v>527</v>
      </c>
      <c r="C87" s="566">
        <v>4.85</v>
      </c>
      <c r="D87" s="566">
        <v>0</v>
      </c>
      <c r="E87" s="566">
        <v>0</v>
      </c>
      <c r="F87" s="566">
        <v>4.85</v>
      </c>
      <c r="G87" s="567">
        <v>278.61</v>
      </c>
    </row>
    <row r="88" spans="1:7" ht="15.75">
      <c r="A88" s="564" t="s">
        <v>528</v>
      </c>
      <c r="B88" s="565" t="s">
        <v>529</v>
      </c>
      <c r="C88" s="566">
        <v>3964.54</v>
      </c>
      <c r="D88" s="566">
        <v>3538.89</v>
      </c>
      <c r="E88" s="566">
        <v>0</v>
      </c>
      <c r="F88" s="566">
        <v>425.65</v>
      </c>
      <c r="G88" s="567">
        <v>21572.62</v>
      </c>
    </row>
    <row r="89" spans="1:7" ht="15.75">
      <c r="A89" s="574" t="s">
        <v>530</v>
      </c>
      <c r="B89" s="575" t="s">
        <v>531</v>
      </c>
      <c r="C89" s="576">
        <v>185.6</v>
      </c>
      <c r="D89" s="576">
        <v>0</v>
      </c>
      <c r="E89" s="576">
        <v>134.5</v>
      </c>
      <c r="F89" s="576">
        <v>51.1</v>
      </c>
      <c r="G89" s="577">
        <v>1552.04</v>
      </c>
    </row>
    <row r="90" spans="1:7" ht="15.75">
      <c r="A90" s="574" t="s">
        <v>532</v>
      </c>
      <c r="B90" s="575" t="s">
        <v>533</v>
      </c>
      <c r="C90" s="576">
        <v>4830.48</v>
      </c>
      <c r="D90" s="576">
        <v>4725.75</v>
      </c>
      <c r="E90" s="576">
        <v>40.53</v>
      </c>
      <c r="F90" s="576">
        <v>64.2</v>
      </c>
      <c r="G90" s="577">
        <v>23579.62</v>
      </c>
    </row>
    <row r="91" spans="1:7" ht="15.75">
      <c r="A91" s="564" t="s">
        <v>534</v>
      </c>
      <c r="B91" s="565" t="s">
        <v>535</v>
      </c>
      <c r="C91" s="566">
        <v>12842.11</v>
      </c>
      <c r="D91" s="566">
        <v>6141.7</v>
      </c>
      <c r="E91" s="566">
        <v>4571.81</v>
      </c>
      <c r="F91" s="566">
        <v>2128.6</v>
      </c>
      <c r="G91" s="567">
        <v>84923</v>
      </c>
    </row>
    <row r="92" spans="1:7" ht="15.75">
      <c r="A92" s="564" t="s">
        <v>536</v>
      </c>
      <c r="B92" s="565" t="s">
        <v>537</v>
      </c>
      <c r="C92" s="566">
        <v>311.54</v>
      </c>
      <c r="D92" s="566">
        <v>3.9</v>
      </c>
      <c r="E92" s="566">
        <v>307.64</v>
      </c>
      <c r="F92" s="566">
        <v>0</v>
      </c>
      <c r="G92" s="567">
        <v>725.89</v>
      </c>
    </row>
    <row r="93" spans="1:7" ht="15.75">
      <c r="A93" s="574" t="s">
        <v>538</v>
      </c>
      <c r="B93" s="575" t="s">
        <v>539</v>
      </c>
      <c r="C93" s="576">
        <v>16112.38</v>
      </c>
      <c r="D93" s="576">
        <v>12052.89</v>
      </c>
      <c r="E93" s="576">
        <v>3813.44</v>
      </c>
      <c r="F93" s="576">
        <v>246.05</v>
      </c>
      <c r="G93" s="577">
        <v>29485.07</v>
      </c>
    </row>
    <row r="94" spans="1:7" ht="15.75">
      <c r="A94" s="574" t="s">
        <v>540</v>
      </c>
      <c r="B94" s="575" t="s">
        <v>541</v>
      </c>
      <c r="C94" s="576">
        <v>0</v>
      </c>
      <c r="D94" s="576">
        <v>0</v>
      </c>
      <c r="E94" s="576">
        <v>0</v>
      </c>
      <c r="F94" s="576">
        <v>0</v>
      </c>
      <c r="G94" s="577">
        <v>7.1</v>
      </c>
    </row>
    <row r="95" spans="1:7" ht="15.75">
      <c r="A95" s="564" t="s">
        <v>542</v>
      </c>
      <c r="B95" s="565" t="s">
        <v>543</v>
      </c>
      <c r="C95" s="566">
        <v>3761.75</v>
      </c>
      <c r="D95" s="566">
        <v>2705.15</v>
      </c>
      <c r="E95" s="566">
        <v>0.7</v>
      </c>
      <c r="F95" s="566">
        <v>1055.9</v>
      </c>
      <c r="G95" s="567">
        <v>26666.14</v>
      </c>
    </row>
    <row r="96" spans="1:7" ht="15.75">
      <c r="A96" s="564" t="s">
        <v>544</v>
      </c>
      <c r="B96" s="565" t="s">
        <v>545</v>
      </c>
      <c r="C96" s="566">
        <v>8.4</v>
      </c>
      <c r="D96" s="566">
        <v>8.4</v>
      </c>
      <c r="E96" s="566">
        <v>0</v>
      </c>
      <c r="F96" s="566">
        <v>0</v>
      </c>
      <c r="G96" s="567">
        <v>60.33</v>
      </c>
    </row>
    <row r="97" spans="1:7" ht="15.75">
      <c r="A97" s="574" t="s">
        <v>546</v>
      </c>
      <c r="B97" s="575" t="s">
        <v>547</v>
      </c>
      <c r="C97" s="576">
        <v>15560.45</v>
      </c>
      <c r="D97" s="576">
        <v>4700.51</v>
      </c>
      <c r="E97" s="576">
        <v>5543.63</v>
      </c>
      <c r="F97" s="576">
        <v>5316.31</v>
      </c>
      <c r="G97" s="577">
        <v>44153.44</v>
      </c>
    </row>
    <row r="98" spans="1:7" ht="15.75">
      <c r="A98" s="574" t="s">
        <v>548</v>
      </c>
      <c r="B98" s="575" t="s">
        <v>549</v>
      </c>
      <c r="C98" s="576">
        <v>7594.86</v>
      </c>
      <c r="D98" s="576">
        <v>1512.91</v>
      </c>
      <c r="E98" s="576">
        <v>2880.32</v>
      </c>
      <c r="F98" s="576">
        <v>3201.63</v>
      </c>
      <c r="G98" s="577">
        <v>41793.4</v>
      </c>
    </row>
    <row r="99" spans="1:7" ht="15.75">
      <c r="A99" s="564" t="s">
        <v>550</v>
      </c>
      <c r="B99" s="565" t="s">
        <v>551</v>
      </c>
      <c r="C99" s="566">
        <v>14784.99</v>
      </c>
      <c r="D99" s="566">
        <v>2877.4</v>
      </c>
      <c r="E99" s="566">
        <v>7242.82</v>
      </c>
      <c r="F99" s="566">
        <v>4664.77</v>
      </c>
      <c r="G99" s="567">
        <v>97855.3</v>
      </c>
    </row>
    <row r="100" spans="1:7" ht="15.75">
      <c r="A100" s="564" t="s">
        <v>552</v>
      </c>
      <c r="B100" s="565" t="s">
        <v>553</v>
      </c>
      <c r="C100" s="566">
        <v>107286.1004</v>
      </c>
      <c r="D100" s="566">
        <v>49813.2401</v>
      </c>
      <c r="E100" s="566">
        <v>43172.4603</v>
      </c>
      <c r="F100" s="566">
        <v>14300.4</v>
      </c>
      <c r="G100" s="567">
        <v>267466.7106</v>
      </c>
    </row>
    <row r="101" spans="1:7" ht="15.75">
      <c r="A101" s="574" t="s">
        <v>554</v>
      </c>
      <c r="B101" s="575" t="s">
        <v>555</v>
      </c>
      <c r="C101" s="576">
        <v>444.06</v>
      </c>
      <c r="D101" s="576">
        <v>0</v>
      </c>
      <c r="E101" s="576">
        <v>56</v>
      </c>
      <c r="F101" s="576">
        <v>388.06</v>
      </c>
      <c r="G101" s="577">
        <v>1666.18</v>
      </c>
    </row>
    <row r="102" spans="1:7" s="573" customFormat="1" ht="15.75">
      <c r="A102" s="574" t="s">
        <v>556</v>
      </c>
      <c r="B102" s="575" t="s">
        <v>557</v>
      </c>
      <c r="C102" s="576">
        <v>203.46</v>
      </c>
      <c r="D102" s="576">
        <v>12.92</v>
      </c>
      <c r="E102" s="576">
        <v>5.99</v>
      </c>
      <c r="F102" s="576">
        <v>184.55</v>
      </c>
      <c r="G102" s="577">
        <v>870.45</v>
      </c>
    </row>
    <row r="103" spans="1:7" s="573" customFormat="1" ht="15.75">
      <c r="A103" s="564" t="s">
        <v>558</v>
      </c>
      <c r="B103" s="565" t="s">
        <v>559</v>
      </c>
      <c r="C103" s="566">
        <v>36.23</v>
      </c>
      <c r="D103" s="566">
        <v>0</v>
      </c>
      <c r="E103" s="566">
        <v>36.23</v>
      </c>
      <c r="F103" s="566">
        <v>0</v>
      </c>
      <c r="G103" s="567">
        <v>198.85</v>
      </c>
    </row>
    <row r="104" spans="1:7" ht="15.75">
      <c r="A104" s="564" t="s">
        <v>560</v>
      </c>
      <c r="B104" s="565" t="s">
        <v>561</v>
      </c>
      <c r="C104" s="566">
        <v>103.75</v>
      </c>
      <c r="D104" s="566">
        <v>1.25</v>
      </c>
      <c r="E104" s="566">
        <v>56.2</v>
      </c>
      <c r="F104" s="566">
        <v>46.3</v>
      </c>
      <c r="G104" s="567">
        <v>360.38</v>
      </c>
    </row>
    <row r="105" spans="1:7" ht="15.75">
      <c r="A105" s="574" t="s">
        <v>562</v>
      </c>
      <c r="B105" s="575" t="s">
        <v>563</v>
      </c>
      <c r="C105" s="576">
        <v>144.88</v>
      </c>
      <c r="D105" s="576">
        <v>0</v>
      </c>
      <c r="E105" s="576">
        <v>144.88</v>
      </c>
      <c r="F105" s="576">
        <v>0</v>
      </c>
      <c r="G105" s="577">
        <v>723.56</v>
      </c>
    </row>
    <row r="106" spans="1:7" s="573" customFormat="1" ht="15.75">
      <c r="A106" s="574" t="s">
        <v>564</v>
      </c>
      <c r="B106" s="575" t="s">
        <v>565</v>
      </c>
      <c r="C106" s="576">
        <v>2342.35</v>
      </c>
      <c r="D106" s="576">
        <v>93</v>
      </c>
      <c r="E106" s="576">
        <v>1812.95</v>
      </c>
      <c r="F106" s="576">
        <v>436.4</v>
      </c>
      <c r="G106" s="577">
        <v>14700.08</v>
      </c>
    </row>
    <row r="107" spans="1:7" s="573" customFormat="1" ht="15.75">
      <c r="A107" s="564" t="s">
        <v>566</v>
      </c>
      <c r="B107" s="565" t="s">
        <v>567</v>
      </c>
      <c r="C107" s="566">
        <v>11716.14</v>
      </c>
      <c r="D107" s="566">
        <v>486.33</v>
      </c>
      <c r="E107" s="566">
        <v>9949.51</v>
      </c>
      <c r="F107" s="566">
        <v>1280.3</v>
      </c>
      <c r="G107" s="567">
        <v>60755.09</v>
      </c>
    </row>
    <row r="108" spans="1:7" s="573" customFormat="1" ht="15.75">
      <c r="A108" s="564" t="s">
        <v>568</v>
      </c>
      <c r="B108" s="565" t="s">
        <v>569</v>
      </c>
      <c r="C108" s="566">
        <v>87405.29</v>
      </c>
      <c r="D108" s="566">
        <v>78005.77</v>
      </c>
      <c r="E108" s="566">
        <v>3680.32</v>
      </c>
      <c r="F108" s="566">
        <v>5719.2</v>
      </c>
      <c r="G108" s="567">
        <v>247156.27</v>
      </c>
    </row>
    <row r="109" spans="1:7" ht="12" customHeight="1">
      <c r="A109" s="574" t="s">
        <v>570</v>
      </c>
      <c r="B109" s="575" t="s">
        <v>571</v>
      </c>
      <c r="C109" s="576">
        <v>117.55</v>
      </c>
      <c r="D109" s="576">
        <v>96.35</v>
      </c>
      <c r="E109" s="576">
        <v>5.1</v>
      </c>
      <c r="F109" s="576">
        <v>16.1</v>
      </c>
      <c r="G109" s="577">
        <v>643.21</v>
      </c>
    </row>
    <row r="110" spans="1:7" ht="15.75">
      <c r="A110" s="574" t="s">
        <v>572</v>
      </c>
      <c r="B110" s="575" t="s">
        <v>573</v>
      </c>
      <c r="C110" s="576">
        <v>205.12</v>
      </c>
      <c r="D110" s="576">
        <v>0</v>
      </c>
      <c r="E110" s="576">
        <v>97.97</v>
      </c>
      <c r="F110" s="576">
        <v>107.15</v>
      </c>
      <c r="G110" s="577">
        <v>2856.25</v>
      </c>
    </row>
    <row r="111" spans="1:7" ht="17.25" customHeight="1">
      <c r="A111" s="564" t="s">
        <v>574</v>
      </c>
      <c r="B111" s="565" t="s">
        <v>575</v>
      </c>
      <c r="C111" s="566">
        <v>8072.08</v>
      </c>
      <c r="D111" s="566">
        <v>2206.9</v>
      </c>
      <c r="E111" s="566">
        <v>5357.68</v>
      </c>
      <c r="F111" s="566">
        <v>507.5</v>
      </c>
      <c r="G111" s="567">
        <v>26644.58</v>
      </c>
    </row>
    <row r="112" spans="1:7" ht="15.75">
      <c r="A112" s="564"/>
      <c r="B112" s="565"/>
      <c r="C112" s="566"/>
      <c r="D112" s="566"/>
      <c r="E112" s="566"/>
      <c r="F112" s="566"/>
      <c r="G112" s="567"/>
    </row>
    <row r="113" spans="1:7" ht="15.75">
      <c r="A113" s="574"/>
      <c r="B113" s="584" t="s">
        <v>576</v>
      </c>
      <c r="C113" s="585">
        <v>443576.98</v>
      </c>
      <c r="D113" s="585">
        <v>311694.77</v>
      </c>
      <c r="E113" s="585">
        <v>106008.24</v>
      </c>
      <c r="F113" s="585">
        <v>25874.37</v>
      </c>
      <c r="G113" s="586">
        <v>1661155.76</v>
      </c>
    </row>
    <row r="114" spans="1:7" s="587" customFormat="1" ht="15.75">
      <c r="A114" s="574" t="s">
        <v>577</v>
      </c>
      <c r="B114" s="575" t="s">
        <v>578</v>
      </c>
      <c r="C114" s="576">
        <v>51539.48</v>
      </c>
      <c r="D114" s="576">
        <v>49065.51</v>
      </c>
      <c r="E114" s="576">
        <v>69.02</v>
      </c>
      <c r="F114" s="576">
        <v>2404.95</v>
      </c>
      <c r="G114" s="577">
        <v>166648.41</v>
      </c>
    </row>
    <row r="115" spans="1:7" ht="15.75">
      <c r="A115" s="564" t="s">
        <v>579</v>
      </c>
      <c r="B115" s="565" t="s">
        <v>580</v>
      </c>
      <c r="C115" s="566">
        <v>13566.33</v>
      </c>
      <c r="D115" s="566">
        <v>13566.33</v>
      </c>
      <c r="E115" s="566">
        <v>0</v>
      </c>
      <c r="F115" s="566">
        <v>0</v>
      </c>
      <c r="G115" s="567">
        <v>60818.61</v>
      </c>
    </row>
    <row r="116" spans="1:7" ht="15.75">
      <c r="A116" s="564" t="s">
        <v>581</v>
      </c>
      <c r="B116" s="565" t="s">
        <v>582</v>
      </c>
      <c r="C116" s="566">
        <v>15884.18</v>
      </c>
      <c r="D116" s="566">
        <v>15874.9</v>
      </c>
      <c r="E116" s="566">
        <v>9.28</v>
      </c>
      <c r="F116" s="566">
        <v>0</v>
      </c>
      <c r="G116" s="567">
        <v>80328.49</v>
      </c>
    </row>
    <row r="117" spans="1:7" ht="14.25" customHeight="1">
      <c r="A117" s="574" t="s">
        <v>583</v>
      </c>
      <c r="B117" s="575" t="s">
        <v>584</v>
      </c>
      <c r="C117" s="576">
        <v>138863.36</v>
      </c>
      <c r="D117" s="576">
        <v>122837.03</v>
      </c>
      <c r="E117" s="576">
        <v>931.98</v>
      </c>
      <c r="F117" s="576">
        <v>15094.35</v>
      </c>
      <c r="G117" s="577">
        <v>479613.94</v>
      </c>
    </row>
    <row r="118" spans="1:7" ht="15.75">
      <c r="A118" s="574" t="s">
        <v>585</v>
      </c>
      <c r="B118" s="575" t="s">
        <v>586</v>
      </c>
      <c r="C118" s="576">
        <v>26512.24</v>
      </c>
      <c r="D118" s="576">
        <v>26213.19</v>
      </c>
      <c r="E118" s="576">
        <v>0</v>
      </c>
      <c r="F118" s="576">
        <v>299.05</v>
      </c>
      <c r="G118" s="577">
        <v>96619.54</v>
      </c>
    </row>
    <row r="119" spans="1:7" ht="15.75">
      <c r="A119" s="564" t="s">
        <v>587</v>
      </c>
      <c r="B119" s="565" t="s">
        <v>588</v>
      </c>
      <c r="C119" s="566">
        <v>6876.68</v>
      </c>
      <c r="D119" s="566">
        <v>4160.95</v>
      </c>
      <c r="E119" s="566">
        <v>2057.63</v>
      </c>
      <c r="F119" s="566">
        <v>658.1</v>
      </c>
      <c r="G119" s="567">
        <v>60298.99</v>
      </c>
    </row>
    <row r="120" spans="1:7" ht="15.75">
      <c r="A120" s="564" t="s">
        <v>589</v>
      </c>
      <c r="B120" s="565" t="s">
        <v>590</v>
      </c>
      <c r="C120" s="566">
        <v>6.01</v>
      </c>
      <c r="D120" s="566">
        <v>3.96</v>
      </c>
      <c r="E120" s="566">
        <v>0</v>
      </c>
      <c r="F120" s="566">
        <v>2.05</v>
      </c>
      <c r="G120" s="567">
        <v>31.11</v>
      </c>
    </row>
    <row r="121" spans="1:7" ht="15.75">
      <c r="A121" s="574" t="s">
        <v>591</v>
      </c>
      <c r="B121" s="575" t="s">
        <v>592</v>
      </c>
      <c r="C121" s="576">
        <v>120.7</v>
      </c>
      <c r="D121" s="576">
        <v>105.62</v>
      </c>
      <c r="E121" s="576">
        <v>12.58</v>
      </c>
      <c r="F121" s="576">
        <v>2.5</v>
      </c>
      <c r="G121" s="577">
        <v>1281.54</v>
      </c>
    </row>
    <row r="122" spans="1:7" ht="15.75">
      <c r="A122" s="574" t="s">
        <v>593</v>
      </c>
      <c r="B122" s="575" t="s">
        <v>594</v>
      </c>
      <c r="C122" s="576">
        <v>206.8</v>
      </c>
      <c r="D122" s="576">
        <v>177.8</v>
      </c>
      <c r="E122" s="576">
        <v>0</v>
      </c>
      <c r="F122" s="576">
        <v>29</v>
      </c>
      <c r="G122" s="577">
        <v>1100.43</v>
      </c>
    </row>
    <row r="123" spans="1:7" ht="15.75">
      <c r="A123" s="564" t="s">
        <v>595</v>
      </c>
      <c r="B123" s="565" t="s">
        <v>596</v>
      </c>
      <c r="C123" s="566">
        <v>55.86</v>
      </c>
      <c r="D123" s="566">
        <v>18.78</v>
      </c>
      <c r="E123" s="566">
        <v>8.53</v>
      </c>
      <c r="F123" s="566">
        <v>28.55</v>
      </c>
      <c r="G123" s="567">
        <v>392.37</v>
      </c>
    </row>
    <row r="124" spans="1:7" ht="15.75">
      <c r="A124" s="564" t="s">
        <v>597</v>
      </c>
      <c r="B124" s="565" t="s">
        <v>598</v>
      </c>
      <c r="C124" s="566">
        <v>285</v>
      </c>
      <c r="D124" s="566">
        <v>285.4</v>
      </c>
      <c r="E124" s="566">
        <v>0</v>
      </c>
      <c r="F124" s="566">
        <v>0</v>
      </c>
      <c r="G124" s="567">
        <v>285.4</v>
      </c>
    </row>
    <row r="125" spans="1:7" ht="15.75">
      <c r="A125" s="574" t="s">
        <v>599</v>
      </c>
      <c r="B125" s="575" t="s">
        <v>600</v>
      </c>
      <c r="C125" s="576">
        <v>111976.3</v>
      </c>
      <c r="D125" s="576">
        <v>31561.29</v>
      </c>
      <c r="E125" s="576">
        <v>76059.81</v>
      </c>
      <c r="F125" s="576">
        <v>4355.2</v>
      </c>
      <c r="G125" s="577">
        <v>361010.41</v>
      </c>
    </row>
    <row r="126" spans="1:7" ht="15.75">
      <c r="A126" s="574" t="s">
        <v>601</v>
      </c>
      <c r="B126" s="575" t="s">
        <v>602</v>
      </c>
      <c r="C126" s="576">
        <v>21674.82</v>
      </c>
      <c r="D126" s="576">
        <v>19669.79</v>
      </c>
      <c r="E126" s="576">
        <v>198.55</v>
      </c>
      <c r="F126" s="576">
        <v>1806.48</v>
      </c>
      <c r="G126" s="577">
        <v>160501.83</v>
      </c>
    </row>
    <row r="127" spans="1:7" ht="15.75">
      <c r="A127" s="564" t="s">
        <v>603</v>
      </c>
      <c r="B127" s="565" t="s">
        <v>604</v>
      </c>
      <c r="C127" s="566">
        <v>13.1</v>
      </c>
      <c r="D127" s="566">
        <v>5.5</v>
      </c>
      <c r="E127" s="566">
        <v>1.4</v>
      </c>
      <c r="F127" s="566">
        <v>6.2</v>
      </c>
      <c r="G127" s="567">
        <v>98.06</v>
      </c>
    </row>
    <row r="128" spans="1:7" ht="15.75">
      <c r="A128" s="564" t="s">
        <v>605</v>
      </c>
      <c r="B128" s="565" t="s">
        <v>606</v>
      </c>
      <c r="C128" s="566">
        <v>27416.08</v>
      </c>
      <c r="D128" s="566">
        <v>26054.18</v>
      </c>
      <c r="E128" s="566">
        <v>497.35</v>
      </c>
      <c r="F128" s="566">
        <v>864.55</v>
      </c>
      <c r="G128" s="567">
        <v>114670.63</v>
      </c>
    </row>
    <row r="129" spans="1:7" s="572" customFormat="1" ht="15.75">
      <c r="A129" s="574" t="s">
        <v>607</v>
      </c>
      <c r="B129" s="575" t="s">
        <v>608</v>
      </c>
      <c r="C129" s="576">
        <v>121.54</v>
      </c>
      <c r="D129" s="576">
        <v>0</v>
      </c>
      <c r="E129" s="576">
        <v>121.54</v>
      </c>
      <c r="F129" s="576">
        <v>0</v>
      </c>
      <c r="G129" s="577">
        <v>1720.13</v>
      </c>
    </row>
    <row r="130" spans="1:7" s="573" customFormat="1" ht="15.75">
      <c r="A130" s="574" t="s">
        <v>609</v>
      </c>
      <c r="B130" s="575" t="s">
        <v>610</v>
      </c>
      <c r="C130" s="576">
        <v>1505.26</v>
      </c>
      <c r="D130" s="576">
        <v>1166.95</v>
      </c>
      <c r="E130" s="576">
        <v>218.37</v>
      </c>
      <c r="F130" s="576">
        <v>119.94</v>
      </c>
      <c r="G130" s="577">
        <v>14227.22</v>
      </c>
    </row>
    <row r="131" spans="1:7" s="573" customFormat="1" ht="15.75">
      <c r="A131" s="564" t="s">
        <v>611</v>
      </c>
      <c r="B131" s="565" t="s">
        <v>612</v>
      </c>
      <c r="C131" s="566">
        <v>26953.24</v>
      </c>
      <c r="D131" s="566">
        <v>927.59</v>
      </c>
      <c r="E131" s="566">
        <v>25822.2</v>
      </c>
      <c r="F131" s="566">
        <v>203.45</v>
      </c>
      <c r="G131" s="567">
        <v>61508.65</v>
      </c>
    </row>
    <row r="132" spans="1:7" s="573" customFormat="1" ht="16.5" thickBot="1">
      <c r="A132" s="588"/>
      <c r="B132" s="589"/>
      <c r="C132" s="590"/>
      <c r="D132" s="590"/>
      <c r="E132" s="590"/>
      <c r="F132" s="590"/>
      <c r="G132" s="591"/>
    </row>
    <row r="133" spans="1:7" s="573" customFormat="1" ht="15.75">
      <c r="A133" s="564"/>
      <c r="B133" s="592" t="s">
        <v>613</v>
      </c>
      <c r="C133" s="593">
        <v>411116.31</v>
      </c>
      <c r="D133" s="593">
        <v>151935.16</v>
      </c>
      <c r="E133" s="593">
        <v>201620.09</v>
      </c>
      <c r="F133" s="593">
        <v>57561.06</v>
      </c>
      <c r="G133" s="593">
        <v>2348908.24</v>
      </c>
    </row>
    <row r="134" spans="1:7" s="572" customFormat="1" ht="16.5" customHeight="1">
      <c r="A134" s="564" t="s">
        <v>614</v>
      </c>
      <c r="B134" s="565" t="s">
        <v>615</v>
      </c>
      <c r="C134" s="566">
        <v>4322.72</v>
      </c>
      <c r="D134" s="566">
        <v>256.22</v>
      </c>
      <c r="E134" s="566">
        <v>3749.4</v>
      </c>
      <c r="F134" s="566">
        <v>317.1</v>
      </c>
      <c r="G134" s="567">
        <v>21290.37</v>
      </c>
    </row>
    <row r="135" spans="1:7" s="573" customFormat="1" ht="16.5" customHeight="1">
      <c r="A135" s="574" t="s">
        <v>616</v>
      </c>
      <c r="B135" s="575" t="s">
        <v>617</v>
      </c>
      <c r="C135" s="576">
        <v>36.9</v>
      </c>
      <c r="D135" s="576">
        <v>0</v>
      </c>
      <c r="E135" s="576">
        <v>0</v>
      </c>
      <c r="F135" s="576">
        <v>36.9</v>
      </c>
      <c r="G135" s="577">
        <v>78.2</v>
      </c>
    </row>
    <row r="136" spans="1:7" s="573" customFormat="1" ht="15.75">
      <c r="A136" s="574" t="s">
        <v>618</v>
      </c>
      <c r="B136" s="575" t="s">
        <v>619</v>
      </c>
      <c r="C136" s="576"/>
      <c r="D136" s="576"/>
      <c r="E136" s="576"/>
      <c r="F136" s="576"/>
      <c r="G136" s="577">
        <v>29.75</v>
      </c>
    </row>
    <row r="137" spans="1:7" s="573" customFormat="1" ht="15.75">
      <c r="A137" s="564" t="s">
        <v>620</v>
      </c>
      <c r="B137" s="565" t="s">
        <v>621</v>
      </c>
      <c r="C137" s="566">
        <v>135571.47</v>
      </c>
      <c r="D137" s="566">
        <v>32417.29</v>
      </c>
      <c r="E137" s="566">
        <v>78791.55</v>
      </c>
      <c r="F137" s="566">
        <v>24362.63</v>
      </c>
      <c r="G137" s="567">
        <v>493555.21</v>
      </c>
    </row>
    <row r="138" spans="1:7" s="573" customFormat="1" ht="15.75">
      <c r="A138" s="564" t="s">
        <v>622</v>
      </c>
      <c r="B138" s="565" t="s">
        <v>623</v>
      </c>
      <c r="C138" s="566">
        <v>0</v>
      </c>
      <c r="D138" s="566">
        <v>0</v>
      </c>
      <c r="E138" s="566">
        <v>0</v>
      </c>
      <c r="F138" s="566">
        <v>0</v>
      </c>
      <c r="G138" s="567">
        <v>27.45</v>
      </c>
    </row>
    <row r="139" spans="1:7" s="573" customFormat="1" ht="15.75">
      <c r="A139" s="574" t="s">
        <v>624</v>
      </c>
      <c r="B139" s="575" t="s">
        <v>625</v>
      </c>
      <c r="C139" s="576">
        <v>0</v>
      </c>
      <c r="D139" s="576">
        <v>0</v>
      </c>
      <c r="E139" s="576">
        <v>0</v>
      </c>
      <c r="F139" s="576">
        <v>0</v>
      </c>
      <c r="G139" s="577">
        <v>6.95</v>
      </c>
    </row>
    <row r="140" spans="1:7" s="572" customFormat="1" ht="16.5" customHeight="1">
      <c r="A140" s="574" t="s">
        <v>626</v>
      </c>
      <c r="B140" s="575" t="s">
        <v>627</v>
      </c>
      <c r="C140" s="576">
        <v>0</v>
      </c>
      <c r="D140" s="576">
        <v>0</v>
      </c>
      <c r="E140" s="576">
        <v>0</v>
      </c>
      <c r="F140" s="576">
        <v>0</v>
      </c>
      <c r="G140" s="577">
        <v>833.93</v>
      </c>
    </row>
    <row r="141" spans="1:7" s="572" customFormat="1" ht="16.5" customHeight="1">
      <c r="A141" s="564" t="s">
        <v>628</v>
      </c>
      <c r="B141" s="565" t="s">
        <v>629</v>
      </c>
      <c r="C141" s="566">
        <v>49.94</v>
      </c>
      <c r="D141" s="566">
        <v>0</v>
      </c>
      <c r="E141" s="566">
        <v>49.94</v>
      </c>
      <c r="F141" s="566">
        <v>0</v>
      </c>
      <c r="G141" s="567">
        <v>480.49</v>
      </c>
    </row>
    <row r="142" spans="1:7" s="572" customFormat="1" ht="16.5" customHeight="1">
      <c r="A142" s="564" t="s">
        <v>630</v>
      </c>
      <c r="B142" s="565" t="s">
        <v>631</v>
      </c>
      <c r="C142" s="566">
        <v>0</v>
      </c>
      <c r="D142" s="566">
        <v>0</v>
      </c>
      <c r="E142" s="566">
        <v>0</v>
      </c>
      <c r="F142" s="566">
        <v>0</v>
      </c>
      <c r="G142" s="567">
        <v>114.46</v>
      </c>
    </row>
    <row r="143" spans="1:7" s="572" customFormat="1" ht="16.5" customHeight="1">
      <c r="A143" s="574" t="s">
        <v>632</v>
      </c>
      <c r="B143" s="575" t="s">
        <v>633</v>
      </c>
      <c r="C143" s="576">
        <v>120607.75</v>
      </c>
      <c r="D143" s="576">
        <v>41533.81</v>
      </c>
      <c r="E143" s="576">
        <v>69087.31</v>
      </c>
      <c r="F143" s="576">
        <v>9986.63</v>
      </c>
      <c r="G143" s="577">
        <v>935099.48</v>
      </c>
    </row>
    <row r="144" spans="1:7" s="573" customFormat="1" ht="16.5" customHeight="1">
      <c r="A144" s="574" t="s">
        <v>634</v>
      </c>
      <c r="B144" s="575" t="s">
        <v>635</v>
      </c>
      <c r="C144" s="576">
        <v>39076.17</v>
      </c>
      <c r="D144" s="576">
        <v>9855.55</v>
      </c>
      <c r="E144" s="576">
        <v>19794.17</v>
      </c>
      <c r="F144" s="576">
        <v>9426.45</v>
      </c>
      <c r="G144" s="577">
        <v>243180.52</v>
      </c>
    </row>
    <row r="145" spans="1:7" s="573" customFormat="1" ht="15.75">
      <c r="A145" s="594" t="s">
        <v>636</v>
      </c>
      <c r="B145" s="595" t="s">
        <v>637</v>
      </c>
      <c r="C145" s="596">
        <v>7786.75</v>
      </c>
      <c r="D145" s="596">
        <v>6986.55</v>
      </c>
      <c r="E145" s="596">
        <v>800.2</v>
      </c>
      <c r="F145" s="596">
        <v>0</v>
      </c>
      <c r="G145" s="597">
        <v>18525.26</v>
      </c>
    </row>
    <row r="146" spans="1:7" s="573" customFormat="1" ht="15.75">
      <c r="A146" s="564" t="s">
        <v>638</v>
      </c>
      <c r="B146" s="565" t="s">
        <v>639</v>
      </c>
      <c r="C146" s="566">
        <v>49679.15</v>
      </c>
      <c r="D146" s="566">
        <v>26445.45</v>
      </c>
      <c r="E146" s="566">
        <v>14314.2</v>
      </c>
      <c r="F146" s="566">
        <v>8919.5</v>
      </c>
      <c r="G146" s="567">
        <v>510782.42</v>
      </c>
    </row>
    <row r="147" spans="1:7" ht="15.75">
      <c r="A147" s="574" t="s">
        <v>640</v>
      </c>
      <c r="B147" s="575" t="s">
        <v>641</v>
      </c>
      <c r="C147" s="576">
        <v>4698.14</v>
      </c>
      <c r="D147" s="576">
        <v>0</v>
      </c>
      <c r="E147" s="576">
        <v>4366.79</v>
      </c>
      <c r="F147" s="576">
        <v>331.35</v>
      </c>
      <c r="G147" s="577">
        <v>9431.58</v>
      </c>
    </row>
    <row r="148" spans="1:7" ht="15.75">
      <c r="A148" s="574" t="s">
        <v>642</v>
      </c>
      <c r="B148" s="575" t="s">
        <v>643</v>
      </c>
      <c r="C148" s="576">
        <v>72.66</v>
      </c>
      <c r="D148" s="576">
        <v>0</v>
      </c>
      <c r="E148" s="576">
        <v>64.26</v>
      </c>
      <c r="F148" s="576">
        <v>8.4</v>
      </c>
      <c r="G148" s="577">
        <v>115.76</v>
      </c>
    </row>
    <row r="149" spans="1:7" ht="15" customHeight="1">
      <c r="A149" s="564" t="s">
        <v>644</v>
      </c>
      <c r="B149" s="565" t="s">
        <v>645</v>
      </c>
      <c r="C149" s="566">
        <v>49214.66</v>
      </c>
      <c r="D149" s="566">
        <v>34440.29</v>
      </c>
      <c r="E149" s="566">
        <v>10602.27</v>
      </c>
      <c r="F149" s="566">
        <v>4172.1</v>
      </c>
      <c r="G149" s="567">
        <v>115296.71</v>
      </c>
    </row>
    <row r="150" spans="1:7" ht="15" customHeight="1">
      <c r="A150" s="564" t="s">
        <v>646</v>
      </c>
      <c r="B150" s="565" t="s">
        <v>647</v>
      </c>
      <c r="C150" s="566">
        <v>0</v>
      </c>
      <c r="D150" s="566">
        <v>0</v>
      </c>
      <c r="E150" s="566">
        <v>0</v>
      </c>
      <c r="F150" s="566">
        <v>0</v>
      </c>
      <c r="G150" s="567">
        <v>59.7</v>
      </c>
    </row>
    <row r="151" spans="1:7" ht="15.75">
      <c r="A151" s="574"/>
      <c r="B151" s="575"/>
      <c r="C151" s="576"/>
      <c r="D151" s="576"/>
      <c r="E151" s="576"/>
      <c r="F151" s="576"/>
      <c r="G151" s="577"/>
    </row>
    <row r="152" spans="1:7" ht="13.5" customHeight="1">
      <c r="A152" s="574"/>
      <c r="B152" s="584" t="s">
        <v>648</v>
      </c>
      <c r="C152" s="585">
        <v>86.74</v>
      </c>
      <c r="D152" s="585">
        <v>8.3</v>
      </c>
      <c r="E152" s="585">
        <v>78.44</v>
      </c>
      <c r="F152" s="585">
        <v>0</v>
      </c>
      <c r="G152" s="586">
        <v>789.35</v>
      </c>
    </row>
    <row r="153" spans="1:7" ht="15.75">
      <c r="A153" s="564" t="s">
        <v>649</v>
      </c>
      <c r="B153" s="565" t="s">
        <v>650</v>
      </c>
      <c r="C153" s="566">
        <v>86.74</v>
      </c>
      <c r="D153" s="566">
        <v>8.3</v>
      </c>
      <c r="E153" s="566">
        <v>78.44</v>
      </c>
      <c r="F153" s="566">
        <v>0</v>
      </c>
      <c r="G153" s="567">
        <v>719.35</v>
      </c>
    </row>
    <row r="154" spans="1:7" ht="15.75">
      <c r="A154" s="574" t="s">
        <v>651</v>
      </c>
      <c r="B154" s="575" t="s">
        <v>652</v>
      </c>
      <c r="C154" s="576">
        <v>0</v>
      </c>
      <c r="D154" s="576">
        <v>0</v>
      </c>
      <c r="E154" s="576">
        <v>0</v>
      </c>
      <c r="F154" s="576">
        <v>0</v>
      </c>
      <c r="G154" s="577">
        <v>70</v>
      </c>
    </row>
    <row r="155" spans="1:7" ht="24" customHeight="1" thickBot="1">
      <c r="A155" s="598"/>
      <c r="B155" s="599" t="s">
        <v>653</v>
      </c>
      <c r="C155" s="600">
        <v>7590184.261800001</v>
      </c>
      <c r="D155" s="600">
        <v>4801721.8209999995</v>
      </c>
      <c r="E155" s="600">
        <v>2080544.1705999998</v>
      </c>
      <c r="F155" s="600">
        <v>707918.6702000003</v>
      </c>
      <c r="G155" s="601">
        <v>26994400.4811</v>
      </c>
    </row>
    <row r="156" spans="1:7" ht="12.75">
      <c r="A156" s="602"/>
      <c r="B156" s="603"/>
      <c r="C156" s="604"/>
      <c r="D156" s="604"/>
      <c r="E156" s="604"/>
      <c r="F156" s="604"/>
      <c r="G156" s="604"/>
    </row>
    <row r="157" spans="3:7" ht="12.75">
      <c r="C157" s="606"/>
      <c r="D157" s="606"/>
      <c r="E157" s="606"/>
      <c r="F157" s="606"/>
      <c r="G157" s="606"/>
    </row>
    <row r="158" ht="12.75">
      <c r="G158" s="608"/>
    </row>
    <row r="159" ht="12.75">
      <c r="F159" s="609"/>
    </row>
  </sheetData>
  <sheetProtection/>
  <printOptions/>
  <pageMargins left="0.79" right="0.35" top="0.41" bottom="0.19" header="0" footer="0"/>
  <pageSetup fitToHeight="3" horizontalDpi="600" verticalDpi="600" orientation="portrait" paperSize="9" scale="75" r:id="rId1"/>
  <rowBreaks count="2" manualBreakCount="2">
    <brk id="68" max="6" man="1"/>
    <brk id="132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92"/>
  <sheetViews>
    <sheetView view="pageBreakPreview" zoomScale="60" zoomScaleNormal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1"/>
    </sheetView>
  </sheetViews>
  <sheetFormatPr defaultColWidth="10.375" defaultRowHeight="13.5"/>
  <cols>
    <col min="1" max="1" width="35.875" style="610" customWidth="1"/>
    <col min="2" max="2" width="10.375" style="610" customWidth="1"/>
    <col min="3" max="3" width="11.25390625" style="610" customWidth="1"/>
    <col min="4" max="4" width="10.375" style="610" customWidth="1"/>
    <col min="5" max="5" width="11.25390625" style="610" customWidth="1"/>
    <col min="6" max="6" width="10.375" style="610" customWidth="1"/>
    <col min="7" max="7" width="11.25390625" style="610" customWidth="1"/>
    <col min="8" max="8" width="10.375" style="610" customWidth="1"/>
    <col min="9" max="9" width="11.25390625" style="610" customWidth="1"/>
    <col min="10" max="16384" width="10.375" style="610" customWidth="1"/>
  </cols>
  <sheetData>
    <row r="1" spans="1:9" ht="27.75" customHeight="1">
      <c r="A1" s="880" t="s">
        <v>654</v>
      </c>
      <c r="B1" s="880"/>
      <c r="C1" s="880"/>
      <c r="D1" s="880"/>
      <c r="E1" s="880"/>
      <c r="F1" s="880"/>
      <c r="G1" s="880"/>
      <c r="H1" s="880"/>
      <c r="I1" s="880"/>
    </row>
    <row r="2" spans="1:9" ht="24" customHeight="1">
      <c r="A2" s="881" t="s">
        <v>655</v>
      </c>
      <c r="B2" s="881"/>
      <c r="C2" s="881"/>
      <c r="D2" s="881"/>
      <c r="E2" s="881"/>
      <c r="F2" s="881"/>
      <c r="G2" s="881"/>
      <c r="H2" s="881"/>
      <c r="I2" s="881"/>
    </row>
    <row r="3" spans="1:9" ht="16.5" thickBot="1">
      <c r="A3" s="611"/>
      <c r="B3" s="611"/>
      <c r="C3" s="612"/>
      <c r="D3" s="612"/>
      <c r="E3" s="612"/>
      <c r="F3" s="613"/>
      <c r="G3" s="613"/>
      <c r="H3" s="613"/>
      <c r="I3" s="613"/>
    </row>
    <row r="4" spans="1:9" ht="21" customHeight="1" thickBot="1">
      <c r="A4" s="882" t="s">
        <v>144</v>
      </c>
      <c r="B4" s="885" t="s">
        <v>287</v>
      </c>
      <c r="C4" s="885"/>
      <c r="D4" s="885"/>
      <c r="E4" s="885"/>
      <c r="F4" s="885" t="s">
        <v>656</v>
      </c>
      <c r="G4" s="885"/>
      <c r="H4" s="885"/>
      <c r="I4" s="885"/>
    </row>
    <row r="5" spans="1:9" ht="19.5" customHeight="1">
      <c r="A5" s="883"/>
      <c r="B5" s="883" t="s">
        <v>657</v>
      </c>
      <c r="C5" s="883"/>
      <c r="D5" s="886" t="s">
        <v>658</v>
      </c>
      <c r="E5" s="886"/>
      <c r="F5" s="883" t="s">
        <v>657</v>
      </c>
      <c r="G5" s="883"/>
      <c r="H5" s="886" t="s">
        <v>658</v>
      </c>
      <c r="I5" s="886"/>
    </row>
    <row r="6" spans="1:9" ht="47.25" customHeight="1" thickBot="1">
      <c r="A6" s="884"/>
      <c r="B6" s="614" t="s">
        <v>659</v>
      </c>
      <c r="C6" s="615" t="s">
        <v>660</v>
      </c>
      <c r="D6" s="614" t="s">
        <v>659</v>
      </c>
      <c r="E6" s="615" t="s">
        <v>660</v>
      </c>
      <c r="F6" s="614" t="s">
        <v>659</v>
      </c>
      <c r="G6" s="615" t="s">
        <v>660</v>
      </c>
      <c r="H6" s="614" t="s">
        <v>659</v>
      </c>
      <c r="I6" s="615" t="s">
        <v>660</v>
      </c>
    </row>
    <row r="7" spans="1:9" ht="16.5" customHeight="1">
      <c r="A7" s="616"/>
      <c r="B7" s="617"/>
      <c r="C7" s="618"/>
      <c r="D7" s="619"/>
      <c r="E7" s="620"/>
      <c r="F7" s="621"/>
      <c r="G7" s="622"/>
      <c r="H7" s="623"/>
      <c r="I7" s="620"/>
    </row>
    <row r="8" spans="1:9" ht="16.5" customHeight="1">
      <c r="A8" s="624" t="s">
        <v>661</v>
      </c>
      <c r="B8" s="625">
        <v>205.06259999999997</v>
      </c>
      <c r="C8" s="626">
        <f aca="true" t="shared" si="0" ref="C8:C25">B8</f>
        <v>205.06259999999997</v>
      </c>
      <c r="D8" s="625">
        <v>493.27986</v>
      </c>
      <c r="E8" s="626">
        <f aca="true" t="shared" si="1" ref="E8:E25">D8</f>
        <v>493.27986</v>
      </c>
      <c r="F8" s="625">
        <v>199.6766</v>
      </c>
      <c r="G8" s="627">
        <f aca="true" t="shared" si="2" ref="G8:G25">F8</f>
        <v>199.6766</v>
      </c>
      <c r="H8" s="625">
        <v>305.52786000000003</v>
      </c>
      <c r="I8" s="626">
        <f aca="true" t="shared" si="3" ref="I8:I25">H8</f>
        <v>305.52786000000003</v>
      </c>
    </row>
    <row r="9" spans="1:9" ht="16.5" customHeight="1">
      <c r="A9" s="628" t="s">
        <v>662</v>
      </c>
      <c r="B9" s="629">
        <v>9089.500542</v>
      </c>
      <c r="C9" s="630">
        <f t="shared" si="0"/>
        <v>9089.500542</v>
      </c>
      <c r="D9" s="629">
        <v>22297.98027</v>
      </c>
      <c r="E9" s="630">
        <f t="shared" si="1"/>
        <v>22297.98027</v>
      </c>
      <c r="F9" s="629">
        <v>3691.1574499999997</v>
      </c>
      <c r="G9" s="630">
        <f t="shared" si="2"/>
        <v>3691.1574499999997</v>
      </c>
      <c r="H9" s="629">
        <v>13379.635989999999</v>
      </c>
      <c r="I9" s="630">
        <f t="shared" si="3"/>
        <v>13379.635989999999</v>
      </c>
    </row>
    <row r="10" spans="1:9" ht="16.5" customHeight="1">
      <c r="A10" s="624" t="s">
        <v>663</v>
      </c>
      <c r="B10" s="625">
        <v>1234.99359</v>
      </c>
      <c r="C10" s="626">
        <f t="shared" si="0"/>
        <v>1234.99359</v>
      </c>
      <c r="D10" s="625">
        <v>5573.46124</v>
      </c>
      <c r="E10" s="626">
        <f t="shared" si="1"/>
        <v>5573.46124</v>
      </c>
      <c r="F10" s="625">
        <v>1066.24843</v>
      </c>
      <c r="G10" s="626">
        <f t="shared" si="2"/>
        <v>1066.24843</v>
      </c>
      <c r="H10" s="625">
        <v>4779.84764</v>
      </c>
      <c r="I10" s="626">
        <f t="shared" si="3"/>
        <v>4779.84764</v>
      </c>
    </row>
    <row r="11" spans="1:9" ht="16.5" customHeight="1">
      <c r="A11" s="628" t="s">
        <v>664</v>
      </c>
      <c r="B11" s="629">
        <v>1091.15569</v>
      </c>
      <c r="C11" s="630">
        <f t="shared" si="0"/>
        <v>1091.15569</v>
      </c>
      <c r="D11" s="629">
        <v>2784.55779</v>
      </c>
      <c r="E11" s="630">
        <f t="shared" si="1"/>
        <v>2784.55779</v>
      </c>
      <c r="F11" s="629">
        <v>193.57648999999998</v>
      </c>
      <c r="G11" s="630">
        <f t="shared" si="2"/>
        <v>193.57648999999998</v>
      </c>
      <c r="H11" s="629">
        <v>589.9858999999999</v>
      </c>
      <c r="I11" s="630">
        <f t="shared" si="3"/>
        <v>589.9858999999999</v>
      </c>
    </row>
    <row r="12" spans="1:9" ht="16.5" customHeight="1">
      <c r="A12" s="624" t="s">
        <v>665</v>
      </c>
      <c r="B12" s="625">
        <v>451.68876</v>
      </c>
      <c r="C12" s="626">
        <f t="shared" si="0"/>
        <v>451.68876</v>
      </c>
      <c r="D12" s="625">
        <v>2160.18629</v>
      </c>
      <c r="E12" s="626">
        <f t="shared" si="1"/>
        <v>2160.18629</v>
      </c>
      <c r="F12" s="625">
        <v>449.23864000000003</v>
      </c>
      <c r="G12" s="626">
        <f t="shared" si="2"/>
        <v>449.23864000000003</v>
      </c>
      <c r="H12" s="625">
        <v>2140.61454</v>
      </c>
      <c r="I12" s="626">
        <f t="shared" si="3"/>
        <v>2140.61454</v>
      </c>
    </row>
    <row r="13" spans="1:9" s="631" customFormat="1" ht="16.5" customHeight="1">
      <c r="A13" s="628" t="s">
        <v>666</v>
      </c>
      <c r="B13" s="629">
        <v>3974.478969999999</v>
      </c>
      <c r="C13" s="630">
        <f t="shared" si="0"/>
        <v>3974.478969999999</v>
      </c>
      <c r="D13" s="629">
        <v>4668.49228</v>
      </c>
      <c r="E13" s="630">
        <f t="shared" si="1"/>
        <v>4668.49228</v>
      </c>
      <c r="F13" s="629">
        <v>843.72781</v>
      </c>
      <c r="G13" s="630">
        <f t="shared" si="2"/>
        <v>843.72781</v>
      </c>
      <c r="H13" s="629">
        <v>2162.49989</v>
      </c>
      <c r="I13" s="630">
        <f t="shared" si="3"/>
        <v>2162.49989</v>
      </c>
    </row>
    <row r="14" spans="1:9" s="631" customFormat="1" ht="16.5" customHeight="1">
      <c r="A14" s="624" t="s">
        <v>667</v>
      </c>
      <c r="B14" s="625">
        <v>324.57097200000004</v>
      </c>
      <c r="C14" s="626">
        <f t="shared" si="0"/>
        <v>324.57097200000004</v>
      </c>
      <c r="D14" s="625">
        <v>3459.7603200000003</v>
      </c>
      <c r="E14" s="626">
        <f t="shared" si="1"/>
        <v>3459.7603200000003</v>
      </c>
      <c r="F14" s="625">
        <v>187.22478</v>
      </c>
      <c r="G14" s="626">
        <f t="shared" si="2"/>
        <v>187.22478</v>
      </c>
      <c r="H14" s="625">
        <v>2183.99157</v>
      </c>
      <c r="I14" s="626">
        <f t="shared" si="3"/>
        <v>2183.99157</v>
      </c>
    </row>
    <row r="15" spans="1:9" ht="16.5" customHeight="1">
      <c r="A15" s="628" t="s">
        <v>668</v>
      </c>
      <c r="B15" s="629">
        <v>9873.069549</v>
      </c>
      <c r="C15" s="630">
        <f t="shared" si="0"/>
        <v>9873.069549</v>
      </c>
      <c r="D15" s="629">
        <v>55935.62097</v>
      </c>
      <c r="E15" s="630">
        <f t="shared" si="1"/>
        <v>55935.62097</v>
      </c>
      <c r="F15" s="629">
        <v>8502.235529</v>
      </c>
      <c r="G15" s="630">
        <f t="shared" si="2"/>
        <v>8502.235529</v>
      </c>
      <c r="H15" s="629">
        <v>50074.30107</v>
      </c>
      <c r="I15" s="630">
        <f t="shared" si="3"/>
        <v>50074.30107</v>
      </c>
    </row>
    <row r="16" spans="1:9" ht="16.5" customHeight="1">
      <c r="A16" s="624" t="s">
        <v>669</v>
      </c>
      <c r="B16" s="625">
        <v>3754.354099</v>
      </c>
      <c r="C16" s="626">
        <f t="shared" si="0"/>
        <v>3754.354099</v>
      </c>
      <c r="D16" s="625">
        <v>21477.533290000003</v>
      </c>
      <c r="E16" s="626">
        <f t="shared" si="1"/>
        <v>21477.533290000003</v>
      </c>
      <c r="F16" s="625">
        <v>2871.557519</v>
      </c>
      <c r="G16" s="626">
        <f t="shared" si="2"/>
        <v>2871.557519</v>
      </c>
      <c r="H16" s="625">
        <v>19990.215340000002</v>
      </c>
      <c r="I16" s="626">
        <f t="shared" si="3"/>
        <v>19990.215340000002</v>
      </c>
    </row>
    <row r="17" spans="1:9" ht="16.5" customHeight="1">
      <c r="A17" s="628" t="s">
        <v>670</v>
      </c>
      <c r="B17" s="629">
        <v>386.10434000000004</v>
      </c>
      <c r="C17" s="630">
        <f t="shared" si="0"/>
        <v>386.10434000000004</v>
      </c>
      <c r="D17" s="629">
        <v>2858.8891</v>
      </c>
      <c r="E17" s="630">
        <f t="shared" si="1"/>
        <v>2858.8891</v>
      </c>
      <c r="F17" s="629">
        <v>364.58934000000005</v>
      </c>
      <c r="G17" s="630">
        <f t="shared" si="2"/>
        <v>364.58934000000005</v>
      </c>
      <c r="H17" s="629">
        <v>2698.68586</v>
      </c>
      <c r="I17" s="630">
        <f t="shared" si="3"/>
        <v>2698.68586</v>
      </c>
    </row>
    <row r="18" spans="1:9" ht="16.5" customHeight="1">
      <c r="A18" s="624" t="s">
        <v>671</v>
      </c>
      <c r="B18" s="625">
        <v>4080.34307</v>
      </c>
      <c r="C18" s="626">
        <f t="shared" si="0"/>
        <v>4080.34307</v>
      </c>
      <c r="D18" s="625">
        <v>24577.9744</v>
      </c>
      <c r="E18" s="626">
        <f t="shared" si="1"/>
        <v>24577.9744</v>
      </c>
      <c r="F18" s="625">
        <v>3613.8216299999995</v>
      </c>
      <c r="G18" s="626">
        <f t="shared" si="2"/>
        <v>3613.8216299999995</v>
      </c>
      <c r="H18" s="625">
        <v>20364.28469</v>
      </c>
      <c r="I18" s="626">
        <f t="shared" si="3"/>
        <v>20364.28469</v>
      </c>
    </row>
    <row r="19" spans="1:9" ht="16.5" customHeight="1">
      <c r="A19" s="628" t="s">
        <v>672</v>
      </c>
      <c r="B19" s="629">
        <v>12544.047786</v>
      </c>
      <c r="C19" s="630">
        <f t="shared" si="0"/>
        <v>12544.047786</v>
      </c>
      <c r="D19" s="629">
        <v>25086.311500000003</v>
      </c>
      <c r="E19" s="630">
        <f t="shared" si="1"/>
        <v>25086.311500000003</v>
      </c>
      <c r="F19" s="629">
        <v>10423.939476</v>
      </c>
      <c r="G19" s="630">
        <f t="shared" si="2"/>
        <v>10423.939476</v>
      </c>
      <c r="H19" s="629">
        <v>20294.88531</v>
      </c>
      <c r="I19" s="630">
        <f t="shared" si="3"/>
        <v>20294.88531</v>
      </c>
    </row>
    <row r="20" spans="1:9" ht="16.5" customHeight="1">
      <c r="A20" s="624" t="s">
        <v>673</v>
      </c>
      <c r="B20" s="625">
        <v>2045.8963799999997</v>
      </c>
      <c r="C20" s="626">
        <f t="shared" si="0"/>
        <v>2045.8963799999997</v>
      </c>
      <c r="D20" s="625">
        <v>2180.8731000000002</v>
      </c>
      <c r="E20" s="626">
        <f t="shared" si="1"/>
        <v>2180.8731000000002</v>
      </c>
      <c r="F20" s="625">
        <v>2044.89138</v>
      </c>
      <c r="G20" s="626">
        <f t="shared" si="2"/>
        <v>2044.89138</v>
      </c>
      <c r="H20" s="625">
        <v>2179.94036</v>
      </c>
      <c r="I20" s="626">
        <f t="shared" si="3"/>
        <v>2179.94036</v>
      </c>
    </row>
    <row r="21" spans="1:9" ht="16.5" customHeight="1">
      <c r="A21" s="628" t="s">
        <v>674</v>
      </c>
      <c r="B21" s="629">
        <v>288.898044</v>
      </c>
      <c r="C21" s="630">
        <f t="shared" si="0"/>
        <v>288.898044</v>
      </c>
      <c r="D21" s="629">
        <v>1433.2805500000002</v>
      </c>
      <c r="E21" s="630">
        <f t="shared" si="1"/>
        <v>1433.2805500000002</v>
      </c>
      <c r="F21" s="629">
        <v>243.30059400000005</v>
      </c>
      <c r="G21" s="630">
        <f t="shared" si="2"/>
        <v>243.30059400000005</v>
      </c>
      <c r="H21" s="629">
        <v>1102.20429</v>
      </c>
      <c r="I21" s="630">
        <f t="shared" si="3"/>
        <v>1102.20429</v>
      </c>
    </row>
    <row r="22" spans="1:9" ht="16.5" customHeight="1">
      <c r="A22" s="624" t="s">
        <v>675</v>
      </c>
      <c r="B22" s="625">
        <v>958.5105000000001</v>
      </c>
      <c r="C22" s="632">
        <f t="shared" si="0"/>
        <v>958.5105000000001</v>
      </c>
      <c r="D22" s="625">
        <v>1534.76853</v>
      </c>
      <c r="E22" s="626">
        <f t="shared" si="1"/>
        <v>1534.76853</v>
      </c>
      <c r="F22" s="625">
        <v>375.9742</v>
      </c>
      <c r="G22" s="626">
        <f t="shared" si="2"/>
        <v>375.9742</v>
      </c>
      <c r="H22" s="625">
        <v>586.73837</v>
      </c>
      <c r="I22" s="626">
        <f t="shared" si="3"/>
        <v>586.73837</v>
      </c>
    </row>
    <row r="23" spans="1:9" ht="16.5" customHeight="1">
      <c r="A23" s="628" t="s">
        <v>676</v>
      </c>
      <c r="B23" s="629">
        <v>3521.64894</v>
      </c>
      <c r="C23" s="630">
        <f t="shared" si="0"/>
        <v>3521.64894</v>
      </c>
      <c r="D23" s="629">
        <v>14009.63876</v>
      </c>
      <c r="E23" s="630">
        <f t="shared" si="1"/>
        <v>14009.63876</v>
      </c>
      <c r="F23" s="629">
        <v>2701.20438</v>
      </c>
      <c r="G23" s="630">
        <f t="shared" si="2"/>
        <v>2701.20438</v>
      </c>
      <c r="H23" s="629">
        <v>11050.78486</v>
      </c>
      <c r="I23" s="630">
        <f t="shared" si="3"/>
        <v>11050.78486</v>
      </c>
    </row>
    <row r="24" spans="1:9" ht="16.5" customHeight="1">
      <c r="A24" s="624" t="s">
        <v>677</v>
      </c>
      <c r="B24" s="625">
        <v>469.62052</v>
      </c>
      <c r="C24" s="626">
        <f t="shared" si="0"/>
        <v>469.62052</v>
      </c>
      <c r="D24" s="625">
        <v>3320.97404</v>
      </c>
      <c r="E24" s="626">
        <f t="shared" si="1"/>
        <v>3320.97404</v>
      </c>
      <c r="F24" s="625">
        <v>155.07179</v>
      </c>
      <c r="G24" s="626">
        <f t="shared" si="2"/>
        <v>155.07179</v>
      </c>
      <c r="H24" s="625">
        <v>894.99735</v>
      </c>
      <c r="I24" s="626">
        <f t="shared" si="3"/>
        <v>894.99735</v>
      </c>
    </row>
    <row r="25" spans="1:9" ht="16.5" customHeight="1">
      <c r="A25" s="633" t="s">
        <v>678</v>
      </c>
      <c r="B25" s="634">
        <f>SUM(B8,B9,B15,B19,B24)</f>
        <v>32181.300997</v>
      </c>
      <c r="C25" s="635">
        <f t="shared" si="0"/>
        <v>32181.300997</v>
      </c>
      <c r="D25" s="634">
        <f>SUM(D8,D9,D15,D19,D24)</f>
        <v>107134.16664000001</v>
      </c>
      <c r="E25" s="635">
        <f t="shared" si="1"/>
        <v>107134.16664000001</v>
      </c>
      <c r="F25" s="634">
        <f>SUM(F8,F9,F15,F19,F24)</f>
        <v>22972.080845</v>
      </c>
      <c r="G25" s="635">
        <f t="shared" si="2"/>
        <v>22972.080845</v>
      </c>
      <c r="H25" s="634">
        <f>SUM(H8,H9,H15,H19,H24)</f>
        <v>84949.34758</v>
      </c>
      <c r="I25" s="636">
        <f t="shared" si="3"/>
        <v>84949.34758</v>
      </c>
    </row>
    <row r="26" spans="1:9" ht="15.75" customHeight="1">
      <c r="A26" s="624"/>
      <c r="B26" s="625"/>
      <c r="C26" s="626"/>
      <c r="D26" s="637"/>
      <c r="E26" s="626"/>
      <c r="F26" s="625"/>
      <c r="G26" s="626"/>
      <c r="H26" s="637"/>
      <c r="I26" s="626"/>
    </row>
    <row r="27" spans="1:9" ht="16.5" customHeight="1">
      <c r="A27" s="624" t="s">
        <v>679</v>
      </c>
      <c r="B27" s="625">
        <v>28969.431721999998</v>
      </c>
      <c r="C27" s="626">
        <f aca="true" t="shared" si="4" ref="C27:C61">B27</f>
        <v>28969.431721999998</v>
      </c>
      <c r="D27" s="637">
        <v>30982.95011</v>
      </c>
      <c r="E27" s="626">
        <f aca="true" t="shared" si="5" ref="E27:E61">D27</f>
        <v>30982.95011</v>
      </c>
      <c r="F27" s="625">
        <v>25735.8719</v>
      </c>
      <c r="G27" s="626">
        <f aca="true" t="shared" si="6" ref="G27:G61">F27</f>
        <v>25735.8719</v>
      </c>
      <c r="H27" s="637">
        <v>26465.74872</v>
      </c>
      <c r="I27" s="626">
        <f aca="true" t="shared" si="7" ref="I27:I61">H27</f>
        <v>26465.74872</v>
      </c>
    </row>
    <row r="28" spans="1:9" ht="16.5" customHeight="1">
      <c r="A28" s="628" t="s">
        <v>680</v>
      </c>
      <c r="B28" s="629">
        <v>28481.085099999997</v>
      </c>
      <c r="C28" s="630">
        <f t="shared" si="4"/>
        <v>28481.085099999997</v>
      </c>
      <c r="D28" s="638">
        <v>28073.15376</v>
      </c>
      <c r="E28" s="630">
        <f t="shared" si="5"/>
        <v>28073.15376</v>
      </c>
      <c r="F28" s="629">
        <v>25260.192799999997</v>
      </c>
      <c r="G28" s="630">
        <f t="shared" si="6"/>
        <v>25260.192799999997</v>
      </c>
      <c r="H28" s="638">
        <v>23800.122730000003</v>
      </c>
      <c r="I28" s="630">
        <f t="shared" si="7"/>
        <v>23800.122730000003</v>
      </c>
    </row>
    <row r="29" spans="1:9" ht="16.5" customHeight="1">
      <c r="A29" s="624" t="s">
        <v>681</v>
      </c>
      <c r="B29" s="625">
        <v>237087.11507799994</v>
      </c>
      <c r="C29" s="626">
        <f t="shared" si="4"/>
        <v>237087.11507799994</v>
      </c>
      <c r="D29" s="637">
        <v>290270.77317000006</v>
      </c>
      <c r="E29" s="626">
        <f t="shared" si="5"/>
        <v>290270.77317000006</v>
      </c>
      <c r="F29" s="625">
        <v>201373.168448</v>
      </c>
      <c r="G29" s="626">
        <f t="shared" si="6"/>
        <v>201373.168448</v>
      </c>
      <c r="H29" s="637">
        <v>240754.84345999995</v>
      </c>
      <c r="I29" s="626">
        <f t="shared" si="7"/>
        <v>240754.84345999995</v>
      </c>
    </row>
    <row r="30" spans="1:9" s="639" customFormat="1" ht="16.5" customHeight="1">
      <c r="A30" s="628" t="s">
        <v>682</v>
      </c>
      <c r="B30" s="629">
        <v>322.90599999999995</v>
      </c>
      <c r="C30" s="630">
        <f t="shared" si="4"/>
        <v>322.90599999999995</v>
      </c>
      <c r="D30" s="638">
        <v>179.15601</v>
      </c>
      <c r="E30" s="630">
        <f t="shared" si="5"/>
        <v>179.15601</v>
      </c>
      <c r="F30" s="629">
        <v>25.837999999999997</v>
      </c>
      <c r="G30" s="630">
        <f t="shared" si="6"/>
        <v>25.837999999999997</v>
      </c>
      <c r="H30" s="638">
        <v>12.53262</v>
      </c>
      <c r="I30" s="630">
        <f t="shared" si="7"/>
        <v>12.53262</v>
      </c>
    </row>
    <row r="31" spans="1:9" ht="16.5" customHeight="1">
      <c r="A31" s="624" t="s">
        <v>683</v>
      </c>
      <c r="B31" s="625">
        <v>33223.68411</v>
      </c>
      <c r="C31" s="626">
        <f t="shared" si="4"/>
        <v>33223.68411</v>
      </c>
      <c r="D31" s="637">
        <v>42707.86108999999</v>
      </c>
      <c r="E31" s="626">
        <f t="shared" si="5"/>
        <v>42707.86108999999</v>
      </c>
      <c r="F31" s="625">
        <v>30736.09611</v>
      </c>
      <c r="G31" s="626">
        <f t="shared" si="6"/>
        <v>30736.09611</v>
      </c>
      <c r="H31" s="637">
        <v>38126.79276</v>
      </c>
      <c r="I31" s="626">
        <f t="shared" si="7"/>
        <v>38126.79276</v>
      </c>
    </row>
    <row r="32" spans="1:9" ht="16.5" customHeight="1">
      <c r="A32" s="628" t="s">
        <v>684</v>
      </c>
      <c r="B32" s="629">
        <v>42022.44715</v>
      </c>
      <c r="C32" s="630">
        <f t="shared" si="4"/>
        <v>42022.44715</v>
      </c>
      <c r="D32" s="638">
        <v>33847.510800000004</v>
      </c>
      <c r="E32" s="630">
        <f t="shared" si="5"/>
        <v>33847.510800000004</v>
      </c>
      <c r="F32" s="629">
        <v>38515.88965</v>
      </c>
      <c r="G32" s="630">
        <f t="shared" si="6"/>
        <v>38515.88965</v>
      </c>
      <c r="H32" s="638">
        <v>28955.79797</v>
      </c>
      <c r="I32" s="630">
        <f t="shared" si="7"/>
        <v>28955.79797</v>
      </c>
    </row>
    <row r="33" spans="1:9" ht="16.5" customHeight="1">
      <c r="A33" s="624" t="s">
        <v>685</v>
      </c>
      <c r="B33" s="625">
        <v>28286.281830000004</v>
      </c>
      <c r="C33" s="626">
        <f t="shared" si="4"/>
        <v>28286.281830000004</v>
      </c>
      <c r="D33" s="637">
        <v>27264.935790000003</v>
      </c>
      <c r="E33" s="626">
        <f t="shared" si="5"/>
        <v>27264.935790000003</v>
      </c>
      <c r="F33" s="625">
        <v>23452.37027</v>
      </c>
      <c r="G33" s="626">
        <f t="shared" si="6"/>
        <v>23452.37027</v>
      </c>
      <c r="H33" s="637">
        <v>22020.891969999997</v>
      </c>
      <c r="I33" s="626">
        <f t="shared" si="7"/>
        <v>22020.891969999997</v>
      </c>
    </row>
    <row r="34" spans="1:9" ht="16.5" customHeight="1">
      <c r="A34" s="628" t="s">
        <v>686</v>
      </c>
      <c r="B34" s="629">
        <v>24379.575429999997</v>
      </c>
      <c r="C34" s="630">
        <f t="shared" si="4"/>
        <v>24379.575429999997</v>
      </c>
      <c r="D34" s="638">
        <v>25847.467429999997</v>
      </c>
      <c r="E34" s="630">
        <f t="shared" si="5"/>
        <v>25847.467429999997</v>
      </c>
      <c r="F34" s="629">
        <v>19502.41791</v>
      </c>
      <c r="G34" s="630">
        <f t="shared" si="6"/>
        <v>19502.41791</v>
      </c>
      <c r="H34" s="638">
        <v>21071.25997</v>
      </c>
      <c r="I34" s="630">
        <f t="shared" si="7"/>
        <v>21071.25997</v>
      </c>
    </row>
    <row r="35" spans="1:9" ht="16.5" customHeight="1">
      <c r="A35" s="624" t="s">
        <v>687</v>
      </c>
      <c r="B35" s="625">
        <v>18822.6326</v>
      </c>
      <c r="C35" s="626">
        <f t="shared" si="4"/>
        <v>18822.6326</v>
      </c>
      <c r="D35" s="637">
        <v>23782.37137</v>
      </c>
      <c r="E35" s="626">
        <f t="shared" si="5"/>
        <v>23782.37137</v>
      </c>
      <c r="F35" s="625">
        <v>16528.9892</v>
      </c>
      <c r="G35" s="626">
        <f t="shared" si="6"/>
        <v>16528.9892</v>
      </c>
      <c r="H35" s="637">
        <v>20475.06578</v>
      </c>
      <c r="I35" s="626">
        <f t="shared" si="7"/>
        <v>20475.06578</v>
      </c>
    </row>
    <row r="36" spans="1:9" ht="16.5" customHeight="1">
      <c r="A36" s="628" t="s">
        <v>688</v>
      </c>
      <c r="B36" s="629">
        <v>8978.086930000001</v>
      </c>
      <c r="C36" s="630">
        <f t="shared" si="4"/>
        <v>8978.086930000001</v>
      </c>
      <c r="D36" s="638">
        <v>27643.195890000003</v>
      </c>
      <c r="E36" s="630">
        <f t="shared" si="5"/>
        <v>27643.195890000003</v>
      </c>
      <c r="F36" s="629">
        <v>8726.93893</v>
      </c>
      <c r="G36" s="630">
        <f t="shared" si="6"/>
        <v>8726.93893</v>
      </c>
      <c r="H36" s="638">
        <v>26821.46932</v>
      </c>
      <c r="I36" s="630">
        <f t="shared" si="7"/>
        <v>26821.46932</v>
      </c>
    </row>
    <row r="37" spans="1:9" ht="16.5" customHeight="1">
      <c r="A37" s="624" t="s">
        <v>689</v>
      </c>
      <c r="B37" s="625">
        <v>1164.76</v>
      </c>
      <c r="C37" s="626">
        <f t="shared" si="4"/>
        <v>1164.76</v>
      </c>
      <c r="D37" s="637">
        <v>1174.0876</v>
      </c>
      <c r="E37" s="626">
        <f t="shared" si="5"/>
        <v>1174.0876</v>
      </c>
      <c r="F37" s="625">
        <v>1141.389</v>
      </c>
      <c r="G37" s="626">
        <f t="shared" si="6"/>
        <v>1141.389</v>
      </c>
      <c r="H37" s="637">
        <v>1157.2165899999998</v>
      </c>
      <c r="I37" s="626">
        <f t="shared" si="7"/>
        <v>1157.2165899999998</v>
      </c>
    </row>
    <row r="38" spans="1:9" ht="16.5" customHeight="1">
      <c r="A38" s="628" t="s">
        <v>690</v>
      </c>
      <c r="B38" s="629">
        <v>512.1040780000001</v>
      </c>
      <c r="C38" s="630">
        <f t="shared" si="4"/>
        <v>512.1040780000001</v>
      </c>
      <c r="D38" s="638">
        <v>622.39678</v>
      </c>
      <c r="E38" s="630">
        <f t="shared" si="5"/>
        <v>622.39678</v>
      </c>
      <c r="F38" s="629">
        <v>464.611638</v>
      </c>
      <c r="G38" s="630">
        <f t="shared" si="6"/>
        <v>464.611638</v>
      </c>
      <c r="H38" s="638">
        <v>573.1460399999999</v>
      </c>
      <c r="I38" s="630">
        <f t="shared" si="7"/>
        <v>573.1460399999999</v>
      </c>
    </row>
    <row r="39" spans="1:9" ht="16.5" customHeight="1">
      <c r="A39" s="624" t="s">
        <v>691</v>
      </c>
      <c r="B39" s="625">
        <v>2539.12985</v>
      </c>
      <c r="C39" s="626">
        <f t="shared" si="4"/>
        <v>2539.12985</v>
      </c>
      <c r="D39" s="637">
        <v>3239.2918299999997</v>
      </c>
      <c r="E39" s="626">
        <f t="shared" si="5"/>
        <v>3239.2918299999997</v>
      </c>
      <c r="F39" s="625">
        <v>2247.14685</v>
      </c>
      <c r="G39" s="626">
        <f t="shared" si="6"/>
        <v>2247.14685</v>
      </c>
      <c r="H39" s="637">
        <v>2833.9721099999997</v>
      </c>
      <c r="I39" s="626">
        <f t="shared" si="7"/>
        <v>2833.9721099999997</v>
      </c>
    </row>
    <row r="40" spans="1:9" s="613" customFormat="1" ht="16.5" customHeight="1">
      <c r="A40" s="628" t="s">
        <v>692</v>
      </c>
      <c r="B40" s="629">
        <v>27403.15048</v>
      </c>
      <c r="C40" s="630">
        <f t="shared" si="4"/>
        <v>27403.15048</v>
      </c>
      <c r="D40" s="638">
        <v>48597.93427</v>
      </c>
      <c r="E40" s="630">
        <f t="shared" si="5"/>
        <v>48597.93427</v>
      </c>
      <c r="F40" s="629">
        <v>22027.30848</v>
      </c>
      <c r="G40" s="630">
        <f t="shared" si="6"/>
        <v>22027.30848</v>
      </c>
      <c r="H40" s="638">
        <v>38250.46501</v>
      </c>
      <c r="I40" s="630">
        <f>H40</f>
        <v>38250.46501</v>
      </c>
    </row>
    <row r="41" spans="1:9" ht="16.5" customHeight="1">
      <c r="A41" s="624" t="s">
        <v>693</v>
      </c>
      <c r="B41" s="625">
        <v>7142.533219999999</v>
      </c>
      <c r="C41" s="626">
        <f t="shared" si="4"/>
        <v>7142.533219999999</v>
      </c>
      <c r="D41" s="637">
        <v>8095.20993</v>
      </c>
      <c r="E41" s="626">
        <f t="shared" si="5"/>
        <v>8095.20993</v>
      </c>
      <c r="F41" s="640">
        <v>6160.9312199999995</v>
      </c>
      <c r="G41" s="626">
        <f t="shared" si="6"/>
        <v>6160.9312199999995</v>
      </c>
      <c r="H41" s="641">
        <v>6810.19945</v>
      </c>
      <c r="I41" s="626">
        <f>H41</f>
        <v>6810.19945</v>
      </c>
    </row>
    <row r="42" spans="1:9" ht="16.5" customHeight="1">
      <c r="A42" s="628" t="s">
        <v>694</v>
      </c>
      <c r="B42" s="629">
        <v>946678.161779</v>
      </c>
      <c r="C42" s="630">
        <f t="shared" si="4"/>
        <v>946678.161779</v>
      </c>
      <c r="D42" s="638">
        <v>910262.0679000001</v>
      </c>
      <c r="E42" s="630">
        <f t="shared" si="5"/>
        <v>910262.0679000001</v>
      </c>
      <c r="F42" s="629">
        <v>858843.813639</v>
      </c>
      <c r="G42" s="630">
        <f t="shared" si="6"/>
        <v>858843.813639</v>
      </c>
      <c r="H42" s="638">
        <v>812775.43672</v>
      </c>
      <c r="I42" s="630">
        <f>H42</f>
        <v>812775.43672</v>
      </c>
    </row>
    <row r="43" spans="1:20" ht="16.5" customHeight="1">
      <c r="A43" s="624" t="s">
        <v>695</v>
      </c>
      <c r="B43" s="625">
        <v>8533.247930000001</v>
      </c>
      <c r="C43" s="626">
        <f t="shared" si="4"/>
        <v>8533.247930000001</v>
      </c>
      <c r="D43" s="637">
        <v>53335.4134</v>
      </c>
      <c r="E43" s="626">
        <f t="shared" si="5"/>
        <v>53335.4134</v>
      </c>
      <c r="F43" s="625">
        <v>7734.12977</v>
      </c>
      <c r="G43" s="626">
        <f t="shared" si="6"/>
        <v>7734.12977</v>
      </c>
      <c r="H43" s="637">
        <v>47260.05206</v>
      </c>
      <c r="I43" s="626">
        <f>H43</f>
        <v>47260.05206</v>
      </c>
      <c r="J43" s="642"/>
      <c r="K43" s="642"/>
      <c r="L43" s="642"/>
      <c r="M43" s="642"/>
      <c r="N43" s="642"/>
      <c r="O43" s="642"/>
      <c r="P43" s="642"/>
      <c r="Q43" s="642"/>
      <c r="R43" s="642"/>
      <c r="S43" s="642"/>
      <c r="T43" s="642"/>
    </row>
    <row r="44" spans="1:9" ht="16.5" customHeight="1">
      <c r="A44" s="628" t="s">
        <v>696</v>
      </c>
      <c r="B44" s="629">
        <v>456705.49692</v>
      </c>
      <c r="C44" s="630">
        <f t="shared" si="4"/>
        <v>456705.49692</v>
      </c>
      <c r="D44" s="638">
        <v>327496.99364</v>
      </c>
      <c r="E44" s="630">
        <f t="shared" si="5"/>
        <v>327496.99364</v>
      </c>
      <c r="F44" s="629">
        <v>405844.5172199999</v>
      </c>
      <c r="G44" s="630">
        <f t="shared" si="6"/>
        <v>405844.5172199999</v>
      </c>
      <c r="H44" s="638">
        <v>282024.20901000005</v>
      </c>
      <c r="I44" s="630">
        <f t="shared" si="7"/>
        <v>282024.20901000005</v>
      </c>
    </row>
    <row r="45" spans="1:9" ht="16.5" customHeight="1">
      <c r="A45" s="624" t="s">
        <v>697</v>
      </c>
      <c r="B45" s="625">
        <v>378927.89754000003</v>
      </c>
      <c r="C45" s="626">
        <f t="shared" si="4"/>
        <v>378927.89754000003</v>
      </c>
      <c r="D45" s="637">
        <v>409723.33931000007</v>
      </c>
      <c r="E45" s="626">
        <f t="shared" si="5"/>
        <v>409723.33931000007</v>
      </c>
      <c r="F45" s="640">
        <v>358386.32291999995</v>
      </c>
      <c r="G45" s="626">
        <f t="shared" si="6"/>
        <v>358386.32291999995</v>
      </c>
      <c r="H45" s="641">
        <v>383638.31188000005</v>
      </c>
      <c r="I45" s="626">
        <f t="shared" si="7"/>
        <v>383638.31188000005</v>
      </c>
    </row>
    <row r="46" spans="1:9" ht="16.5" customHeight="1">
      <c r="A46" s="628" t="s">
        <v>698</v>
      </c>
      <c r="B46" s="629">
        <v>59132.916625</v>
      </c>
      <c r="C46" s="630">
        <f t="shared" si="4"/>
        <v>59132.916625</v>
      </c>
      <c r="D46" s="638">
        <v>63964.27046</v>
      </c>
      <c r="E46" s="630">
        <f t="shared" si="5"/>
        <v>63964.27046</v>
      </c>
      <c r="F46" s="629">
        <v>48162.949105</v>
      </c>
      <c r="G46" s="630">
        <f t="shared" si="6"/>
        <v>48162.949105</v>
      </c>
      <c r="H46" s="638">
        <v>51513.07175999999</v>
      </c>
      <c r="I46" s="630">
        <f t="shared" si="7"/>
        <v>51513.07175999999</v>
      </c>
    </row>
    <row r="47" spans="1:9" ht="16.5" customHeight="1">
      <c r="A47" s="624" t="s">
        <v>699</v>
      </c>
      <c r="B47" s="625">
        <v>2106.0394</v>
      </c>
      <c r="C47" s="626">
        <f t="shared" si="4"/>
        <v>2106.0394</v>
      </c>
      <c r="D47" s="637">
        <v>3554.58443</v>
      </c>
      <c r="E47" s="626">
        <f t="shared" si="5"/>
        <v>3554.58443</v>
      </c>
      <c r="F47" s="625">
        <v>2094.448</v>
      </c>
      <c r="G47" s="626">
        <f t="shared" si="6"/>
        <v>2094.448</v>
      </c>
      <c r="H47" s="637">
        <v>3490.1440000000007</v>
      </c>
      <c r="I47" s="626">
        <f t="shared" si="7"/>
        <v>3490.1440000000007</v>
      </c>
    </row>
    <row r="48" spans="1:9" ht="16.5" customHeight="1">
      <c r="A48" s="628" t="s">
        <v>700</v>
      </c>
      <c r="B48" s="629">
        <v>62.20357</v>
      </c>
      <c r="C48" s="630">
        <f t="shared" si="4"/>
        <v>62.20357</v>
      </c>
      <c r="D48" s="638">
        <v>41.85002</v>
      </c>
      <c r="E48" s="630">
        <f t="shared" si="5"/>
        <v>41.85002</v>
      </c>
      <c r="F48" s="629">
        <v>62.20357</v>
      </c>
      <c r="G48" s="630">
        <f t="shared" si="6"/>
        <v>62.20357</v>
      </c>
      <c r="H48" s="638">
        <v>41.85002</v>
      </c>
      <c r="I48" s="630">
        <f t="shared" si="7"/>
        <v>41.85002</v>
      </c>
    </row>
    <row r="49" spans="1:9" ht="16.5" customHeight="1">
      <c r="A49" s="624" t="s">
        <v>701</v>
      </c>
      <c r="B49" s="625">
        <v>1161.39065</v>
      </c>
      <c r="C49" s="626">
        <f t="shared" si="4"/>
        <v>1161.39065</v>
      </c>
      <c r="D49" s="637">
        <v>695.1963900000001</v>
      </c>
      <c r="E49" s="626">
        <f t="shared" si="5"/>
        <v>695.1963900000001</v>
      </c>
      <c r="F49" s="640">
        <v>1161.39065</v>
      </c>
      <c r="G49" s="626">
        <f t="shared" si="6"/>
        <v>1161.39065</v>
      </c>
      <c r="H49" s="641">
        <v>695.1963900000001</v>
      </c>
      <c r="I49" s="626">
        <f t="shared" si="7"/>
        <v>695.1963900000001</v>
      </c>
    </row>
    <row r="50" spans="1:9" ht="16.5" customHeight="1">
      <c r="A50" s="628" t="s">
        <v>702</v>
      </c>
      <c r="B50" s="629">
        <v>0</v>
      </c>
      <c r="C50" s="630">
        <f t="shared" si="4"/>
        <v>0</v>
      </c>
      <c r="D50" s="638">
        <v>0</v>
      </c>
      <c r="E50" s="630">
        <f t="shared" si="5"/>
        <v>0</v>
      </c>
      <c r="F50" s="629">
        <v>0</v>
      </c>
      <c r="G50" s="630">
        <f t="shared" si="6"/>
        <v>0</v>
      </c>
      <c r="H50" s="638">
        <v>0</v>
      </c>
      <c r="I50" s="630">
        <f t="shared" si="7"/>
        <v>0</v>
      </c>
    </row>
    <row r="51" spans="1:9" ht="16.5" customHeight="1">
      <c r="A51" s="624" t="s">
        <v>703</v>
      </c>
      <c r="B51" s="625">
        <v>18268.176890000002</v>
      </c>
      <c r="C51" s="626">
        <f t="shared" si="4"/>
        <v>18268.176890000002</v>
      </c>
      <c r="D51" s="637">
        <v>18916.448600000003</v>
      </c>
      <c r="E51" s="626">
        <f t="shared" si="5"/>
        <v>18916.448600000003</v>
      </c>
      <c r="F51" s="625">
        <v>16389.63089</v>
      </c>
      <c r="G51" s="626">
        <f t="shared" si="6"/>
        <v>16389.63089</v>
      </c>
      <c r="H51" s="637">
        <v>16772.48389</v>
      </c>
      <c r="I51" s="626">
        <f t="shared" si="7"/>
        <v>16772.48389</v>
      </c>
    </row>
    <row r="52" spans="1:9" ht="16.5" customHeight="1">
      <c r="A52" s="628" t="s">
        <v>704</v>
      </c>
      <c r="B52" s="629">
        <v>1910.2710270000002</v>
      </c>
      <c r="C52" s="630">
        <f t="shared" si="4"/>
        <v>1910.2710270000002</v>
      </c>
      <c r="D52" s="638">
        <v>13053.470320000002</v>
      </c>
      <c r="E52" s="630">
        <f t="shared" si="5"/>
        <v>13053.470320000002</v>
      </c>
      <c r="F52" s="643">
        <v>1385.43723</v>
      </c>
      <c r="G52" s="630">
        <f t="shared" si="6"/>
        <v>1385.43723</v>
      </c>
      <c r="H52" s="644">
        <v>7540.5262</v>
      </c>
      <c r="I52" s="630">
        <f t="shared" si="7"/>
        <v>7540.5262</v>
      </c>
    </row>
    <row r="53" spans="1:9" ht="16.5" customHeight="1">
      <c r="A53" s="624" t="s">
        <v>705</v>
      </c>
      <c r="B53" s="625">
        <v>25200.88493</v>
      </c>
      <c r="C53" s="626">
        <f t="shared" si="4"/>
        <v>25200.88493</v>
      </c>
      <c r="D53" s="637">
        <v>15094.891220000001</v>
      </c>
      <c r="E53" s="626">
        <f t="shared" si="5"/>
        <v>15094.891220000001</v>
      </c>
      <c r="F53" s="625">
        <v>21494.2895</v>
      </c>
      <c r="G53" s="626">
        <f t="shared" si="6"/>
        <v>21494.2895</v>
      </c>
      <c r="H53" s="637">
        <v>12574.56234</v>
      </c>
      <c r="I53" s="626">
        <f t="shared" si="7"/>
        <v>12574.56234</v>
      </c>
    </row>
    <row r="54" spans="1:9" ht="16.5" customHeight="1">
      <c r="A54" s="628" t="s">
        <v>706</v>
      </c>
      <c r="B54" s="629">
        <v>24723.158229999997</v>
      </c>
      <c r="C54" s="630">
        <f t="shared" si="4"/>
        <v>24723.158229999997</v>
      </c>
      <c r="D54" s="638">
        <v>14390.93843</v>
      </c>
      <c r="E54" s="630">
        <f t="shared" si="5"/>
        <v>14390.93843</v>
      </c>
      <c r="F54" s="629">
        <v>21224.690499999997</v>
      </c>
      <c r="G54" s="630">
        <f t="shared" si="6"/>
        <v>21224.690499999997</v>
      </c>
      <c r="H54" s="638">
        <v>12191.39355</v>
      </c>
      <c r="I54" s="630">
        <f t="shared" si="7"/>
        <v>12191.39355</v>
      </c>
    </row>
    <row r="55" spans="1:9" ht="16.5" customHeight="1">
      <c r="A55" s="624" t="s">
        <v>707</v>
      </c>
      <c r="B55" s="625">
        <v>33223.3306</v>
      </c>
      <c r="C55" s="626">
        <f t="shared" si="4"/>
        <v>33223.3306</v>
      </c>
      <c r="D55" s="637">
        <v>16293.707809999996</v>
      </c>
      <c r="E55" s="626">
        <f t="shared" si="5"/>
        <v>16293.707809999996</v>
      </c>
      <c r="F55" s="640">
        <v>17448.46796</v>
      </c>
      <c r="G55" s="626">
        <f t="shared" si="6"/>
        <v>17448.46796</v>
      </c>
      <c r="H55" s="641">
        <v>10712.6976</v>
      </c>
      <c r="I55" s="626">
        <f t="shared" si="7"/>
        <v>10712.6976</v>
      </c>
    </row>
    <row r="56" spans="1:9" ht="16.5" customHeight="1">
      <c r="A56" s="628" t="s">
        <v>708</v>
      </c>
      <c r="B56" s="629">
        <v>8411.149531000001</v>
      </c>
      <c r="C56" s="630">
        <f t="shared" si="4"/>
        <v>8411.149531000001</v>
      </c>
      <c r="D56" s="638">
        <v>10855.776420000002</v>
      </c>
      <c r="E56" s="630">
        <f t="shared" si="5"/>
        <v>10855.776420000002</v>
      </c>
      <c r="F56" s="629">
        <v>2613.797427</v>
      </c>
      <c r="G56" s="630">
        <f t="shared" si="6"/>
        <v>2613.797427</v>
      </c>
      <c r="H56" s="638">
        <v>7947.71374</v>
      </c>
      <c r="I56" s="630">
        <f t="shared" si="7"/>
        <v>7947.71374</v>
      </c>
    </row>
    <row r="57" spans="1:14" ht="16.5" customHeight="1">
      <c r="A57" s="624" t="s">
        <v>709</v>
      </c>
      <c r="B57" s="625">
        <v>5873.8210899999995</v>
      </c>
      <c r="C57" s="626">
        <f t="shared" si="4"/>
        <v>5873.8210899999995</v>
      </c>
      <c r="D57" s="637">
        <v>4570.43404</v>
      </c>
      <c r="E57" s="626">
        <f t="shared" si="5"/>
        <v>4570.43404</v>
      </c>
      <c r="F57" s="625">
        <v>1051.55656</v>
      </c>
      <c r="G57" s="626">
        <f t="shared" si="6"/>
        <v>1051.55656</v>
      </c>
      <c r="H57" s="637">
        <v>2367.04434</v>
      </c>
      <c r="I57" s="626">
        <f t="shared" si="7"/>
        <v>2367.04434</v>
      </c>
      <c r="J57" s="631"/>
      <c r="K57" s="631"/>
      <c r="L57" s="631"/>
      <c r="M57" s="631"/>
      <c r="N57" s="631"/>
    </row>
    <row r="58" spans="1:14" ht="16.5" customHeight="1">
      <c r="A58" s="628" t="s">
        <v>710</v>
      </c>
      <c r="B58" s="629">
        <v>2815.3612700000003</v>
      </c>
      <c r="C58" s="630">
        <f t="shared" si="4"/>
        <v>2815.3612700000003</v>
      </c>
      <c r="D58" s="638">
        <v>18914.44062</v>
      </c>
      <c r="E58" s="630">
        <f t="shared" si="5"/>
        <v>18914.44062</v>
      </c>
      <c r="F58" s="629">
        <v>1037.88223</v>
      </c>
      <c r="G58" s="630">
        <f t="shared" si="6"/>
        <v>1037.88223</v>
      </c>
      <c r="H58" s="638">
        <v>9956.87161</v>
      </c>
      <c r="I58" s="630">
        <f t="shared" si="7"/>
        <v>9956.87161</v>
      </c>
      <c r="J58" s="631"/>
      <c r="K58" s="631"/>
      <c r="L58" s="631"/>
      <c r="M58" s="631"/>
      <c r="N58" s="631"/>
    </row>
    <row r="59" spans="1:9" ht="16.5" customHeight="1">
      <c r="A59" s="624" t="s">
        <v>711</v>
      </c>
      <c r="B59" s="625">
        <v>529.24608</v>
      </c>
      <c r="C59" s="626">
        <f t="shared" si="4"/>
        <v>529.24608</v>
      </c>
      <c r="D59" s="637">
        <v>336.99286</v>
      </c>
      <c r="E59" s="626">
        <f t="shared" si="5"/>
        <v>336.99286</v>
      </c>
      <c r="F59" s="625">
        <v>439.21108000000004</v>
      </c>
      <c r="G59" s="626">
        <f t="shared" si="6"/>
        <v>439.21108000000004</v>
      </c>
      <c r="H59" s="637">
        <v>199.31714999999997</v>
      </c>
      <c r="I59" s="626">
        <f t="shared" si="7"/>
        <v>199.31714999999997</v>
      </c>
    </row>
    <row r="60" spans="1:9" ht="16.5" customHeight="1">
      <c r="A60" s="645" t="s">
        <v>712</v>
      </c>
      <c r="B60" s="634">
        <f>SUM(B27,B29,B42,B52,B53,B55,B56,B58,B59)</f>
        <v>1284824.9520169997</v>
      </c>
      <c r="C60" s="635">
        <f t="shared" si="4"/>
        <v>1284824.9520169997</v>
      </c>
      <c r="D60" s="646">
        <f>SUM(D27,D29,D42,D52,D53,D55,D56,D58,D59)</f>
        <v>1306065.0704300005</v>
      </c>
      <c r="E60" s="635">
        <f t="shared" si="5"/>
        <v>1306065.0704300005</v>
      </c>
      <c r="F60" s="634">
        <f>SUM(F27,F29,F42,F52,F53,F55,F56,F58,F59)</f>
        <v>1130371.9394140001</v>
      </c>
      <c r="G60" s="635">
        <f t="shared" si="6"/>
        <v>1130371.9394140001</v>
      </c>
      <c r="H60" s="634">
        <f>SUM(H27,H29,H42,H52,H53,H55,H56,H58,H59)</f>
        <v>1128927.7175399999</v>
      </c>
      <c r="I60" s="636">
        <f t="shared" si="7"/>
        <v>1128927.7175399999</v>
      </c>
    </row>
    <row r="61" spans="1:9" ht="16.5" customHeight="1">
      <c r="A61" s="647" t="s">
        <v>713</v>
      </c>
      <c r="B61" s="634">
        <f>SUM(B25,B60)</f>
        <v>1317006.2530139997</v>
      </c>
      <c r="C61" s="635">
        <f t="shared" si="4"/>
        <v>1317006.2530139997</v>
      </c>
      <c r="D61" s="646">
        <f>SUM(D25,D60)</f>
        <v>1413199.2370700005</v>
      </c>
      <c r="E61" s="635">
        <f t="shared" si="5"/>
        <v>1413199.2370700005</v>
      </c>
      <c r="F61" s="634">
        <f>SUM(F25,F60)</f>
        <v>1153344.0202590001</v>
      </c>
      <c r="G61" s="635">
        <f t="shared" si="6"/>
        <v>1153344.0202590001</v>
      </c>
      <c r="H61" s="634">
        <f>SUM(H25,H60)</f>
        <v>1213877.06512</v>
      </c>
      <c r="I61" s="636">
        <f t="shared" si="7"/>
        <v>1213877.06512</v>
      </c>
    </row>
    <row r="62" spans="1:9" ht="27.75" customHeight="1">
      <c r="A62" s="880" t="s">
        <v>654</v>
      </c>
      <c r="B62" s="880"/>
      <c r="C62" s="880"/>
      <c r="D62" s="880"/>
      <c r="E62" s="880"/>
      <c r="F62" s="880"/>
      <c r="G62" s="880"/>
      <c r="H62" s="880"/>
      <c r="I62" s="880"/>
    </row>
    <row r="63" spans="1:9" ht="23.25" customHeight="1">
      <c r="A63" s="881" t="s">
        <v>714</v>
      </c>
      <c r="B63" s="881"/>
      <c r="C63" s="881"/>
      <c r="D63" s="881"/>
      <c r="E63" s="881"/>
      <c r="F63" s="881"/>
      <c r="G63" s="881"/>
      <c r="H63" s="881"/>
      <c r="I63" s="881"/>
    </row>
    <row r="64" spans="1:9" ht="21" customHeight="1" thickBot="1">
      <c r="A64" s="611"/>
      <c r="B64" s="611"/>
      <c r="C64" s="612"/>
      <c r="D64" s="612"/>
      <c r="E64" s="612"/>
      <c r="F64" s="613"/>
      <c r="G64" s="613"/>
      <c r="H64" s="613"/>
      <c r="I64" s="613"/>
    </row>
    <row r="65" spans="1:9" ht="27.75" customHeight="1" thickBot="1">
      <c r="A65" s="882" t="s">
        <v>144</v>
      </c>
      <c r="B65" s="885" t="s">
        <v>287</v>
      </c>
      <c r="C65" s="885"/>
      <c r="D65" s="885"/>
      <c r="E65" s="885"/>
      <c r="F65" s="885" t="s">
        <v>656</v>
      </c>
      <c r="G65" s="885"/>
      <c r="H65" s="885"/>
      <c r="I65" s="885"/>
    </row>
    <row r="66" spans="1:9" ht="24" customHeight="1">
      <c r="A66" s="883"/>
      <c r="B66" s="883" t="s">
        <v>657</v>
      </c>
      <c r="C66" s="883"/>
      <c r="D66" s="886" t="s">
        <v>658</v>
      </c>
      <c r="E66" s="886"/>
      <c r="F66" s="883" t="s">
        <v>657</v>
      </c>
      <c r="G66" s="883"/>
      <c r="H66" s="886" t="s">
        <v>658</v>
      </c>
      <c r="I66" s="886"/>
    </row>
    <row r="67" spans="1:9" ht="48" thickBot="1">
      <c r="A67" s="884"/>
      <c r="B67" s="614" t="s">
        <v>659</v>
      </c>
      <c r="C67" s="615" t="s">
        <v>660</v>
      </c>
      <c r="D67" s="614" t="s">
        <v>659</v>
      </c>
      <c r="E67" s="648" t="s">
        <v>660</v>
      </c>
      <c r="F67" s="614" t="s">
        <v>659</v>
      </c>
      <c r="G67" s="615" t="s">
        <v>660</v>
      </c>
      <c r="H67" s="614" t="s">
        <v>659</v>
      </c>
      <c r="I67" s="615" t="s">
        <v>660</v>
      </c>
    </row>
    <row r="68" spans="1:9" ht="21" customHeight="1">
      <c r="A68" s="649"/>
      <c r="B68" s="650"/>
      <c r="C68" s="651"/>
      <c r="D68" s="652"/>
      <c r="E68" s="653"/>
      <c r="F68" s="650"/>
      <c r="G68" s="651"/>
      <c r="H68" s="652"/>
      <c r="I68" s="651"/>
    </row>
    <row r="69" spans="1:9" ht="16.5" customHeight="1">
      <c r="A69" s="654" t="s">
        <v>715</v>
      </c>
      <c r="B69" s="655">
        <v>24204.846769</v>
      </c>
      <c r="C69" s="656">
        <f aca="true" t="shared" si="8" ref="C69:C86">B69</f>
        <v>24204.846769</v>
      </c>
      <c r="D69" s="657">
        <v>20071.172860000002</v>
      </c>
      <c r="E69" s="656">
        <f aca="true" t="shared" si="9" ref="E69:E86">D69</f>
        <v>20071.172860000002</v>
      </c>
      <c r="F69" s="655">
        <v>19339.297243999998</v>
      </c>
      <c r="G69" s="656">
        <f aca="true" t="shared" si="10" ref="G69:G86">F69</f>
        <v>19339.297243999998</v>
      </c>
      <c r="H69" s="657">
        <v>13773.40465</v>
      </c>
      <c r="I69" s="656">
        <f aca="true" t="shared" si="11" ref="I69:I86">H69</f>
        <v>13773.40465</v>
      </c>
    </row>
    <row r="70" spans="1:9" ht="16.5" customHeight="1">
      <c r="A70" s="658" t="s">
        <v>716</v>
      </c>
      <c r="B70" s="659">
        <v>1353.571174</v>
      </c>
      <c r="C70" s="660">
        <f t="shared" si="8"/>
        <v>1353.571174</v>
      </c>
      <c r="D70" s="661">
        <v>5733.6921600000005</v>
      </c>
      <c r="E70" s="660">
        <f t="shared" si="9"/>
        <v>5733.6921600000005</v>
      </c>
      <c r="F70" s="659">
        <v>1071.418184</v>
      </c>
      <c r="G70" s="660">
        <f t="shared" si="10"/>
        <v>1071.418184</v>
      </c>
      <c r="H70" s="661">
        <v>4340.48813</v>
      </c>
      <c r="I70" s="660">
        <f t="shared" si="11"/>
        <v>4340.48813</v>
      </c>
    </row>
    <row r="71" spans="1:9" ht="16.5" customHeight="1">
      <c r="A71" s="662" t="s">
        <v>717</v>
      </c>
      <c r="B71" s="655">
        <v>63.448495</v>
      </c>
      <c r="C71" s="656">
        <f t="shared" si="8"/>
        <v>63.448495</v>
      </c>
      <c r="D71" s="657">
        <v>243.10743000000002</v>
      </c>
      <c r="E71" s="656">
        <f t="shared" si="9"/>
        <v>243.10743000000002</v>
      </c>
      <c r="F71" s="655">
        <v>4.16641</v>
      </c>
      <c r="G71" s="656">
        <f t="shared" si="10"/>
        <v>4.16641</v>
      </c>
      <c r="H71" s="657">
        <v>23.56093</v>
      </c>
      <c r="I71" s="656">
        <f t="shared" si="11"/>
        <v>23.56093</v>
      </c>
    </row>
    <row r="72" spans="1:9" ht="16.5" customHeight="1">
      <c r="A72" s="658" t="s">
        <v>718</v>
      </c>
      <c r="B72" s="659">
        <v>2089.7900979999995</v>
      </c>
      <c r="C72" s="660">
        <f t="shared" si="8"/>
        <v>2089.7900979999995</v>
      </c>
      <c r="D72" s="661">
        <v>8881.363510000001</v>
      </c>
      <c r="E72" s="660">
        <f t="shared" si="9"/>
        <v>8881.363510000001</v>
      </c>
      <c r="F72" s="659">
        <v>1866.976569</v>
      </c>
      <c r="G72" s="660">
        <f t="shared" si="10"/>
        <v>1866.976569</v>
      </c>
      <c r="H72" s="661">
        <v>7602.820420000001</v>
      </c>
      <c r="I72" s="660">
        <f t="shared" si="11"/>
        <v>7602.820420000001</v>
      </c>
    </row>
    <row r="73" spans="1:9" s="639" customFormat="1" ht="16.5" customHeight="1">
      <c r="A73" s="662" t="s">
        <v>719</v>
      </c>
      <c r="B73" s="655">
        <v>6762.011984999999</v>
      </c>
      <c r="C73" s="656">
        <f t="shared" si="8"/>
        <v>6762.011984999999</v>
      </c>
      <c r="D73" s="657">
        <v>12260.940470000001</v>
      </c>
      <c r="E73" s="656">
        <f t="shared" si="9"/>
        <v>12260.940470000001</v>
      </c>
      <c r="F73" s="655">
        <v>3347.5607829999994</v>
      </c>
      <c r="G73" s="656">
        <f t="shared" si="10"/>
        <v>3347.5607829999994</v>
      </c>
      <c r="H73" s="657">
        <v>6762.03018</v>
      </c>
      <c r="I73" s="656">
        <f t="shared" si="11"/>
        <v>6762.03018</v>
      </c>
    </row>
    <row r="74" spans="1:9" s="639" customFormat="1" ht="16.5" customHeight="1">
      <c r="A74" s="658" t="s">
        <v>720</v>
      </c>
      <c r="B74" s="659">
        <v>11060.729391</v>
      </c>
      <c r="C74" s="660">
        <f t="shared" si="8"/>
        <v>11060.729391</v>
      </c>
      <c r="D74" s="661">
        <v>25094.380599999997</v>
      </c>
      <c r="E74" s="660">
        <f t="shared" si="9"/>
        <v>25094.380599999997</v>
      </c>
      <c r="F74" s="659">
        <v>5018.9187919999995</v>
      </c>
      <c r="G74" s="660">
        <f t="shared" si="10"/>
        <v>5018.9187919999995</v>
      </c>
      <c r="H74" s="661">
        <v>12940.205999999998</v>
      </c>
      <c r="I74" s="660">
        <f t="shared" si="11"/>
        <v>12940.205999999998</v>
      </c>
    </row>
    <row r="75" spans="1:9" ht="16.5" customHeight="1">
      <c r="A75" s="662" t="s">
        <v>721</v>
      </c>
      <c r="B75" s="655">
        <v>12118.380475000002</v>
      </c>
      <c r="C75" s="656">
        <f t="shared" si="8"/>
        <v>12118.380475000002</v>
      </c>
      <c r="D75" s="657">
        <v>21170.191740000002</v>
      </c>
      <c r="E75" s="656">
        <f t="shared" si="9"/>
        <v>21170.191740000002</v>
      </c>
      <c r="F75" s="655">
        <v>9898.804156</v>
      </c>
      <c r="G75" s="656">
        <f t="shared" si="10"/>
        <v>9898.804156</v>
      </c>
      <c r="H75" s="657">
        <v>16285.53449</v>
      </c>
      <c r="I75" s="656">
        <f t="shared" si="11"/>
        <v>16285.53449</v>
      </c>
    </row>
    <row r="76" spans="1:9" ht="16.5" customHeight="1">
      <c r="A76" s="658" t="s">
        <v>722</v>
      </c>
      <c r="B76" s="659">
        <v>94660.778887</v>
      </c>
      <c r="C76" s="660">
        <f t="shared" si="8"/>
        <v>94660.778887</v>
      </c>
      <c r="D76" s="661">
        <v>122605.68487</v>
      </c>
      <c r="E76" s="660">
        <f t="shared" si="9"/>
        <v>122605.68487</v>
      </c>
      <c r="F76" s="659">
        <v>76173.52888</v>
      </c>
      <c r="G76" s="660">
        <f t="shared" si="10"/>
        <v>76173.52888</v>
      </c>
      <c r="H76" s="661">
        <v>91287.0277</v>
      </c>
      <c r="I76" s="660">
        <f t="shared" si="11"/>
        <v>91287.0277</v>
      </c>
    </row>
    <row r="77" spans="1:9" ht="16.5" customHeight="1">
      <c r="A77" s="662" t="s">
        <v>723</v>
      </c>
      <c r="B77" s="655">
        <v>18010.13243</v>
      </c>
      <c r="C77" s="656">
        <f t="shared" si="8"/>
        <v>18010.13243</v>
      </c>
      <c r="D77" s="657">
        <v>27334.02229</v>
      </c>
      <c r="E77" s="656">
        <f t="shared" si="9"/>
        <v>27334.02229</v>
      </c>
      <c r="F77" s="655">
        <v>11853.85931</v>
      </c>
      <c r="G77" s="656">
        <f t="shared" si="10"/>
        <v>11853.85931</v>
      </c>
      <c r="H77" s="657">
        <v>18113.41937</v>
      </c>
      <c r="I77" s="656">
        <f t="shared" si="11"/>
        <v>18113.41937</v>
      </c>
    </row>
    <row r="78" spans="1:9" ht="16.5" customHeight="1">
      <c r="A78" s="658" t="s">
        <v>724</v>
      </c>
      <c r="B78" s="659">
        <v>20381.044379</v>
      </c>
      <c r="C78" s="660">
        <f t="shared" si="8"/>
        <v>20381.044379</v>
      </c>
      <c r="D78" s="661">
        <v>42048.760619999994</v>
      </c>
      <c r="E78" s="660">
        <f t="shared" si="9"/>
        <v>42048.760619999994</v>
      </c>
      <c r="F78" s="659">
        <v>16155.455832</v>
      </c>
      <c r="G78" s="660">
        <f t="shared" si="10"/>
        <v>16155.455832</v>
      </c>
      <c r="H78" s="661">
        <v>32421.330360000007</v>
      </c>
      <c r="I78" s="660">
        <f t="shared" si="11"/>
        <v>32421.330360000007</v>
      </c>
    </row>
    <row r="79" spans="1:9" ht="16.5" customHeight="1">
      <c r="A79" s="662" t="s">
        <v>725</v>
      </c>
      <c r="B79" s="655">
        <v>55020.321578</v>
      </c>
      <c r="C79" s="656">
        <f t="shared" si="8"/>
        <v>55020.321578</v>
      </c>
      <c r="D79" s="657">
        <v>51661.61425000001</v>
      </c>
      <c r="E79" s="656">
        <f t="shared" si="9"/>
        <v>51661.61425000001</v>
      </c>
      <c r="F79" s="655">
        <v>47653.07321799999</v>
      </c>
      <c r="G79" s="656">
        <f t="shared" si="10"/>
        <v>47653.07321799999</v>
      </c>
      <c r="H79" s="657">
        <v>40021.41026</v>
      </c>
      <c r="I79" s="656">
        <f t="shared" si="11"/>
        <v>40021.41026</v>
      </c>
    </row>
    <row r="80" spans="1:9" ht="16.5" customHeight="1">
      <c r="A80" s="658" t="s">
        <v>726</v>
      </c>
      <c r="B80" s="659">
        <v>83782.32995400002</v>
      </c>
      <c r="C80" s="660">
        <f t="shared" si="8"/>
        <v>83782.32995400002</v>
      </c>
      <c r="D80" s="661">
        <v>75446.90460000001</v>
      </c>
      <c r="E80" s="660">
        <f t="shared" si="9"/>
        <v>75446.90460000001</v>
      </c>
      <c r="F80" s="659">
        <v>47235.208448000005</v>
      </c>
      <c r="G80" s="660">
        <f t="shared" si="10"/>
        <v>47235.208448000005</v>
      </c>
      <c r="H80" s="661">
        <v>38534.50433</v>
      </c>
      <c r="I80" s="660">
        <f t="shared" si="11"/>
        <v>38534.50433</v>
      </c>
    </row>
    <row r="81" spans="1:9" ht="16.5" customHeight="1">
      <c r="A81" s="663" t="s">
        <v>727</v>
      </c>
      <c r="B81" s="655">
        <v>17625.740474000002</v>
      </c>
      <c r="C81" s="656">
        <f t="shared" si="8"/>
        <v>17625.740474000002</v>
      </c>
      <c r="D81" s="657">
        <v>26466.87333</v>
      </c>
      <c r="E81" s="656">
        <f t="shared" si="9"/>
        <v>26466.87333</v>
      </c>
      <c r="F81" s="655">
        <v>8945.95201</v>
      </c>
      <c r="G81" s="656">
        <f t="shared" si="10"/>
        <v>8945.95201</v>
      </c>
      <c r="H81" s="657">
        <v>10529.47205</v>
      </c>
      <c r="I81" s="656">
        <f t="shared" si="11"/>
        <v>10529.47205</v>
      </c>
    </row>
    <row r="82" spans="1:9" ht="16.5" customHeight="1">
      <c r="A82" s="664" t="s">
        <v>728</v>
      </c>
      <c r="B82" s="659">
        <v>26505.199099999998</v>
      </c>
      <c r="C82" s="660">
        <f t="shared" si="8"/>
        <v>26505.199099999998</v>
      </c>
      <c r="D82" s="661">
        <v>18110.785350000002</v>
      </c>
      <c r="E82" s="660">
        <f t="shared" si="9"/>
        <v>18110.785350000002</v>
      </c>
      <c r="F82" s="659">
        <v>13230.574099999998</v>
      </c>
      <c r="G82" s="660">
        <f t="shared" si="10"/>
        <v>13230.574099999998</v>
      </c>
      <c r="H82" s="661">
        <v>8893.4012</v>
      </c>
      <c r="I82" s="660">
        <f t="shared" si="11"/>
        <v>8893.4012</v>
      </c>
    </row>
    <row r="83" spans="1:9" ht="16.5" customHeight="1">
      <c r="A83" s="663" t="s">
        <v>729</v>
      </c>
      <c r="B83" s="655">
        <v>538.749871</v>
      </c>
      <c r="C83" s="656">
        <f t="shared" si="8"/>
        <v>538.749871</v>
      </c>
      <c r="D83" s="657">
        <v>3738.87425</v>
      </c>
      <c r="E83" s="656">
        <f t="shared" si="9"/>
        <v>3738.87425</v>
      </c>
      <c r="F83" s="655">
        <v>343.24935000000005</v>
      </c>
      <c r="G83" s="656">
        <f t="shared" si="10"/>
        <v>343.24935000000005</v>
      </c>
      <c r="H83" s="657">
        <v>2618.92415</v>
      </c>
      <c r="I83" s="656">
        <f t="shared" si="11"/>
        <v>2618.92415</v>
      </c>
    </row>
    <row r="84" spans="1:9" ht="16.5" customHeight="1">
      <c r="A84" s="664" t="s">
        <v>730</v>
      </c>
      <c r="B84" s="659">
        <v>22682.328789999996</v>
      </c>
      <c r="C84" s="660">
        <f t="shared" si="8"/>
        <v>22682.328789999996</v>
      </c>
      <c r="D84" s="661">
        <v>34399.60946000001</v>
      </c>
      <c r="E84" s="660">
        <f t="shared" si="9"/>
        <v>34399.60946000001</v>
      </c>
      <c r="F84" s="659">
        <v>17886.553646999997</v>
      </c>
      <c r="G84" s="660">
        <f t="shared" si="10"/>
        <v>17886.553646999997</v>
      </c>
      <c r="H84" s="661">
        <v>21179.88161</v>
      </c>
      <c r="I84" s="660">
        <f t="shared" si="11"/>
        <v>21179.88161</v>
      </c>
    </row>
    <row r="85" spans="1:9" ht="16.5" customHeight="1">
      <c r="A85" s="645" t="s">
        <v>731</v>
      </c>
      <c r="B85" s="665">
        <f>SUM(B69,B72,B73,B74,B75,B76,B80,B84)</f>
        <v>257361.196349</v>
      </c>
      <c r="C85" s="666">
        <f t="shared" si="8"/>
        <v>257361.196349</v>
      </c>
      <c r="D85" s="667">
        <f>SUM(D69,D72,D73,D74,D75,D76,D80,D84)</f>
        <v>319930.24811</v>
      </c>
      <c r="E85" s="666">
        <f t="shared" si="9"/>
        <v>319930.24811</v>
      </c>
      <c r="F85" s="665">
        <f>SUM(F69,F72,F73,F74,F75,F76,F80,F84)</f>
        <v>180766.848519</v>
      </c>
      <c r="G85" s="666">
        <f t="shared" si="10"/>
        <v>180766.848519</v>
      </c>
      <c r="H85" s="667">
        <f>SUM(H69,H72,H73,H74,H75,H76,H80,H84)</f>
        <v>208365.40938000003</v>
      </c>
      <c r="I85" s="666">
        <f t="shared" si="11"/>
        <v>208365.40938000003</v>
      </c>
    </row>
    <row r="86" spans="1:9" ht="16.5" customHeight="1" thickBot="1">
      <c r="A86" s="668" t="s">
        <v>732</v>
      </c>
      <c r="B86" s="669">
        <f>SUM(B61,B85)</f>
        <v>1574367.4493629998</v>
      </c>
      <c r="C86" s="670">
        <f t="shared" si="8"/>
        <v>1574367.4493629998</v>
      </c>
      <c r="D86" s="669">
        <f>SUM(D61,D85)</f>
        <v>1733129.4851800005</v>
      </c>
      <c r="E86" s="670">
        <f t="shared" si="9"/>
        <v>1733129.4851800005</v>
      </c>
      <c r="F86" s="669">
        <f>SUM(F61,F85)</f>
        <v>1334110.8687780001</v>
      </c>
      <c r="G86" s="670">
        <f t="shared" si="10"/>
        <v>1334110.8687780001</v>
      </c>
      <c r="H86" s="671">
        <f>SUM(H61,H85)</f>
        <v>1422242.4745</v>
      </c>
      <c r="I86" s="670">
        <f t="shared" si="11"/>
        <v>1422242.4745</v>
      </c>
    </row>
    <row r="87" spans="1:9" s="674" customFormat="1" ht="16.5" customHeight="1">
      <c r="A87" s="672" t="s">
        <v>733</v>
      </c>
      <c r="B87" s="673"/>
      <c r="C87" s="673"/>
      <c r="D87" s="673"/>
      <c r="E87" s="673"/>
      <c r="F87" s="673"/>
      <c r="G87" s="673"/>
      <c r="H87" s="673"/>
      <c r="I87" s="673"/>
    </row>
    <row r="88" spans="1:9" s="674" customFormat="1" ht="16.5" customHeight="1">
      <c r="A88" s="610"/>
      <c r="B88" s="610"/>
      <c r="C88" s="610"/>
      <c r="D88" s="610"/>
      <c r="E88" s="610"/>
      <c r="F88" s="610"/>
      <c r="G88" s="610"/>
      <c r="H88" s="610"/>
      <c r="I88" s="610"/>
    </row>
    <row r="89" spans="1:9" s="675" customFormat="1" ht="16.5" customHeight="1">
      <c r="A89" s="610"/>
      <c r="B89" s="610"/>
      <c r="C89" s="610"/>
      <c r="D89" s="610"/>
      <c r="E89" s="610"/>
      <c r="F89" s="610"/>
      <c r="G89" s="610"/>
      <c r="H89" s="610"/>
      <c r="I89" s="610"/>
    </row>
    <row r="90" spans="1:9" s="676" customFormat="1" ht="20.25" customHeight="1">
      <c r="A90" s="610"/>
      <c r="B90" s="610"/>
      <c r="C90" s="610"/>
      <c r="D90" s="610"/>
      <c r="E90" s="610"/>
      <c r="F90" s="610"/>
      <c r="G90" s="610"/>
      <c r="H90" s="610"/>
      <c r="I90" s="610"/>
    </row>
    <row r="91" spans="1:9" s="676" customFormat="1" ht="20.25" customHeight="1">
      <c r="A91" s="610"/>
      <c r="B91" s="610"/>
      <c r="C91" s="610"/>
      <c r="D91" s="610"/>
      <c r="E91" s="610"/>
      <c r="F91" s="610"/>
      <c r="G91" s="610"/>
      <c r="H91" s="610"/>
      <c r="I91" s="610"/>
    </row>
    <row r="92" spans="1:9" s="676" customFormat="1" ht="20.25" customHeight="1">
      <c r="A92" s="610"/>
      <c r="B92" s="610"/>
      <c r="C92" s="610"/>
      <c r="D92" s="610"/>
      <c r="E92" s="610"/>
      <c r="F92" s="610"/>
      <c r="G92" s="610"/>
      <c r="H92" s="610"/>
      <c r="I92" s="610"/>
    </row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</sheetData>
  <sheetProtection/>
  <mergeCells count="18">
    <mergeCell ref="A1:I1"/>
    <mergeCell ref="A2:I2"/>
    <mergeCell ref="A4:A6"/>
    <mergeCell ref="B4:E4"/>
    <mergeCell ref="F4:I4"/>
    <mergeCell ref="B5:C5"/>
    <mergeCell ref="D5:E5"/>
    <mergeCell ref="F5:G5"/>
    <mergeCell ref="H5:I5"/>
    <mergeCell ref="A62:I62"/>
    <mergeCell ref="A63:I63"/>
    <mergeCell ref="A65:A67"/>
    <mergeCell ref="B65:E65"/>
    <mergeCell ref="F65:I65"/>
    <mergeCell ref="B66:C66"/>
    <mergeCell ref="D66:E66"/>
    <mergeCell ref="F66:G66"/>
    <mergeCell ref="H66:I66"/>
  </mergeCells>
  <printOptions/>
  <pageMargins left="0.58" right="0.2362204724409449" top="0.5511811023622047" bottom="0.5118110236220472" header="0.2755905511811024" footer="0.31496062992125984"/>
  <pageSetup horizontalDpi="300" verticalDpi="300" orientation="portrait" paperSize="9" scale="67" r:id="rId1"/>
  <rowBreaks count="1" manualBreakCount="1">
    <brk id="61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X96"/>
  <sheetViews>
    <sheetView tabSelected="1" view="pageBreakPreview" zoomScale="60" zoomScaleNormal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5" sqref="B15"/>
    </sheetView>
  </sheetViews>
  <sheetFormatPr defaultColWidth="10.25390625" defaultRowHeight="13.5"/>
  <cols>
    <col min="1" max="1" width="44.625" style="679" customWidth="1"/>
    <col min="2" max="2" width="9.50390625" style="679" customWidth="1"/>
    <col min="3" max="3" width="11.25390625" style="679" customWidth="1"/>
    <col min="4" max="4" width="10.375" style="679" customWidth="1"/>
    <col min="5" max="5" width="11.25390625" style="679" customWidth="1"/>
    <col min="6" max="6" width="10.375" style="679" customWidth="1"/>
    <col min="7" max="7" width="11.25390625" style="679" customWidth="1"/>
    <col min="8" max="8" width="10.375" style="679" customWidth="1"/>
    <col min="9" max="9" width="11.25390625" style="679" customWidth="1"/>
    <col min="10" max="16384" width="10.25390625" style="679" customWidth="1"/>
  </cols>
  <sheetData>
    <row r="1" spans="1:9" ht="25.5">
      <c r="A1" s="677" t="s">
        <v>734</v>
      </c>
      <c r="B1" s="678"/>
      <c r="C1" s="678"/>
      <c r="D1" s="678"/>
      <c r="E1" s="678"/>
      <c r="F1" s="678"/>
      <c r="G1" s="678"/>
      <c r="H1" s="678"/>
      <c r="I1" s="678"/>
    </row>
    <row r="2" spans="1:9" ht="20.25">
      <c r="A2" s="680" t="s">
        <v>735</v>
      </c>
      <c r="B2" s="681"/>
      <c r="C2" s="681"/>
      <c r="D2" s="681"/>
      <c r="E2" s="681"/>
      <c r="F2" s="681"/>
      <c r="G2" s="681"/>
      <c r="H2" s="681"/>
      <c r="I2" s="681"/>
    </row>
    <row r="3" spans="1:7" ht="21" customHeight="1" thickBot="1">
      <c r="A3" s="682"/>
      <c r="B3" s="683"/>
      <c r="C3" s="683"/>
      <c r="D3" s="683"/>
      <c r="E3" s="683"/>
      <c r="F3" s="683"/>
      <c r="G3" s="683"/>
    </row>
    <row r="4" spans="1:9" ht="24.75" customHeight="1" thickBot="1">
      <c r="A4" s="887" t="s">
        <v>144</v>
      </c>
      <c r="B4" s="890" t="s">
        <v>287</v>
      </c>
      <c r="C4" s="890"/>
      <c r="D4" s="890"/>
      <c r="E4" s="890"/>
      <c r="F4" s="890" t="s">
        <v>656</v>
      </c>
      <c r="G4" s="890"/>
      <c r="H4" s="890"/>
      <c r="I4" s="890"/>
    </row>
    <row r="5" spans="1:9" ht="24.75" customHeight="1">
      <c r="A5" s="888"/>
      <c r="B5" s="888" t="s">
        <v>657</v>
      </c>
      <c r="C5" s="888"/>
      <c r="D5" s="891" t="s">
        <v>658</v>
      </c>
      <c r="E5" s="891"/>
      <c r="F5" s="888" t="s">
        <v>657</v>
      </c>
      <c r="G5" s="888"/>
      <c r="H5" s="891" t="s">
        <v>658</v>
      </c>
      <c r="I5" s="891"/>
    </row>
    <row r="6" spans="1:9" ht="47.25" customHeight="1" thickBot="1">
      <c r="A6" s="889"/>
      <c r="B6" s="684" t="s">
        <v>659</v>
      </c>
      <c r="C6" s="685" t="s">
        <v>660</v>
      </c>
      <c r="D6" s="684" t="s">
        <v>659</v>
      </c>
      <c r="E6" s="685" t="s">
        <v>660</v>
      </c>
      <c r="F6" s="684" t="s">
        <v>659</v>
      </c>
      <c r="G6" s="685" t="s">
        <v>660</v>
      </c>
      <c r="H6" s="684" t="s">
        <v>659</v>
      </c>
      <c r="I6" s="685" t="s">
        <v>660</v>
      </c>
    </row>
    <row r="7" spans="1:9" ht="16.5" customHeight="1">
      <c r="A7" s="686"/>
      <c r="B7" s="687"/>
      <c r="C7" s="688"/>
      <c r="D7" s="689"/>
      <c r="E7" s="690"/>
      <c r="F7" s="691"/>
      <c r="G7" s="692"/>
      <c r="H7" s="693"/>
      <c r="I7" s="692"/>
    </row>
    <row r="8" spans="1:9" ht="16.5" customHeight="1">
      <c r="A8" s="694" t="s">
        <v>661</v>
      </c>
      <c r="B8" s="695">
        <v>1321.7476</v>
      </c>
      <c r="C8" s="696">
        <f aca="true" t="shared" si="0" ref="C8:C24">B8</f>
        <v>1321.7476</v>
      </c>
      <c r="D8" s="697">
        <v>4530.44918</v>
      </c>
      <c r="E8" s="696">
        <f aca="true" t="shared" si="1" ref="E8:E24">D8</f>
        <v>4530.44918</v>
      </c>
      <c r="F8" s="695">
        <v>1321.5756</v>
      </c>
      <c r="G8" s="696">
        <f aca="true" t="shared" si="2" ref="G8:G24">F8</f>
        <v>1321.5756</v>
      </c>
      <c r="H8" s="695">
        <v>4529.03637</v>
      </c>
      <c r="I8" s="696">
        <f aca="true" t="shared" si="3" ref="I8:I24">H8</f>
        <v>4529.03637</v>
      </c>
    </row>
    <row r="9" spans="1:9" ht="16.5" customHeight="1">
      <c r="A9" s="698" t="s">
        <v>736</v>
      </c>
      <c r="B9" s="699">
        <v>7833.870715999999</v>
      </c>
      <c r="C9" s="700">
        <f t="shared" si="0"/>
        <v>7833.870715999999</v>
      </c>
      <c r="D9" s="701">
        <v>22086.789670000006</v>
      </c>
      <c r="E9" s="700">
        <f t="shared" si="1"/>
        <v>22086.789670000006</v>
      </c>
      <c r="F9" s="699">
        <v>7354.246246000001</v>
      </c>
      <c r="G9" s="700">
        <f t="shared" si="2"/>
        <v>7354.246246000001</v>
      </c>
      <c r="H9" s="699">
        <v>20277.798179999998</v>
      </c>
      <c r="I9" s="700">
        <f t="shared" si="3"/>
        <v>20277.798179999998</v>
      </c>
    </row>
    <row r="10" spans="1:9" ht="16.5" customHeight="1">
      <c r="A10" s="694" t="s">
        <v>737</v>
      </c>
      <c r="B10" s="695">
        <v>1744.5815400000001</v>
      </c>
      <c r="C10" s="696">
        <f t="shared" si="0"/>
        <v>1744.5815400000001</v>
      </c>
      <c r="D10" s="697">
        <v>10523.74578</v>
      </c>
      <c r="E10" s="696">
        <f t="shared" si="1"/>
        <v>10523.74578</v>
      </c>
      <c r="F10" s="695">
        <v>1685.47989</v>
      </c>
      <c r="G10" s="696">
        <f t="shared" si="2"/>
        <v>1685.47989</v>
      </c>
      <c r="H10" s="695">
        <v>10101.002629999999</v>
      </c>
      <c r="I10" s="696">
        <f t="shared" si="3"/>
        <v>10101.002629999999</v>
      </c>
    </row>
    <row r="11" spans="1:9" ht="16.5" customHeight="1">
      <c r="A11" s="698" t="s">
        <v>664</v>
      </c>
      <c r="B11" s="699">
        <v>1176.76705</v>
      </c>
      <c r="C11" s="700">
        <f t="shared" si="0"/>
        <v>1176.76705</v>
      </c>
      <c r="D11" s="701">
        <v>2599.6049300000004</v>
      </c>
      <c r="E11" s="700">
        <f t="shared" si="1"/>
        <v>2599.6049300000004</v>
      </c>
      <c r="F11" s="699">
        <v>1176.7411499999998</v>
      </c>
      <c r="G11" s="700">
        <f t="shared" si="2"/>
        <v>1176.7411499999998</v>
      </c>
      <c r="H11" s="699">
        <v>2598.85567</v>
      </c>
      <c r="I11" s="700">
        <f t="shared" si="3"/>
        <v>2598.85567</v>
      </c>
    </row>
    <row r="12" spans="1:9" ht="16.5" customHeight="1">
      <c r="A12" s="694" t="s">
        <v>738</v>
      </c>
      <c r="B12" s="695">
        <v>240.81915800000004</v>
      </c>
      <c r="C12" s="696">
        <f t="shared" si="0"/>
        <v>240.81915800000004</v>
      </c>
      <c r="D12" s="697">
        <v>1316.49769</v>
      </c>
      <c r="E12" s="696">
        <f t="shared" si="1"/>
        <v>1316.49769</v>
      </c>
      <c r="F12" s="695">
        <v>83.19466800000001</v>
      </c>
      <c r="G12" s="696">
        <f t="shared" si="2"/>
        <v>83.19466800000001</v>
      </c>
      <c r="H12" s="695">
        <v>499.84564</v>
      </c>
      <c r="I12" s="696">
        <f t="shared" si="3"/>
        <v>499.84564</v>
      </c>
    </row>
    <row r="13" spans="1:9" ht="16.5" customHeight="1">
      <c r="A13" s="698" t="s">
        <v>739</v>
      </c>
      <c r="B13" s="699">
        <v>2303.11953</v>
      </c>
      <c r="C13" s="700">
        <f t="shared" si="0"/>
        <v>2303.11953</v>
      </c>
      <c r="D13" s="701">
        <v>3927.2465999999995</v>
      </c>
      <c r="E13" s="700">
        <f t="shared" si="1"/>
        <v>3927.2465999999995</v>
      </c>
      <c r="F13" s="699">
        <v>2301.48283</v>
      </c>
      <c r="G13" s="700">
        <f t="shared" si="2"/>
        <v>2301.48283</v>
      </c>
      <c r="H13" s="699">
        <v>3923.5545300000003</v>
      </c>
      <c r="I13" s="700">
        <f t="shared" si="3"/>
        <v>3923.5545300000003</v>
      </c>
    </row>
    <row r="14" spans="1:9" ht="16.5" customHeight="1">
      <c r="A14" s="694" t="s">
        <v>740</v>
      </c>
      <c r="B14" s="695">
        <v>27640.33309</v>
      </c>
      <c r="C14" s="696">
        <f t="shared" si="0"/>
        <v>27640.33309</v>
      </c>
      <c r="D14" s="697">
        <v>138147.22526999994</v>
      </c>
      <c r="E14" s="696">
        <f t="shared" si="1"/>
        <v>138147.22526999994</v>
      </c>
      <c r="F14" s="695">
        <v>7321.773480000001</v>
      </c>
      <c r="G14" s="696">
        <f t="shared" si="2"/>
        <v>7321.773480000001</v>
      </c>
      <c r="H14" s="695">
        <v>30593.672440000002</v>
      </c>
      <c r="I14" s="696">
        <f t="shared" si="3"/>
        <v>30593.672440000002</v>
      </c>
    </row>
    <row r="15" spans="1:9" ht="16.5" customHeight="1">
      <c r="A15" s="698" t="s">
        <v>669</v>
      </c>
      <c r="B15" s="699">
        <v>9573.324314000001</v>
      </c>
      <c r="C15" s="700">
        <f t="shared" si="0"/>
        <v>9573.324314000001</v>
      </c>
      <c r="D15" s="701">
        <v>34759.109540000005</v>
      </c>
      <c r="E15" s="700">
        <f t="shared" si="1"/>
        <v>34759.109540000005</v>
      </c>
      <c r="F15" s="699">
        <v>5419.000694</v>
      </c>
      <c r="G15" s="700">
        <f t="shared" si="2"/>
        <v>5419.000694</v>
      </c>
      <c r="H15" s="699">
        <v>18852.29541</v>
      </c>
      <c r="I15" s="700">
        <f t="shared" si="3"/>
        <v>18852.29541</v>
      </c>
    </row>
    <row r="16" spans="1:12" ht="16.5" customHeight="1">
      <c r="A16" s="694" t="s">
        <v>670</v>
      </c>
      <c r="B16" s="695">
        <v>4090.7594660000004</v>
      </c>
      <c r="C16" s="696">
        <f t="shared" si="0"/>
        <v>4090.7594660000004</v>
      </c>
      <c r="D16" s="697">
        <v>27467.865279999998</v>
      </c>
      <c r="E16" s="696">
        <f t="shared" si="1"/>
        <v>27467.865279999998</v>
      </c>
      <c r="F16" s="695">
        <v>533.588976</v>
      </c>
      <c r="G16" s="696">
        <f t="shared" si="2"/>
        <v>533.588976</v>
      </c>
      <c r="H16" s="695">
        <v>3360.2882400000003</v>
      </c>
      <c r="I16" s="696">
        <f t="shared" si="3"/>
        <v>3360.2882400000003</v>
      </c>
      <c r="K16" s="702"/>
      <c r="L16" s="702"/>
    </row>
    <row r="17" spans="1:12" ht="16.5" customHeight="1">
      <c r="A17" s="698" t="s">
        <v>741</v>
      </c>
      <c r="B17" s="699">
        <v>13835.102040000002</v>
      </c>
      <c r="C17" s="700">
        <f t="shared" si="0"/>
        <v>13835.102040000002</v>
      </c>
      <c r="D17" s="701">
        <v>74994.66944000001</v>
      </c>
      <c r="E17" s="700">
        <f t="shared" si="1"/>
        <v>74994.66944000001</v>
      </c>
      <c r="F17" s="699">
        <v>1228.44354</v>
      </c>
      <c r="G17" s="700">
        <f t="shared" si="2"/>
        <v>1228.44354</v>
      </c>
      <c r="H17" s="699">
        <v>7469.7062099999985</v>
      </c>
      <c r="I17" s="700">
        <f t="shared" si="3"/>
        <v>7469.7062099999985</v>
      </c>
      <c r="K17" s="702"/>
      <c r="L17" s="702"/>
    </row>
    <row r="18" spans="1:12" ht="16.5" customHeight="1">
      <c r="A18" s="694" t="s">
        <v>742</v>
      </c>
      <c r="B18" s="695">
        <v>19021.104079999997</v>
      </c>
      <c r="C18" s="696">
        <f t="shared" si="0"/>
        <v>19021.104079999997</v>
      </c>
      <c r="D18" s="697">
        <v>38832.8851</v>
      </c>
      <c r="E18" s="696">
        <f t="shared" si="1"/>
        <v>38832.8851</v>
      </c>
      <c r="F18" s="695">
        <v>13622.559430000001</v>
      </c>
      <c r="G18" s="696">
        <f t="shared" si="2"/>
        <v>13622.559430000001</v>
      </c>
      <c r="H18" s="695">
        <v>28658.357000000004</v>
      </c>
      <c r="I18" s="696">
        <f t="shared" si="3"/>
        <v>28658.357000000004</v>
      </c>
      <c r="K18" s="702"/>
      <c r="L18" s="702"/>
    </row>
    <row r="19" spans="1:12" ht="16.5" customHeight="1">
      <c r="A19" s="698" t="s">
        <v>743</v>
      </c>
      <c r="B19" s="699">
        <v>16405.548755999997</v>
      </c>
      <c r="C19" s="700">
        <f t="shared" si="0"/>
        <v>16405.548755999997</v>
      </c>
      <c r="D19" s="701">
        <v>6607.837749999999</v>
      </c>
      <c r="E19" s="700">
        <f t="shared" si="1"/>
        <v>6607.837749999999</v>
      </c>
      <c r="F19" s="699">
        <v>5972.885946</v>
      </c>
      <c r="G19" s="700">
        <f t="shared" si="2"/>
        <v>5972.885946</v>
      </c>
      <c r="H19" s="699">
        <v>6607.31333</v>
      </c>
      <c r="I19" s="700">
        <f t="shared" si="3"/>
        <v>6607.31333</v>
      </c>
      <c r="K19" s="702"/>
      <c r="L19" s="702"/>
    </row>
    <row r="20" spans="1:12" ht="16.5" customHeight="1">
      <c r="A20" s="694" t="s">
        <v>673</v>
      </c>
      <c r="B20" s="695">
        <v>2712.97086</v>
      </c>
      <c r="C20" s="696">
        <f t="shared" si="0"/>
        <v>2712.97086</v>
      </c>
      <c r="D20" s="697">
        <v>3412.1437699999997</v>
      </c>
      <c r="E20" s="696">
        <f t="shared" si="1"/>
        <v>3412.1437699999997</v>
      </c>
      <c r="F20" s="695">
        <v>2712.97086</v>
      </c>
      <c r="G20" s="696">
        <f t="shared" si="2"/>
        <v>2712.97086</v>
      </c>
      <c r="H20" s="695">
        <v>3412.1437699999997</v>
      </c>
      <c r="I20" s="696">
        <f t="shared" si="3"/>
        <v>3412.1437699999997</v>
      </c>
      <c r="K20" s="702"/>
      <c r="L20" s="702"/>
    </row>
    <row r="21" spans="1:12" ht="16.5" customHeight="1">
      <c r="A21" s="698" t="s">
        <v>744</v>
      </c>
      <c r="B21" s="699">
        <v>4365.240388</v>
      </c>
      <c r="C21" s="700">
        <f t="shared" si="0"/>
        <v>4365.240388</v>
      </c>
      <c r="D21" s="701">
        <v>13938.90306</v>
      </c>
      <c r="E21" s="700">
        <f t="shared" si="1"/>
        <v>13938.90306</v>
      </c>
      <c r="F21" s="699">
        <v>4361.451788</v>
      </c>
      <c r="G21" s="700">
        <f t="shared" si="2"/>
        <v>4361.451788</v>
      </c>
      <c r="H21" s="699">
        <v>13887.022949999999</v>
      </c>
      <c r="I21" s="700">
        <f t="shared" si="3"/>
        <v>13887.022949999999</v>
      </c>
      <c r="K21" s="702"/>
      <c r="L21" s="702"/>
    </row>
    <row r="22" spans="1:12" ht="16.5" customHeight="1">
      <c r="A22" s="694" t="s">
        <v>676</v>
      </c>
      <c r="B22" s="695">
        <v>6386.462008</v>
      </c>
      <c r="C22" s="696">
        <f t="shared" si="0"/>
        <v>6386.462008</v>
      </c>
      <c r="D22" s="697">
        <v>12408.20091</v>
      </c>
      <c r="E22" s="696">
        <f t="shared" si="1"/>
        <v>12408.20091</v>
      </c>
      <c r="F22" s="695">
        <v>1022.741858</v>
      </c>
      <c r="G22" s="696">
        <f t="shared" si="2"/>
        <v>1022.741858</v>
      </c>
      <c r="H22" s="695">
        <v>3016.71932</v>
      </c>
      <c r="I22" s="696">
        <f t="shared" si="3"/>
        <v>3016.71932</v>
      </c>
      <c r="K22" s="702"/>
      <c r="L22" s="702"/>
    </row>
    <row r="23" spans="1:12" ht="16.5" customHeight="1">
      <c r="A23" s="698" t="s">
        <v>677</v>
      </c>
      <c r="B23" s="699">
        <v>1431.3589319999999</v>
      </c>
      <c r="C23" s="700">
        <f t="shared" si="0"/>
        <v>1431.3589319999999</v>
      </c>
      <c r="D23" s="701">
        <v>8303.75852</v>
      </c>
      <c r="E23" s="700">
        <f t="shared" si="1"/>
        <v>8303.75852</v>
      </c>
      <c r="F23" s="699">
        <v>956.7690899999998</v>
      </c>
      <c r="G23" s="700">
        <f t="shared" si="2"/>
        <v>956.7690899999998</v>
      </c>
      <c r="H23" s="699">
        <v>3098.90229</v>
      </c>
      <c r="I23" s="700">
        <f t="shared" si="3"/>
        <v>3098.90229</v>
      </c>
      <c r="K23" s="702"/>
      <c r="L23" s="702"/>
    </row>
    <row r="24" spans="1:12" ht="16.5" customHeight="1">
      <c r="A24" s="703" t="s">
        <v>678</v>
      </c>
      <c r="B24" s="704">
        <f>SUM(B8,B9,B14,B18,B23)</f>
        <v>57248.414418</v>
      </c>
      <c r="C24" s="705">
        <f t="shared" si="0"/>
        <v>57248.414418</v>
      </c>
      <c r="D24" s="706">
        <f>SUM(D8,D9,D14,D18,D23)</f>
        <v>211901.10773999992</v>
      </c>
      <c r="E24" s="705">
        <f t="shared" si="1"/>
        <v>211901.10773999992</v>
      </c>
      <c r="F24" s="704">
        <f>SUM(F8,F9,F14,F18,F23)</f>
        <v>30576.923846000005</v>
      </c>
      <c r="G24" s="705">
        <f t="shared" si="2"/>
        <v>30576.923846000005</v>
      </c>
      <c r="H24" s="707">
        <f>SUM(H8,H9,H14,H18,H23)</f>
        <v>87157.76628000001</v>
      </c>
      <c r="I24" s="705">
        <f t="shared" si="3"/>
        <v>87157.76628000001</v>
      </c>
      <c r="K24" s="702"/>
      <c r="L24" s="702"/>
    </row>
    <row r="25" spans="1:12" ht="16.5" customHeight="1">
      <c r="A25" s="694"/>
      <c r="B25" s="695"/>
      <c r="C25" s="696"/>
      <c r="D25" s="697"/>
      <c r="E25" s="696"/>
      <c r="F25" s="695"/>
      <c r="G25" s="696"/>
      <c r="H25" s="708"/>
      <c r="I25" s="696"/>
      <c r="K25" s="702"/>
      <c r="L25" s="702"/>
    </row>
    <row r="26" spans="1:12" ht="16.5" customHeight="1">
      <c r="A26" s="694" t="s">
        <v>679</v>
      </c>
      <c r="B26" s="695">
        <v>1809.55181</v>
      </c>
      <c r="C26" s="696">
        <f aca="true" t="shared" si="4" ref="C26:C58">B26</f>
        <v>1809.55181</v>
      </c>
      <c r="D26" s="697">
        <v>7246.792090000001</v>
      </c>
      <c r="E26" s="696">
        <f aca="true" t="shared" si="5" ref="E26:E58">D26</f>
        <v>7246.792090000001</v>
      </c>
      <c r="F26" s="695">
        <v>1522.75947</v>
      </c>
      <c r="G26" s="696">
        <f aca="true" t="shared" si="6" ref="G26:G58">F26</f>
        <v>1522.75947</v>
      </c>
      <c r="H26" s="695">
        <v>5497.7374899999995</v>
      </c>
      <c r="I26" s="696">
        <f>H26</f>
        <v>5497.7374899999995</v>
      </c>
      <c r="J26" s="709"/>
      <c r="K26" s="702"/>
      <c r="L26" s="702"/>
    </row>
    <row r="27" spans="1:12" ht="15.75" customHeight="1">
      <c r="A27" s="698" t="s">
        <v>745</v>
      </c>
      <c r="B27" s="699">
        <v>319.67312</v>
      </c>
      <c r="C27" s="700">
        <f t="shared" si="4"/>
        <v>319.67312</v>
      </c>
      <c r="D27" s="701">
        <v>3386.6338899999996</v>
      </c>
      <c r="E27" s="700">
        <f t="shared" si="5"/>
        <v>3386.6338899999996</v>
      </c>
      <c r="F27" s="699">
        <v>211.44191999999998</v>
      </c>
      <c r="G27" s="700">
        <f t="shared" si="6"/>
        <v>211.44191999999998</v>
      </c>
      <c r="H27" s="699">
        <v>2325.33985</v>
      </c>
      <c r="I27" s="700">
        <f>H27</f>
        <v>2325.33985</v>
      </c>
      <c r="J27" s="710"/>
      <c r="K27" s="702"/>
      <c r="L27" s="702"/>
    </row>
    <row r="28" spans="1:12" ht="16.5" customHeight="1">
      <c r="A28" s="694" t="s">
        <v>746</v>
      </c>
      <c r="B28" s="695">
        <v>77548.173656</v>
      </c>
      <c r="C28" s="696">
        <f t="shared" si="4"/>
        <v>77548.173656</v>
      </c>
      <c r="D28" s="697">
        <v>41559.92411</v>
      </c>
      <c r="E28" s="696">
        <f t="shared" si="5"/>
        <v>41559.92411</v>
      </c>
      <c r="F28" s="695">
        <v>45499.584965999995</v>
      </c>
      <c r="G28" s="696">
        <f t="shared" si="6"/>
        <v>45499.584965999995</v>
      </c>
      <c r="H28" s="695">
        <v>15355.88925</v>
      </c>
      <c r="I28" s="696">
        <f>H28</f>
        <v>15355.88925</v>
      </c>
      <c r="K28" s="702"/>
      <c r="L28" s="702"/>
    </row>
    <row r="29" spans="1:12" ht="16.5" customHeight="1">
      <c r="A29" s="698" t="s">
        <v>682</v>
      </c>
      <c r="B29" s="699">
        <v>27375.4217</v>
      </c>
      <c r="C29" s="700">
        <f t="shared" si="4"/>
        <v>27375.4217</v>
      </c>
      <c r="D29" s="701">
        <v>4816.698560000001</v>
      </c>
      <c r="E29" s="700">
        <f t="shared" si="5"/>
        <v>4816.698560000001</v>
      </c>
      <c r="F29" s="699">
        <v>26104.731699999997</v>
      </c>
      <c r="G29" s="700">
        <f t="shared" si="6"/>
        <v>26104.731699999997</v>
      </c>
      <c r="H29" s="699">
        <v>4339.77804</v>
      </c>
      <c r="I29" s="700">
        <f>H29</f>
        <v>4339.77804</v>
      </c>
      <c r="K29" s="702"/>
      <c r="L29" s="702"/>
    </row>
    <row r="30" spans="1:12" ht="16.5" customHeight="1">
      <c r="A30" s="694" t="s">
        <v>747</v>
      </c>
      <c r="B30" s="695">
        <v>12885.869470000001</v>
      </c>
      <c r="C30" s="696">
        <f t="shared" si="4"/>
        <v>12885.869470000001</v>
      </c>
      <c r="D30" s="697">
        <v>6135.50972</v>
      </c>
      <c r="E30" s="696">
        <f t="shared" si="5"/>
        <v>6135.50972</v>
      </c>
      <c r="F30" s="695">
        <v>5228.3346</v>
      </c>
      <c r="G30" s="696">
        <f t="shared" si="6"/>
        <v>5228.3346</v>
      </c>
      <c r="H30" s="695">
        <v>2364.6247700000004</v>
      </c>
      <c r="I30" s="696">
        <f>H30</f>
        <v>2364.6247700000004</v>
      </c>
      <c r="K30" s="702"/>
      <c r="L30" s="702"/>
    </row>
    <row r="31" spans="1:12" ht="16.5" customHeight="1">
      <c r="A31" s="698" t="s">
        <v>690</v>
      </c>
      <c r="B31" s="699">
        <v>10454.2144</v>
      </c>
      <c r="C31" s="700">
        <f t="shared" si="4"/>
        <v>10454.2144</v>
      </c>
      <c r="D31" s="701">
        <v>8249.924570000001</v>
      </c>
      <c r="E31" s="700">
        <f t="shared" si="5"/>
        <v>8249.924570000001</v>
      </c>
      <c r="F31" s="699">
        <v>0</v>
      </c>
      <c r="G31" s="700">
        <f t="shared" si="6"/>
        <v>0</v>
      </c>
      <c r="H31" s="699">
        <v>0</v>
      </c>
      <c r="I31" s="700">
        <v>0.2</v>
      </c>
      <c r="K31" s="702"/>
      <c r="L31" s="702"/>
    </row>
    <row r="32" spans="1:12" ht="16.5" customHeight="1">
      <c r="A32" s="694" t="s">
        <v>748</v>
      </c>
      <c r="B32" s="695">
        <v>662.91651</v>
      </c>
      <c r="C32" s="696">
        <f t="shared" si="4"/>
        <v>662.91651</v>
      </c>
      <c r="D32" s="697">
        <v>2852.5445799999998</v>
      </c>
      <c r="E32" s="696">
        <f t="shared" si="5"/>
        <v>2852.5445799999998</v>
      </c>
      <c r="F32" s="695">
        <v>0.0175</v>
      </c>
      <c r="G32" s="696">
        <f t="shared" si="6"/>
        <v>0.0175</v>
      </c>
      <c r="H32" s="695">
        <v>0.161</v>
      </c>
      <c r="I32" s="696">
        <f aca="true" t="shared" si="7" ref="I32:I58">H32</f>
        <v>0.161</v>
      </c>
      <c r="K32" s="702"/>
      <c r="L32" s="702"/>
    </row>
    <row r="33" spans="1:12" ht="16.5" customHeight="1">
      <c r="A33" s="698" t="s">
        <v>749</v>
      </c>
      <c r="B33" s="699">
        <v>79686.435303</v>
      </c>
      <c r="C33" s="700">
        <f t="shared" si="4"/>
        <v>79686.435303</v>
      </c>
      <c r="D33" s="701">
        <v>215288.74906999996</v>
      </c>
      <c r="E33" s="700">
        <f t="shared" si="5"/>
        <v>215288.74906999996</v>
      </c>
      <c r="F33" s="699">
        <v>30663.957023000003</v>
      </c>
      <c r="G33" s="700">
        <f t="shared" si="6"/>
        <v>30663.957023000003</v>
      </c>
      <c r="H33" s="699">
        <v>34153.76238</v>
      </c>
      <c r="I33" s="700">
        <f t="shared" si="7"/>
        <v>34153.76238</v>
      </c>
      <c r="K33" s="702"/>
      <c r="L33" s="702"/>
    </row>
    <row r="34" spans="1:24" ht="16.5" customHeight="1">
      <c r="A34" s="694" t="s">
        <v>750</v>
      </c>
      <c r="B34" s="695">
        <v>24263.63774</v>
      </c>
      <c r="C34" s="696">
        <f t="shared" si="4"/>
        <v>24263.63774</v>
      </c>
      <c r="D34" s="697">
        <v>109998.95846000001</v>
      </c>
      <c r="E34" s="696">
        <f t="shared" si="5"/>
        <v>109998.95846000001</v>
      </c>
      <c r="F34" s="695">
        <v>13.0151</v>
      </c>
      <c r="G34" s="696">
        <f t="shared" si="6"/>
        <v>13.0151</v>
      </c>
      <c r="H34" s="695">
        <v>75.58531</v>
      </c>
      <c r="I34" s="696">
        <f t="shared" si="7"/>
        <v>75.58531</v>
      </c>
      <c r="K34" s="702"/>
      <c r="L34" s="702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</row>
    <row r="35" spans="1:12" s="710" customFormat="1" ht="16.5" customHeight="1">
      <c r="A35" s="698" t="s">
        <v>751</v>
      </c>
      <c r="B35" s="699">
        <v>7942.657872999996</v>
      </c>
      <c r="C35" s="700">
        <f t="shared" si="4"/>
        <v>7942.657872999996</v>
      </c>
      <c r="D35" s="701">
        <v>54640.372539999975</v>
      </c>
      <c r="E35" s="700">
        <f t="shared" si="5"/>
        <v>54640.372539999975</v>
      </c>
      <c r="F35" s="699">
        <v>829.531733</v>
      </c>
      <c r="G35" s="700">
        <f t="shared" si="6"/>
        <v>829.531733</v>
      </c>
      <c r="H35" s="699">
        <v>5812.844620000001</v>
      </c>
      <c r="I35" s="700">
        <f t="shared" si="7"/>
        <v>5812.844620000001</v>
      </c>
      <c r="J35" s="679"/>
      <c r="K35" s="702"/>
      <c r="L35" s="702"/>
    </row>
    <row r="36" spans="1:12" ht="16.5" customHeight="1">
      <c r="A36" s="694" t="s">
        <v>752</v>
      </c>
      <c r="B36" s="695">
        <v>10927.061119999998</v>
      </c>
      <c r="C36" s="696">
        <f t="shared" si="4"/>
        <v>10927.061119999998</v>
      </c>
      <c r="D36" s="697">
        <v>4295.32663</v>
      </c>
      <c r="E36" s="696">
        <f t="shared" si="5"/>
        <v>4295.32663</v>
      </c>
      <c r="F36" s="695">
        <v>7248.601029999999</v>
      </c>
      <c r="G36" s="696">
        <f t="shared" si="6"/>
        <v>7248.601029999999</v>
      </c>
      <c r="H36" s="695">
        <v>2372.4793799999998</v>
      </c>
      <c r="I36" s="696">
        <f t="shared" si="7"/>
        <v>2372.4793799999998</v>
      </c>
      <c r="K36" s="702"/>
      <c r="L36" s="702"/>
    </row>
    <row r="37" spans="1:12" ht="16.5" customHeight="1">
      <c r="A37" s="698" t="s">
        <v>753</v>
      </c>
      <c r="B37" s="699">
        <v>7751.5081</v>
      </c>
      <c r="C37" s="700">
        <f t="shared" si="4"/>
        <v>7751.5081</v>
      </c>
      <c r="D37" s="701">
        <v>4287.06331</v>
      </c>
      <c r="E37" s="700">
        <f t="shared" si="5"/>
        <v>4287.06331</v>
      </c>
      <c r="F37" s="699">
        <v>1979.3383</v>
      </c>
      <c r="G37" s="700">
        <f t="shared" si="6"/>
        <v>1979.3383</v>
      </c>
      <c r="H37" s="711">
        <v>848.56345</v>
      </c>
      <c r="I37" s="700">
        <f t="shared" si="7"/>
        <v>848.56345</v>
      </c>
      <c r="J37" s="712"/>
      <c r="K37" s="702"/>
      <c r="L37" s="702"/>
    </row>
    <row r="38" spans="1:12" ht="16.5" customHeight="1">
      <c r="A38" s="694" t="s">
        <v>696</v>
      </c>
      <c r="B38" s="695">
        <v>1652.7944099999997</v>
      </c>
      <c r="C38" s="696">
        <f t="shared" si="4"/>
        <v>1652.7944099999997</v>
      </c>
      <c r="D38" s="697">
        <v>979.23275</v>
      </c>
      <c r="E38" s="696">
        <f t="shared" si="5"/>
        <v>979.23275</v>
      </c>
      <c r="F38" s="695">
        <v>930.55441</v>
      </c>
      <c r="G38" s="696">
        <f t="shared" si="6"/>
        <v>930.55441</v>
      </c>
      <c r="H38" s="708">
        <v>696.22633</v>
      </c>
      <c r="I38" s="696">
        <f t="shared" si="7"/>
        <v>696.22633</v>
      </c>
      <c r="J38" s="712"/>
      <c r="K38" s="702"/>
      <c r="L38" s="702"/>
    </row>
    <row r="39" spans="1:12" ht="16.5" customHeight="1">
      <c r="A39" s="698" t="s">
        <v>697</v>
      </c>
      <c r="B39" s="699">
        <v>4007.29598</v>
      </c>
      <c r="C39" s="700">
        <f t="shared" si="4"/>
        <v>4007.29598</v>
      </c>
      <c r="D39" s="701">
        <v>3838.32444</v>
      </c>
      <c r="E39" s="700">
        <f t="shared" si="5"/>
        <v>3838.32444</v>
      </c>
      <c r="F39" s="699">
        <v>2135.05784</v>
      </c>
      <c r="G39" s="700">
        <f t="shared" si="6"/>
        <v>2135.05784</v>
      </c>
      <c r="H39" s="711">
        <v>1926.49161</v>
      </c>
      <c r="I39" s="700">
        <f t="shared" si="7"/>
        <v>1926.49161</v>
      </c>
      <c r="J39" s="712"/>
      <c r="K39" s="702"/>
      <c r="L39" s="702"/>
    </row>
    <row r="40" spans="1:12" ht="16.5" customHeight="1">
      <c r="A40" s="694" t="s">
        <v>754</v>
      </c>
      <c r="B40" s="695">
        <v>223.97936999999996</v>
      </c>
      <c r="C40" s="696">
        <f t="shared" si="4"/>
        <v>223.97936999999996</v>
      </c>
      <c r="D40" s="697">
        <v>253.80901</v>
      </c>
      <c r="E40" s="696">
        <f t="shared" si="5"/>
        <v>253.80901</v>
      </c>
      <c r="F40" s="695">
        <v>182.93937</v>
      </c>
      <c r="G40" s="696">
        <f t="shared" si="6"/>
        <v>182.93937</v>
      </c>
      <c r="H40" s="708">
        <v>206.43701</v>
      </c>
      <c r="I40" s="696">
        <f t="shared" si="7"/>
        <v>206.43701</v>
      </c>
      <c r="J40" s="712"/>
      <c r="K40" s="702"/>
      <c r="L40" s="702"/>
    </row>
    <row r="41" spans="1:12" ht="16.5" customHeight="1">
      <c r="A41" s="698" t="s">
        <v>699</v>
      </c>
      <c r="B41" s="699">
        <v>1498.4474</v>
      </c>
      <c r="C41" s="700">
        <f t="shared" si="4"/>
        <v>1498.4474</v>
      </c>
      <c r="D41" s="701">
        <v>3321.3440299999997</v>
      </c>
      <c r="E41" s="700">
        <f t="shared" si="5"/>
        <v>3321.3440299999997</v>
      </c>
      <c r="F41" s="699">
        <v>721.3994</v>
      </c>
      <c r="G41" s="700">
        <f t="shared" si="6"/>
        <v>721.3994</v>
      </c>
      <c r="H41" s="711">
        <v>1544.9042600000002</v>
      </c>
      <c r="I41" s="700">
        <f t="shared" si="7"/>
        <v>1544.9042600000002</v>
      </c>
      <c r="J41" s="712"/>
      <c r="K41" s="702"/>
      <c r="L41" s="702"/>
    </row>
    <row r="42" spans="1:12" ht="16.5" customHeight="1">
      <c r="A42" s="694" t="s">
        <v>755</v>
      </c>
      <c r="B42" s="695">
        <v>1076.46866</v>
      </c>
      <c r="C42" s="696">
        <f t="shared" si="4"/>
        <v>1076.46866</v>
      </c>
      <c r="D42" s="697">
        <v>1893.7149199999997</v>
      </c>
      <c r="E42" s="696">
        <f t="shared" si="5"/>
        <v>1893.7149199999997</v>
      </c>
      <c r="F42" s="695">
        <v>61.53565999999999</v>
      </c>
      <c r="G42" s="696">
        <f t="shared" si="6"/>
        <v>61.53565999999999</v>
      </c>
      <c r="H42" s="708">
        <v>139.10089</v>
      </c>
      <c r="I42" s="696">
        <f t="shared" si="7"/>
        <v>139.10089</v>
      </c>
      <c r="J42" s="712"/>
      <c r="K42" s="702"/>
      <c r="L42" s="702"/>
    </row>
    <row r="43" spans="1:12" ht="16.5" customHeight="1">
      <c r="A43" s="698" t="s">
        <v>756</v>
      </c>
      <c r="B43" s="699">
        <v>6303.0300799999995</v>
      </c>
      <c r="C43" s="700">
        <f t="shared" si="4"/>
        <v>6303.0300799999995</v>
      </c>
      <c r="D43" s="701">
        <v>7505.80803</v>
      </c>
      <c r="E43" s="700">
        <f t="shared" si="5"/>
        <v>7505.80803</v>
      </c>
      <c r="F43" s="699">
        <v>6188.57208</v>
      </c>
      <c r="G43" s="700">
        <f t="shared" si="6"/>
        <v>6188.57208</v>
      </c>
      <c r="H43" s="711">
        <v>7391.00536</v>
      </c>
      <c r="I43" s="700">
        <f t="shared" si="7"/>
        <v>7391.00536</v>
      </c>
      <c r="J43" s="712"/>
      <c r="K43" s="702"/>
      <c r="L43" s="702"/>
    </row>
    <row r="44" spans="1:12" ht="16.5" customHeight="1">
      <c r="A44" s="694" t="s">
        <v>757</v>
      </c>
      <c r="B44" s="695">
        <v>8663.15247</v>
      </c>
      <c r="C44" s="696">
        <f t="shared" si="4"/>
        <v>8663.15247</v>
      </c>
      <c r="D44" s="697">
        <v>10296.43249</v>
      </c>
      <c r="E44" s="696">
        <f t="shared" si="5"/>
        <v>10296.43249</v>
      </c>
      <c r="F44" s="695">
        <v>8627.72147</v>
      </c>
      <c r="G44" s="696">
        <f t="shared" si="6"/>
        <v>8627.72147</v>
      </c>
      <c r="H44" s="708">
        <v>10252.85929</v>
      </c>
      <c r="I44" s="696">
        <f t="shared" si="7"/>
        <v>10252.85929</v>
      </c>
      <c r="J44" s="712"/>
      <c r="K44" s="702"/>
      <c r="L44" s="702"/>
    </row>
    <row r="45" spans="1:12" s="712" customFormat="1" ht="16.5" customHeight="1">
      <c r="A45" s="698" t="s">
        <v>704</v>
      </c>
      <c r="B45" s="699">
        <v>6509.299784</v>
      </c>
      <c r="C45" s="700">
        <f t="shared" si="4"/>
        <v>6509.299784</v>
      </c>
      <c r="D45" s="701">
        <v>19684.22078</v>
      </c>
      <c r="E45" s="700">
        <f t="shared" si="5"/>
        <v>19684.22078</v>
      </c>
      <c r="F45" s="699">
        <v>845.680629</v>
      </c>
      <c r="G45" s="700">
        <f t="shared" si="6"/>
        <v>845.680629</v>
      </c>
      <c r="H45" s="711">
        <v>3489.71453</v>
      </c>
      <c r="I45" s="700">
        <f t="shared" si="7"/>
        <v>3489.71453</v>
      </c>
      <c r="K45" s="702"/>
      <c r="L45" s="702"/>
    </row>
    <row r="46" spans="1:12" s="712" customFormat="1" ht="16.5" customHeight="1">
      <c r="A46" s="694" t="s">
        <v>758</v>
      </c>
      <c r="B46" s="695">
        <v>349775.48294600006</v>
      </c>
      <c r="C46" s="696">
        <f t="shared" si="4"/>
        <v>349775.48294600006</v>
      </c>
      <c r="D46" s="697">
        <v>63778.67340000001</v>
      </c>
      <c r="E46" s="696">
        <f t="shared" si="5"/>
        <v>63778.67340000001</v>
      </c>
      <c r="F46" s="695">
        <v>55455.005766</v>
      </c>
      <c r="G46" s="696">
        <f t="shared" si="6"/>
        <v>55455.005766</v>
      </c>
      <c r="H46" s="708">
        <v>11583.748390000002</v>
      </c>
      <c r="I46" s="696">
        <f t="shared" si="7"/>
        <v>11583.748390000002</v>
      </c>
      <c r="K46" s="702"/>
      <c r="L46" s="702"/>
    </row>
    <row r="47" spans="1:12" s="712" customFormat="1" ht="16.5" customHeight="1">
      <c r="A47" s="698" t="s">
        <v>759</v>
      </c>
      <c r="B47" s="699">
        <v>73843.503823</v>
      </c>
      <c r="C47" s="700">
        <f t="shared" si="4"/>
        <v>73843.503823</v>
      </c>
      <c r="D47" s="701">
        <v>12494.17998</v>
      </c>
      <c r="E47" s="700">
        <f t="shared" si="5"/>
        <v>12494.17998</v>
      </c>
      <c r="F47" s="699">
        <v>22845.823823</v>
      </c>
      <c r="G47" s="700">
        <f t="shared" si="6"/>
        <v>22845.823823</v>
      </c>
      <c r="H47" s="711">
        <v>4403.33926</v>
      </c>
      <c r="I47" s="700">
        <f t="shared" si="7"/>
        <v>4403.33926</v>
      </c>
      <c r="K47" s="702"/>
      <c r="L47" s="702"/>
    </row>
    <row r="48" spans="1:12" s="712" customFormat="1" ht="16.5" customHeight="1">
      <c r="A48" s="694" t="s">
        <v>159</v>
      </c>
      <c r="B48" s="695">
        <v>253801.39336000002</v>
      </c>
      <c r="C48" s="696">
        <f t="shared" si="4"/>
        <v>253801.39336000002</v>
      </c>
      <c r="D48" s="697">
        <v>41956.51286</v>
      </c>
      <c r="E48" s="696">
        <f t="shared" si="5"/>
        <v>41956.51286</v>
      </c>
      <c r="F48" s="695">
        <v>25152.33136</v>
      </c>
      <c r="G48" s="696">
        <f t="shared" si="6"/>
        <v>25152.33136</v>
      </c>
      <c r="H48" s="708">
        <v>4219.54526</v>
      </c>
      <c r="I48" s="696">
        <f t="shared" si="7"/>
        <v>4219.54526</v>
      </c>
      <c r="K48" s="702"/>
      <c r="L48" s="702"/>
    </row>
    <row r="49" spans="1:12" s="712" customFormat="1" ht="16.5" customHeight="1">
      <c r="A49" s="698" t="s">
        <v>154</v>
      </c>
      <c r="B49" s="699">
        <v>18134.732556</v>
      </c>
      <c r="C49" s="700">
        <f t="shared" si="4"/>
        <v>18134.732556</v>
      </c>
      <c r="D49" s="701">
        <v>7993.11861</v>
      </c>
      <c r="E49" s="700">
        <f t="shared" si="5"/>
        <v>7993.11861</v>
      </c>
      <c r="F49" s="699">
        <v>5291.546556</v>
      </c>
      <c r="G49" s="700">
        <f t="shared" si="6"/>
        <v>5291.546556</v>
      </c>
      <c r="H49" s="711">
        <v>2472.01953</v>
      </c>
      <c r="I49" s="700">
        <f t="shared" si="7"/>
        <v>2472.01953</v>
      </c>
      <c r="K49" s="702"/>
      <c r="L49" s="702"/>
    </row>
    <row r="50" spans="1:12" s="712" customFormat="1" ht="16.5" customHeight="1">
      <c r="A50" s="694" t="s">
        <v>707</v>
      </c>
      <c r="B50" s="695">
        <v>2802.795867</v>
      </c>
      <c r="C50" s="696">
        <f t="shared" si="4"/>
        <v>2802.795867</v>
      </c>
      <c r="D50" s="697">
        <v>2081.10597</v>
      </c>
      <c r="E50" s="696">
        <f t="shared" si="5"/>
        <v>2081.10597</v>
      </c>
      <c r="F50" s="695">
        <v>2505.270849</v>
      </c>
      <c r="G50" s="696">
        <f t="shared" si="6"/>
        <v>2505.270849</v>
      </c>
      <c r="H50" s="708">
        <v>1754.07457</v>
      </c>
      <c r="I50" s="696">
        <f t="shared" si="7"/>
        <v>1754.07457</v>
      </c>
      <c r="K50" s="702"/>
      <c r="L50" s="702"/>
    </row>
    <row r="51" spans="1:12" s="712" customFormat="1" ht="16.5" customHeight="1">
      <c r="A51" s="698" t="s">
        <v>760</v>
      </c>
      <c r="B51" s="699">
        <v>47288.165277</v>
      </c>
      <c r="C51" s="700">
        <f t="shared" si="4"/>
        <v>47288.165277</v>
      </c>
      <c r="D51" s="701">
        <v>66767.17128000002</v>
      </c>
      <c r="E51" s="700">
        <f t="shared" si="5"/>
        <v>66767.17128000002</v>
      </c>
      <c r="F51" s="699">
        <v>23610.831380999996</v>
      </c>
      <c r="G51" s="700">
        <f t="shared" si="6"/>
        <v>23610.831380999996</v>
      </c>
      <c r="H51" s="711">
        <v>22558.876190000003</v>
      </c>
      <c r="I51" s="700">
        <f t="shared" si="7"/>
        <v>22558.876190000003</v>
      </c>
      <c r="K51" s="702"/>
      <c r="L51" s="702"/>
    </row>
    <row r="52" spans="1:12" s="712" customFormat="1" ht="16.5" customHeight="1">
      <c r="A52" s="694" t="s">
        <v>761</v>
      </c>
      <c r="B52" s="695">
        <v>6127.56757</v>
      </c>
      <c r="C52" s="696">
        <f t="shared" si="4"/>
        <v>6127.56757</v>
      </c>
      <c r="D52" s="697">
        <v>8449.242890000001</v>
      </c>
      <c r="E52" s="696">
        <f t="shared" si="5"/>
        <v>8449.242890000001</v>
      </c>
      <c r="F52" s="695">
        <v>0.005</v>
      </c>
      <c r="G52" s="696">
        <f t="shared" si="6"/>
        <v>0.005</v>
      </c>
      <c r="H52" s="708">
        <v>0.14825</v>
      </c>
      <c r="I52" s="696">
        <f t="shared" si="7"/>
        <v>0.14825</v>
      </c>
      <c r="K52" s="702"/>
      <c r="L52" s="702"/>
    </row>
    <row r="53" spans="1:12" s="712" customFormat="1" ht="16.5" customHeight="1">
      <c r="A53" s="694" t="s">
        <v>762</v>
      </c>
      <c r="B53" s="699">
        <v>8815.521442</v>
      </c>
      <c r="C53" s="700">
        <f t="shared" si="4"/>
        <v>8815.521442</v>
      </c>
      <c r="D53" s="701">
        <v>10940.97309</v>
      </c>
      <c r="E53" s="700">
        <f t="shared" si="5"/>
        <v>10940.97309</v>
      </c>
      <c r="F53" s="699">
        <v>654.7237620000001</v>
      </c>
      <c r="G53" s="700">
        <f t="shared" si="6"/>
        <v>654.7237620000001</v>
      </c>
      <c r="H53" s="711">
        <v>495.85524</v>
      </c>
      <c r="I53" s="700">
        <f t="shared" si="7"/>
        <v>495.85524</v>
      </c>
      <c r="J53" s="679"/>
      <c r="K53" s="702"/>
      <c r="L53" s="702"/>
    </row>
    <row r="54" spans="1:12" s="712" customFormat="1" ht="16.5" customHeight="1">
      <c r="A54" s="698" t="s">
        <v>709</v>
      </c>
      <c r="B54" s="695">
        <v>6376.693300000001</v>
      </c>
      <c r="C54" s="696">
        <f t="shared" si="4"/>
        <v>6376.693300000001</v>
      </c>
      <c r="D54" s="697">
        <v>27157.683409999998</v>
      </c>
      <c r="E54" s="696">
        <f t="shared" si="5"/>
        <v>27157.683409999998</v>
      </c>
      <c r="F54" s="695">
        <v>2234.7803</v>
      </c>
      <c r="G54" s="696">
        <f t="shared" si="6"/>
        <v>2234.7803</v>
      </c>
      <c r="H54" s="708">
        <v>5915.79737</v>
      </c>
      <c r="I54" s="696">
        <f t="shared" si="7"/>
        <v>5915.79737</v>
      </c>
      <c r="J54" s="679"/>
      <c r="K54" s="702"/>
      <c r="L54" s="702"/>
    </row>
    <row r="55" spans="1:12" s="712" customFormat="1" ht="16.5" customHeight="1">
      <c r="A55" s="694" t="s">
        <v>763</v>
      </c>
      <c r="B55" s="699">
        <v>544.6813940000001</v>
      </c>
      <c r="C55" s="700">
        <f t="shared" si="4"/>
        <v>544.6813940000001</v>
      </c>
      <c r="D55" s="701">
        <v>3619.41565</v>
      </c>
      <c r="E55" s="700">
        <f t="shared" si="5"/>
        <v>3619.41565</v>
      </c>
      <c r="F55" s="699">
        <v>446.33901499999996</v>
      </c>
      <c r="G55" s="700">
        <f t="shared" si="6"/>
        <v>446.33901499999996</v>
      </c>
      <c r="H55" s="711">
        <v>2122.40001</v>
      </c>
      <c r="I55" s="700">
        <f t="shared" si="7"/>
        <v>2122.40001</v>
      </c>
      <c r="J55" s="679"/>
      <c r="K55" s="702"/>
      <c r="L55" s="702"/>
    </row>
    <row r="56" spans="1:12" s="712" customFormat="1" ht="16.5" customHeight="1">
      <c r="A56" s="698" t="s">
        <v>711</v>
      </c>
      <c r="B56" s="695">
        <v>9479.021052</v>
      </c>
      <c r="C56" s="696">
        <f t="shared" si="4"/>
        <v>9479.021052</v>
      </c>
      <c r="D56" s="697">
        <v>3984.95908</v>
      </c>
      <c r="E56" s="696">
        <f t="shared" si="5"/>
        <v>3984.95908</v>
      </c>
      <c r="F56" s="695">
        <v>132.787892</v>
      </c>
      <c r="G56" s="696">
        <f t="shared" si="6"/>
        <v>132.787892</v>
      </c>
      <c r="H56" s="708">
        <v>31.86192</v>
      </c>
      <c r="I56" s="696">
        <f t="shared" si="7"/>
        <v>31.86192</v>
      </c>
      <c r="J56" s="679"/>
      <c r="K56" s="702"/>
      <c r="L56" s="702"/>
    </row>
    <row r="57" spans="1:12" s="712" customFormat="1" ht="16.5" customHeight="1">
      <c r="A57" s="713" t="s">
        <v>712</v>
      </c>
      <c r="B57" s="704">
        <f>SUM(B26,B28,B33,B45:B46,B50:B51,B55:B56)</f>
        <v>575443.607089</v>
      </c>
      <c r="C57" s="705">
        <f t="shared" si="4"/>
        <v>575443.607089</v>
      </c>
      <c r="D57" s="706">
        <f>SUM(D26,D28,D33,D45,D46,D50,D51,D55,D56)</f>
        <v>424011.01142999995</v>
      </c>
      <c r="E57" s="705">
        <f t="shared" si="5"/>
        <v>424011.01142999995</v>
      </c>
      <c r="F57" s="704">
        <f>SUM(F26,F28,F33,F45,F46,F50,F51,F55,F56)</f>
        <v>160682.216991</v>
      </c>
      <c r="G57" s="705">
        <f t="shared" si="6"/>
        <v>160682.216991</v>
      </c>
      <c r="H57" s="707">
        <f>SUM(H26,H28,H33,H45,H46,H50,H51,H55,H56)</f>
        <v>96548.06473</v>
      </c>
      <c r="I57" s="705">
        <f t="shared" si="7"/>
        <v>96548.06473</v>
      </c>
      <c r="J57" s="679"/>
      <c r="K57" s="702"/>
      <c r="L57" s="702"/>
    </row>
    <row r="58" spans="1:12" s="712" customFormat="1" ht="16.5" customHeight="1">
      <c r="A58" s="713" t="s">
        <v>764</v>
      </c>
      <c r="B58" s="704">
        <f>SUM(B24,B57)</f>
        <v>632692.0215070001</v>
      </c>
      <c r="C58" s="705">
        <f t="shared" si="4"/>
        <v>632692.0215070001</v>
      </c>
      <c r="D58" s="706">
        <f>SUM(D24,D57)</f>
        <v>635912.1191699998</v>
      </c>
      <c r="E58" s="705">
        <f t="shared" si="5"/>
        <v>635912.1191699998</v>
      </c>
      <c r="F58" s="704">
        <f>SUM(F24,F57)</f>
        <v>191259.14083699998</v>
      </c>
      <c r="G58" s="705">
        <f t="shared" si="6"/>
        <v>191259.14083699998</v>
      </c>
      <c r="H58" s="707">
        <f>SUM(H24,H57)</f>
        <v>183705.83101000002</v>
      </c>
      <c r="I58" s="705">
        <f t="shared" si="7"/>
        <v>183705.83101000002</v>
      </c>
      <c r="J58" s="679"/>
      <c r="K58" s="702"/>
      <c r="L58" s="702"/>
    </row>
    <row r="59" spans="1:12" s="712" customFormat="1" ht="25.5" customHeight="1">
      <c r="A59" s="677" t="s">
        <v>734</v>
      </c>
      <c r="B59" s="678"/>
      <c r="C59" s="678"/>
      <c r="D59" s="678"/>
      <c r="E59" s="678"/>
      <c r="F59" s="678"/>
      <c r="G59" s="678"/>
      <c r="H59" s="678"/>
      <c r="I59" s="678"/>
      <c r="J59" s="679"/>
      <c r="K59" s="702"/>
      <c r="L59" s="702"/>
    </row>
    <row r="60" spans="1:12" s="712" customFormat="1" ht="16.5" customHeight="1">
      <c r="A60" s="680" t="s">
        <v>735</v>
      </c>
      <c r="B60" s="681"/>
      <c r="C60" s="681"/>
      <c r="D60" s="681"/>
      <c r="E60" s="681"/>
      <c r="F60" s="681"/>
      <c r="G60" s="681"/>
      <c r="H60" s="681"/>
      <c r="I60" s="681"/>
      <c r="J60" s="679"/>
      <c r="K60" s="702"/>
      <c r="L60" s="702"/>
    </row>
    <row r="61" spans="1:12" ht="16.5" customHeight="1" thickBot="1">
      <c r="A61" s="682"/>
      <c r="B61" s="683"/>
      <c r="C61" s="683"/>
      <c r="D61" s="683"/>
      <c r="E61" s="683"/>
      <c r="F61" s="683"/>
      <c r="G61" s="683"/>
      <c r="K61" s="702"/>
      <c r="L61" s="702"/>
    </row>
    <row r="62" spans="1:12" ht="24" customHeight="1" thickBot="1">
      <c r="A62" s="887" t="s">
        <v>144</v>
      </c>
      <c r="B62" s="890" t="s">
        <v>287</v>
      </c>
      <c r="C62" s="890"/>
      <c r="D62" s="890"/>
      <c r="E62" s="890"/>
      <c r="F62" s="890" t="s">
        <v>656</v>
      </c>
      <c r="G62" s="890"/>
      <c r="H62" s="890"/>
      <c r="I62" s="890"/>
      <c r="K62" s="702"/>
      <c r="L62" s="702"/>
    </row>
    <row r="63" spans="1:12" ht="23.25" customHeight="1">
      <c r="A63" s="888"/>
      <c r="B63" s="888" t="s">
        <v>657</v>
      </c>
      <c r="C63" s="888"/>
      <c r="D63" s="891" t="s">
        <v>658</v>
      </c>
      <c r="E63" s="891"/>
      <c r="F63" s="888" t="s">
        <v>657</v>
      </c>
      <c r="G63" s="888"/>
      <c r="H63" s="891" t="s">
        <v>658</v>
      </c>
      <c r="I63" s="891"/>
      <c r="J63" s="710"/>
      <c r="K63" s="702"/>
      <c r="L63" s="702"/>
    </row>
    <row r="64" spans="1:12" ht="47.25" customHeight="1" thickBot="1">
      <c r="A64" s="889"/>
      <c r="B64" s="684" t="s">
        <v>659</v>
      </c>
      <c r="C64" s="685" t="s">
        <v>660</v>
      </c>
      <c r="D64" s="684" t="s">
        <v>659</v>
      </c>
      <c r="E64" s="685" t="s">
        <v>660</v>
      </c>
      <c r="F64" s="684" t="s">
        <v>659</v>
      </c>
      <c r="G64" s="685" t="s">
        <v>660</v>
      </c>
      <c r="H64" s="684" t="s">
        <v>659</v>
      </c>
      <c r="I64" s="685" t="s">
        <v>660</v>
      </c>
      <c r="K64" s="702"/>
      <c r="L64" s="702"/>
    </row>
    <row r="65" spans="1:9" ht="15.75">
      <c r="A65" s="714"/>
      <c r="B65" s="715"/>
      <c r="C65" s="716"/>
      <c r="D65" s="717"/>
      <c r="E65" s="716"/>
      <c r="F65" s="715"/>
      <c r="G65" s="716"/>
      <c r="H65" s="718"/>
      <c r="I65" s="716"/>
    </row>
    <row r="66" spans="1:9" ht="16.5" customHeight="1">
      <c r="A66" s="719" t="s">
        <v>715</v>
      </c>
      <c r="B66" s="695">
        <v>114993.38105899998</v>
      </c>
      <c r="C66" s="696">
        <f aca="true" t="shared" si="8" ref="C66:C83">B66</f>
        <v>114993.38105899998</v>
      </c>
      <c r="D66" s="697">
        <v>84677.45515</v>
      </c>
      <c r="E66" s="696">
        <f aca="true" t="shared" si="9" ref="E66:E83">D66</f>
        <v>84677.45515</v>
      </c>
      <c r="F66" s="695">
        <v>4778.358389</v>
      </c>
      <c r="G66" s="696">
        <f aca="true" t="shared" si="10" ref="G66:G83">F66</f>
        <v>4778.358389</v>
      </c>
      <c r="H66" s="708">
        <v>3981.2392600000003</v>
      </c>
      <c r="I66" s="696">
        <f aca="true" t="shared" si="11" ref="I66:I83">H66</f>
        <v>3981.2392600000003</v>
      </c>
    </row>
    <row r="67" spans="1:9" ht="16.5" customHeight="1">
      <c r="A67" s="720" t="s">
        <v>765</v>
      </c>
      <c r="B67" s="721">
        <v>78171.759096</v>
      </c>
      <c r="C67" s="722">
        <f t="shared" si="8"/>
        <v>78171.759096</v>
      </c>
      <c r="D67" s="723">
        <v>46229.04384</v>
      </c>
      <c r="E67" s="722">
        <f t="shared" si="9"/>
        <v>46229.04384</v>
      </c>
      <c r="F67" s="721">
        <v>474.45709600000004</v>
      </c>
      <c r="G67" s="722">
        <f t="shared" si="10"/>
        <v>474.45709600000004</v>
      </c>
      <c r="H67" s="724">
        <v>612.38616</v>
      </c>
      <c r="I67" s="722">
        <f t="shared" si="11"/>
        <v>612.38616</v>
      </c>
    </row>
    <row r="68" spans="1:9" ht="15.75" customHeight="1">
      <c r="A68" s="719" t="s">
        <v>766</v>
      </c>
      <c r="B68" s="725">
        <v>7836.610328</v>
      </c>
      <c r="C68" s="726">
        <f t="shared" si="8"/>
        <v>7836.610328</v>
      </c>
      <c r="D68" s="727">
        <v>4986.547799999999</v>
      </c>
      <c r="E68" s="726">
        <f t="shared" si="9"/>
        <v>4986.547799999999</v>
      </c>
      <c r="F68" s="725">
        <v>8.143328</v>
      </c>
      <c r="G68" s="726">
        <f t="shared" si="10"/>
        <v>8.143328</v>
      </c>
      <c r="H68" s="728">
        <v>13.026440000000001</v>
      </c>
      <c r="I68" s="726">
        <f t="shared" si="11"/>
        <v>13.026440000000001</v>
      </c>
    </row>
    <row r="69" spans="1:9" ht="15.75" customHeight="1">
      <c r="A69" s="720" t="s">
        <v>718</v>
      </c>
      <c r="B69" s="721">
        <v>5345.697706</v>
      </c>
      <c r="C69" s="722">
        <f t="shared" si="8"/>
        <v>5345.697706</v>
      </c>
      <c r="D69" s="723">
        <v>23873.785220000005</v>
      </c>
      <c r="E69" s="722">
        <f t="shared" si="9"/>
        <v>23873.785220000005</v>
      </c>
      <c r="F69" s="721">
        <v>2553.983456</v>
      </c>
      <c r="G69" s="722">
        <f t="shared" si="10"/>
        <v>2553.983456</v>
      </c>
      <c r="H69" s="724">
        <v>7740.1989699999995</v>
      </c>
      <c r="I69" s="722">
        <f t="shared" si="11"/>
        <v>7740.1989699999995</v>
      </c>
    </row>
    <row r="70" spans="1:9" ht="15.75" customHeight="1">
      <c r="A70" s="719" t="s">
        <v>767</v>
      </c>
      <c r="B70" s="725">
        <v>19490.095896000003</v>
      </c>
      <c r="C70" s="726">
        <f t="shared" si="8"/>
        <v>19490.095896000003</v>
      </c>
      <c r="D70" s="727">
        <v>11394.351330000001</v>
      </c>
      <c r="E70" s="726">
        <f t="shared" si="9"/>
        <v>11394.351330000001</v>
      </c>
      <c r="F70" s="725">
        <v>18344.461016</v>
      </c>
      <c r="G70" s="726">
        <f t="shared" si="10"/>
        <v>18344.461016</v>
      </c>
      <c r="H70" s="728">
        <v>9811.91823</v>
      </c>
      <c r="I70" s="726">
        <f t="shared" si="11"/>
        <v>9811.91823</v>
      </c>
    </row>
    <row r="71" spans="1:9" ht="15.75" customHeight="1">
      <c r="A71" s="720" t="s">
        <v>768</v>
      </c>
      <c r="B71" s="721">
        <v>24712.298062</v>
      </c>
      <c r="C71" s="722">
        <f t="shared" si="8"/>
        <v>24712.298062</v>
      </c>
      <c r="D71" s="723">
        <v>42332.97430999999</v>
      </c>
      <c r="E71" s="722">
        <f t="shared" si="9"/>
        <v>42332.97430999999</v>
      </c>
      <c r="F71" s="721">
        <v>4065.4314299999996</v>
      </c>
      <c r="G71" s="722">
        <f t="shared" si="10"/>
        <v>4065.4314299999996</v>
      </c>
      <c r="H71" s="724">
        <v>10892.98473</v>
      </c>
      <c r="I71" s="722">
        <f t="shared" si="11"/>
        <v>10892.98473</v>
      </c>
    </row>
    <row r="72" spans="1:12" ht="16.5" customHeight="1">
      <c r="A72" s="729" t="s">
        <v>769</v>
      </c>
      <c r="B72" s="725">
        <v>25851.134735</v>
      </c>
      <c r="C72" s="726">
        <f t="shared" si="8"/>
        <v>25851.134735</v>
      </c>
      <c r="D72" s="727">
        <v>17326.551170000006</v>
      </c>
      <c r="E72" s="726">
        <f t="shared" si="9"/>
        <v>17326.551170000006</v>
      </c>
      <c r="F72" s="725">
        <v>24972.841183</v>
      </c>
      <c r="G72" s="726">
        <f t="shared" si="10"/>
        <v>24972.841183</v>
      </c>
      <c r="H72" s="728">
        <v>15421.645569999999</v>
      </c>
      <c r="I72" s="726">
        <f t="shared" si="11"/>
        <v>15421.645569999999</v>
      </c>
      <c r="K72" s="702"/>
      <c r="L72" s="702"/>
    </row>
    <row r="73" spans="1:12" ht="16.5" customHeight="1">
      <c r="A73" s="720" t="s">
        <v>722</v>
      </c>
      <c r="B73" s="721">
        <v>35848.544169</v>
      </c>
      <c r="C73" s="722">
        <f t="shared" si="8"/>
        <v>35848.544169</v>
      </c>
      <c r="D73" s="723">
        <v>52549.77183000001</v>
      </c>
      <c r="E73" s="722">
        <f t="shared" si="9"/>
        <v>52549.77183000001</v>
      </c>
      <c r="F73" s="721">
        <v>11155.027131</v>
      </c>
      <c r="G73" s="722">
        <f t="shared" si="10"/>
        <v>11155.027131</v>
      </c>
      <c r="H73" s="724">
        <v>18667.80652</v>
      </c>
      <c r="I73" s="722">
        <f t="shared" si="11"/>
        <v>18667.80652</v>
      </c>
      <c r="J73" s="709"/>
      <c r="K73" s="702"/>
      <c r="L73" s="702"/>
    </row>
    <row r="74" spans="1:12" ht="16.5" customHeight="1">
      <c r="A74" s="719" t="s">
        <v>770</v>
      </c>
      <c r="B74" s="725">
        <v>14066.544566999999</v>
      </c>
      <c r="C74" s="726">
        <f t="shared" si="8"/>
        <v>14066.544566999999</v>
      </c>
      <c r="D74" s="727">
        <v>22747.237030000004</v>
      </c>
      <c r="E74" s="726">
        <f t="shared" si="9"/>
        <v>22747.237030000004</v>
      </c>
      <c r="F74" s="725">
        <v>2934.374627</v>
      </c>
      <c r="G74" s="726">
        <f t="shared" si="10"/>
        <v>2934.374627</v>
      </c>
      <c r="H74" s="728">
        <v>6838.877130000001</v>
      </c>
      <c r="I74" s="726">
        <f t="shared" si="11"/>
        <v>6838.877130000001</v>
      </c>
      <c r="J74" s="709"/>
      <c r="K74" s="702"/>
      <c r="L74" s="702"/>
    </row>
    <row r="75" spans="1:12" ht="16.5" customHeight="1">
      <c r="A75" s="730" t="s">
        <v>771</v>
      </c>
      <c r="B75" s="721">
        <v>6265.687517</v>
      </c>
      <c r="C75" s="722">
        <f t="shared" si="8"/>
        <v>6265.687517</v>
      </c>
      <c r="D75" s="723">
        <v>26239.40836</v>
      </c>
      <c r="E75" s="722">
        <f t="shared" si="9"/>
        <v>26239.40836</v>
      </c>
      <c r="F75" s="721">
        <v>4946.189867</v>
      </c>
      <c r="G75" s="722">
        <f t="shared" si="10"/>
        <v>4946.189867</v>
      </c>
      <c r="H75" s="724">
        <v>22790.93913</v>
      </c>
      <c r="I75" s="722">
        <f t="shared" si="11"/>
        <v>22790.93913</v>
      </c>
      <c r="K75" s="702"/>
      <c r="L75" s="702"/>
    </row>
    <row r="76" spans="1:12" ht="16.5" customHeight="1">
      <c r="A76" s="719" t="s">
        <v>726</v>
      </c>
      <c r="B76" s="725">
        <v>43064.369919000004</v>
      </c>
      <c r="C76" s="726">
        <f t="shared" si="8"/>
        <v>43064.369919000004</v>
      </c>
      <c r="D76" s="727">
        <v>34797.65346</v>
      </c>
      <c r="E76" s="726">
        <f t="shared" si="9"/>
        <v>34797.65346</v>
      </c>
      <c r="F76" s="725">
        <v>37772.13875900001</v>
      </c>
      <c r="G76" s="726">
        <f t="shared" si="10"/>
        <v>37772.13875900001</v>
      </c>
      <c r="H76" s="728">
        <v>25319.66518</v>
      </c>
      <c r="I76" s="726">
        <f t="shared" si="11"/>
        <v>25319.66518</v>
      </c>
      <c r="K76" s="702"/>
      <c r="L76" s="702"/>
    </row>
    <row r="77" spans="1:12" ht="16.5" customHeight="1">
      <c r="A77" s="720" t="s">
        <v>772</v>
      </c>
      <c r="B77" s="721">
        <v>25298.409789999998</v>
      </c>
      <c r="C77" s="722">
        <f t="shared" si="8"/>
        <v>25298.409789999998</v>
      </c>
      <c r="D77" s="723">
        <v>11424.28107</v>
      </c>
      <c r="E77" s="722">
        <f t="shared" si="9"/>
        <v>11424.28107</v>
      </c>
      <c r="F77" s="721">
        <v>24652.87751</v>
      </c>
      <c r="G77" s="722">
        <f t="shared" si="10"/>
        <v>24652.87751</v>
      </c>
      <c r="H77" s="724">
        <v>10812.27916</v>
      </c>
      <c r="I77" s="722">
        <f t="shared" si="11"/>
        <v>10812.27916</v>
      </c>
      <c r="K77" s="702"/>
      <c r="L77" s="702"/>
    </row>
    <row r="78" spans="1:12" s="710" customFormat="1" ht="16.5" customHeight="1">
      <c r="A78" s="719" t="s">
        <v>773</v>
      </c>
      <c r="B78" s="725">
        <v>1300.47155</v>
      </c>
      <c r="C78" s="726">
        <f t="shared" si="8"/>
        <v>1300.47155</v>
      </c>
      <c r="D78" s="727">
        <v>2353.8362500000003</v>
      </c>
      <c r="E78" s="726">
        <f t="shared" si="9"/>
        <v>2353.8362500000003</v>
      </c>
      <c r="F78" s="725">
        <v>1280.10095</v>
      </c>
      <c r="G78" s="726">
        <f t="shared" si="10"/>
        <v>1280.10095</v>
      </c>
      <c r="H78" s="728">
        <v>2311.9466</v>
      </c>
      <c r="I78" s="726">
        <f t="shared" si="11"/>
        <v>2311.9466</v>
      </c>
      <c r="J78" s="679"/>
      <c r="K78" s="702"/>
      <c r="L78" s="702"/>
    </row>
    <row r="79" spans="1:12" ht="16.5" customHeight="1">
      <c r="A79" s="731" t="s">
        <v>729</v>
      </c>
      <c r="B79" s="721">
        <v>5374.702928000001</v>
      </c>
      <c r="C79" s="722">
        <f t="shared" si="8"/>
        <v>5374.702928000001</v>
      </c>
      <c r="D79" s="723">
        <v>16009.196619999999</v>
      </c>
      <c r="E79" s="722">
        <f t="shared" si="9"/>
        <v>16009.196619999999</v>
      </c>
      <c r="F79" s="721">
        <v>1360.9961480000002</v>
      </c>
      <c r="G79" s="722">
        <f t="shared" si="10"/>
        <v>1360.9961480000002</v>
      </c>
      <c r="H79" s="724">
        <v>7719.7988799999985</v>
      </c>
      <c r="I79" s="722">
        <f t="shared" si="11"/>
        <v>7719.7988799999985</v>
      </c>
      <c r="K79" s="702"/>
      <c r="L79" s="702"/>
    </row>
    <row r="80" spans="1:12" ht="16.5" customHeight="1">
      <c r="A80" s="732" t="s">
        <v>774</v>
      </c>
      <c r="B80" s="725">
        <v>6222.439975000001</v>
      </c>
      <c r="C80" s="726">
        <f t="shared" si="8"/>
        <v>6222.439975000001</v>
      </c>
      <c r="D80" s="727">
        <v>7225.53583</v>
      </c>
      <c r="E80" s="726">
        <f t="shared" si="9"/>
        <v>7225.53583</v>
      </c>
      <c r="F80" s="725">
        <v>5336.382989</v>
      </c>
      <c r="G80" s="726">
        <f t="shared" si="10"/>
        <v>5336.382989</v>
      </c>
      <c r="H80" s="728">
        <v>6070.67841</v>
      </c>
      <c r="I80" s="726">
        <f t="shared" si="11"/>
        <v>6070.67841</v>
      </c>
      <c r="K80" s="702"/>
      <c r="L80" s="702"/>
    </row>
    <row r="81" spans="1:12" s="709" customFormat="1" ht="16.5" customHeight="1">
      <c r="A81" s="731" t="s">
        <v>775</v>
      </c>
      <c r="B81" s="721">
        <v>536.9931300000001</v>
      </c>
      <c r="C81" s="722">
        <f t="shared" si="8"/>
        <v>536.9931300000001</v>
      </c>
      <c r="D81" s="723">
        <v>13191.35726</v>
      </c>
      <c r="E81" s="722">
        <f t="shared" si="9"/>
        <v>13191.35726</v>
      </c>
      <c r="F81" s="721">
        <v>513.0058899999999</v>
      </c>
      <c r="G81" s="722">
        <f t="shared" si="10"/>
        <v>513.0058899999999</v>
      </c>
      <c r="H81" s="724">
        <v>12832.141489999998</v>
      </c>
      <c r="I81" s="722">
        <f t="shared" si="11"/>
        <v>12832.141489999998</v>
      </c>
      <c r="J81" s="679"/>
      <c r="K81" s="702"/>
      <c r="L81" s="702"/>
    </row>
    <row r="82" spans="1:12" s="709" customFormat="1" ht="16.5" customHeight="1">
      <c r="A82" s="733" t="s">
        <v>731</v>
      </c>
      <c r="B82" s="734">
        <f>SUM(B66,B69:B73,B75,B76,B80:B81)</f>
        <v>282330.642168</v>
      </c>
      <c r="C82" s="735">
        <f t="shared" si="8"/>
        <v>282330.642168</v>
      </c>
      <c r="D82" s="736">
        <f>SUM(D66,D69,D70,D71,D72,D73,D75,D76,D80,D81)</f>
        <v>313608.84392</v>
      </c>
      <c r="E82" s="735">
        <f t="shared" si="9"/>
        <v>313608.84392</v>
      </c>
      <c r="F82" s="734">
        <f>SUM(F66,F69,F70,F71,F72,F73,F75,F76,F80,F81)</f>
        <v>114437.82011</v>
      </c>
      <c r="G82" s="735">
        <f t="shared" si="10"/>
        <v>114437.82011</v>
      </c>
      <c r="H82" s="737">
        <f>SUM(H66,H69,H70,H71,H72,H73,H75,H76,H80,H81)</f>
        <v>133529.21749</v>
      </c>
      <c r="I82" s="735">
        <f t="shared" si="11"/>
        <v>133529.21749</v>
      </c>
      <c r="J82" s="679"/>
      <c r="K82" s="702"/>
      <c r="L82" s="702"/>
    </row>
    <row r="83" spans="1:12" ht="16.5" customHeight="1" thickBot="1">
      <c r="A83" s="738" t="s">
        <v>776</v>
      </c>
      <c r="B83" s="739">
        <f>SUM(B58+B82)</f>
        <v>915022.6636750001</v>
      </c>
      <c r="C83" s="740">
        <f t="shared" si="8"/>
        <v>915022.6636750001</v>
      </c>
      <c r="D83" s="741">
        <f>SUM(D58+D82)</f>
        <v>949520.9630899999</v>
      </c>
      <c r="E83" s="740">
        <f t="shared" si="9"/>
        <v>949520.9630899999</v>
      </c>
      <c r="F83" s="739">
        <f>SUM(F58+F82)</f>
        <v>305696.96094699996</v>
      </c>
      <c r="G83" s="740">
        <f t="shared" si="10"/>
        <v>305696.96094699996</v>
      </c>
      <c r="H83" s="742">
        <f>SUM(H58+H82)</f>
        <v>317235.04850000003</v>
      </c>
      <c r="I83" s="740">
        <f t="shared" si="11"/>
        <v>317235.04850000003</v>
      </c>
      <c r="K83" s="702"/>
      <c r="L83" s="702"/>
    </row>
    <row r="84" spans="1:12" ht="16.5" customHeight="1">
      <c r="A84" s="743" t="s">
        <v>733</v>
      </c>
      <c r="B84" s="743"/>
      <c r="C84" s="743"/>
      <c r="D84" s="743"/>
      <c r="E84" s="743"/>
      <c r="F84" s="743"/>
      <c r="G84" s="743"/>
      <c r="H84" s="743"/>
      <c r="I84" s="743"/>
      <c r="K84" s="702"/>
      <c r="L84" s="702"/>
    </row>
    <row r="85" spans="11:12" ht="16.5" customHeight="1">
      <c r="K85" s="702"/>
      <c r="L85" s="702"/>
    </row>
    <row r="86" spans="11:12" ht="16.5" customHeight="1">
      <c r="K86" s="702"/>
      <c r="L86" s="702"/>
    </row>
    <row r="87" spans="11:12" ht="21" customHeight="1">
      <c r="K87" s="702"/>
      <c r="L87" s="702"/>
    </row>
    <row r="88" spans="10:12" ht="38.25" customHeight="1">
      <c r="J88" s="744"/>
      <c r="K88" s="702"/>
      <c r="L88" s="702"/>
    </row>
    <row r="89" spans="1:9" s="745" customFormat="1" ht="15.75" customHeight="1">
      <c r="A89" s="679"/>
      <c r="B89" s="679"/>
      <c r="C89" s="679"/>
      <c r="D89" s="679"/>
      <c r="E89" s="679"/>
      <c r="F89" s="679"/>
      <c r="G89" s="679"/>
      <c r="H89" s="679"/>
      <c r="I89" s="679"/>
    </row>
    <row r="90" spans="1:9" s="745" customFormat="1" ht="15.75" customHeight="1">
      <c r="A90" s="679"/>
      <c r="B90" s="679"/>
      <c r="C90" s="679"/>
      <c r="D90" s="679"/>
      <c r="E90" s="679"/>
      <c r="F90" s="679"/>
      <c r="G90" s="679"/>
      <c r="H90" s="679"/>
      <c r="I90" s="679"/>
    </row>
    <row r="91" spans="1:9" s="745" customFormat="1" ht="12.75">
      <c r="A91" s="679"/>
      <c r="B91" s="679"/>
      <c r="C91" s="679"/>
      <c r="D91" s="679"/>
      <c r="E91" s="679"/>
      <c r="F91" s="679"/>
      <c r="G91" s="679"/>
      <c r="H91" s="679"/>
      <c r="I91" s="679"/>
    </row>
    <row r="92" spans="11:12" ht="12.75">
      <c r="K92" s="702"/>
      <c r="L92" s="702"/>
    </row>
    <row r="93" spans="11:12" ht="12.75">
      <c r="K93" s="702"/>
      <c r="L93" s="702"/>
    </row>
    <row r="94" spans="11:12" ht="12.75">
      <c r="K94" s="702"/>
      <c r="L94" s="702"/>
    </row>
    <row r="95" spans="11:12" ht="24" customHeight="1">
      <c r="K95" s="702"/>
      <c r="L95" s="702"/>
    </row>
    <row r="96" spans="1:12" s="746" customFormat="1" ht="12.75">
      <c r="A96" s="679"/>
      <c r="B96" s="679"/>
      <c r="C96" s="679"/>
      <c r="D96" s="679"/>
      <c r="E96" s="679"/>
      <c r="F96" s="679"/>
      <c r="G96" s="679"/>
      <c r="H96" s="679"/>
      <c r="I96" s="679"/>
      <c r="J96" s="744"/>
      <c r="K96" s="702"/>
      <c r="L96" s="702"/>
    </row>
    <row r="97" ht="12.75" customHeight="1"/>
    <row r="98" ht="12.75" customHeight="1"/>
  </sheetData>
  <sheetProtection/>
  <mergeCells count="14">
    <mergeCell ref="A4:A6"/>
    <mergeCell ref="B4:E4"/>
    <mergeCell ref="F4:I4"/>
    <mergeCell ref="B5:C5"/>
    <mergeCell ref="D5:E5"/>
    <mergeCell ref="F5:G5"/>
    <mergeCell ref="H5:I5"/>
    <mergeCell ref="A62:A64"/>
    <mergeCell ref="B62:E62"/>
    <mergeCell ref="F62:I62"/>
    <mergeCell ref="B63:C63"/>
    <mergeCell ref="D63:E63"/>
    <mergeCell ref="F63:G63"/>
    <mergeCell ref="H63:I63"/>
  </mergeCells>
  <printOptions horizontalCentered="1"/>
  <pageMargins left="0.2755905511811024" right="0.2362204724409449" top="0.49" bottom="0.5118110236220472" header="0.2755905511811024" footer="0.31496062992125984"/>
  <pageSetup horizontalDpi="300" verticalDpi="300" orientation="portrait" paperSize="9" scale="67" r:id="rId1"/>
  <rowBreaks count="1" manualBreakCount="1">
    <brk id="58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U51"/>
  <sheetViews>
    <sheetView zoomScale="50" zoomScaleNormal="50" zoomScalePageLayoutView="0" workbookViewId="0" topLeftCell="A1">
      <pane xSplit="1" ySplit="6" topLeftCell="B7" activePane="bottomRight" state="frozen"/>
      <selection pane="topLeft" activeCell="B7" sqref="B7:I9"/>
      <selection pane="topRight" activeCell="B7" sqref="B7:I9"/>
      <selection pane="bottomLeft" activeCell="B7" sqref="B7:I9"/>
      <selection pane="bottomRight" activeCell="A1" sqref="A1"/>
    </sheetView>
  </sheetViews>
  <sheetFormatPr defaultColWidth="10.25390625" defaultRowHeight="13.5"/>
  <cols>
    <col min="1" max="1" width="32.75390625" style="749" customWidth="1"/>
    <col min="2" max="9" width="11.75390625" style="749" customWidth="1"/>
    <col min="10" max="10" width="32.75390625" style="749" customWidth="1"/>
    <col min="11" max="18" width="11.75390625" style="749" customWidth="1"/>
    <col min="19" max="40" width="10.25390625" style="748" customWidth="1"/>
    <col min="41" max="16384" width="10.25390625" style="749" customWidth="1"/>
  </cols>
  <sheetData>
    <row r="1" spans="1:18" ht="25.5">
      <c r="A1" s="747" t="s">
        <v>777</v>
      </c>
      <c r="B1" s="747"/>
      <c r="C1" s="747"/>
      <c r="D1" s="747"/>
      <c r="E1" s="747"/>
      <c r="F1" s="747"/>
      <c r="G1" s="747"/>
      <c r="H1" s="747"/>
      <c r="I1" s="747"/>
      <c r="J1" s="747" t="s">
        <v>777</v>
      </c>
      <c r="K1" s="747"/>
      <c r="L1" s="747"/>
      <c r="M1" s="747"/>
      <c r="N1" s="747"/>
      <c r="O1" s="747"/>
      <c r="P1" s="747"/>
      <c r="Q1" s="747"/>
      <c r="R1" s="747"/>
    </row>
    <row r="2" spans="1:18" ht="20.25">
      <c r="A2" s="750" t="s">
        <v>778</v>
      </c>
      <c r="B2" s="750"/>
      <c r="C2" s="750"/>
      <c r="D2" s="750"/>
      <c r="E2" s="750"/>
      <c r="F2" s="750"/>
      <c r="G2" s="750"/>
      <c r="H2" s="750"/>
      <c r="I2" s="750"/>
      <c r="J2" s="750" t="s">
        <v>778</v>
      </c>
      <c r="K2" s="750"/>
      <c r="L2" s="750"/>
      <c r="M2" s="750"/>
      <c r="N2" s="750"/>
      <c r="O2" s="750"/>
      <c r="P2" s="750"/>
      <c r="Q2" s="750"/>
      <c r="R2" s="750"/>
    </row>
    <row r="3" spans="1:18" ht="13.5" thickBot="1">
      <c r="A3" s="751"/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751"/>
    </row>
    <row r="4" spans="1:18" ht="19.5" thickBot="1">
      <c r="A4" s="894" t="s">
        <v>779</v>
      </c>
      <c r="B4" s="892" t="s">
        <v>211</v>
      </c>
      <c r="C4" s="892"/>
      <c r="D4" s="892"/>
      <c r="E4" s="892"/>
      <c r="F4" s="895" t="s">
        <v>780</v>
      </c>
      <c r="G4" s="895"/>
      <c r="H4" s="895"/>
      <c r="I4" s="895"/>
      <c r="J4" s="894" t="s">
        <v>779</v>
      </c>
      <c r="K4" s="892" t="s">
        <v>208</v>
      </c>
      <c r="L4" s="892"/>
      <c r="M4" s="892"/>
      <c r="N4" s="892"/>
      <c r="O4" s="892" t="s">
        <v>781</v>
      </c>
      <c r="P4" s="892"/>
      <c r="Q4" s="892"/>
      <c r="R4" s="892"/>
    </row>
    <row r="5" spans="1:18" ht="19.5" thickBot="1">
      <c r="A5" s="894"/>
      <c r="B5" s="893" t="s">
        <v>657</v>
      </c>
      <c r="C5" s="893"/>
      <c r="D5" s="893" t="s">
        <v>658</v>
      </c>
      <c r="E5" s="893"/>
      <c r="F5" s="893" t="s">
        <v>657</v>
      </c>
      <c r="G5" s="893"/>
      <c r="H5" s="893" t="s">
        <v>658</v>
      </c>
      <c r="I5" s="893"/>
      <c r="J5" s="894"/>
      <c r="K5" s="893" t="s">
        <v>657</v>
      </c>
      <c r="L5" s="893"/>
      <c r="M5" s="893" t="s">
        <v>658</v>
      </c>
      <c r="N5" s="893"/>
      <c r="O5" s="893" t="s">
        <v>657</v>
      </c>
      <c r="P5" s="893"/>
      <c r="Q5" s="893" t="s">
        <v>658</v>
      </c>
      <c r="R5" s="893"/>
    </row>
    <row r="6" spans="1:18" ht="87.75" customHeight="1" thickBot="1">
      <c r="A6" s="894"/>
      <c r="B6" s="752" t="s">
        <v>782</v>
      </c>
      <c r="C6" s="753" t="s">
        <v>783</v>
      </c>
      <c r="D6" s="752" t="s">
        <v>782</v>
      </c>
      <c r="E6" s="753" t="s">
        <v>783</v>
      </c>
      <c r="F6" s="752" t="s">
        <v>782</v>
      </c>
      <c r="G6" s="753" t="s">
        <v>783</v>
      </c>
      <c r="H6" s="752" t="s">
        <v>782</v>
      </c>
      <c r="I6" s="753" t="s">
        <v>783</v>
      </c>
      <c r="J6" s="894"/>
      <c r="K6" s="752" t="s">
        <v>782</v>
      </c>
      <c r="L6" s="753" t="s">
        <v>783</v>
      </c>
      <c r="M6" s="752" t="s">
        <v>782</v>
      </c>
      <c r="N6" s="753" t="s">
        <v>783</v>
      </c>
      <c r="O6" s="752" t="s">
        <v>782</v>
      </c>
      <c r="P6" s="753" t="s">
        <v>783</v>
      </c>
      <c r="Q6" s="752" t="s">
        <v>782</v>
      </c>
      <c r="R6" s="753" t="s">
        <v>783</v>
      </c>
    </row>
    <row r="7" spans="1:40" s="760" customFormat="1" ht="24" customHeight="1">
      <c r="A7" s="754" t="s">
        <v>784</v>
      </c>
      <c r="B7" s="755">
        <v>189121.40170000002</v>
      </c>
      <c r="C7" s="756">
        <f>B7+'[2]set-dic'!D7</f>
        <v>393668.166168</v>
      </c>
      <c r="D7" s="755">
        <v>164003.20017</v>
      </c>
      <c r="E7" s="757">
        <f>D7+'[2]set-dic'!F7</f>
        <v>335418.36373</v>
      </c>
      <c r="F7" s="755">
        <v>101439.40678</v>
      </c>
      <c r="G7" s="758">
        <f>F7+'[2]set-dic'!H7</f>
        <v>175539.47835</v>
      </c>
      <c r="H7" s="755">
        <v>69878.37377</v>
      </c>
      <c r="I7" s="757">
        <f>H7+'[2]set-dic'!J7</f>
        <v>120794.04513000001</v>
      </c>
      <c r="J7" s="754" t="s">
        <v>784</v>
      </c>
      <c r="K7" s="755">
        <v>78416.5405</v>
      </c>
      <c r="L7" s="756">
        <f>K7+'[2]set-dic'!M7</f>
        <v>200837.69579</v>
      </c>
      <c r="M7" s="755">
        <v>84920.17084999998</v>
      </c>
      <c r="N7" s="757">
        <f>M7+'[2]set-dic'!O7</f>
        <v>195622.74925</v>
      </c>
      <c r="O7" s="755">
        <v>6099.52742</v>
      </c>
      <c r="P7" s="758">
        <f>O7+'[2]set-dic'!Q7</f>
        <v>12522.987278</v>
      </c>
      <c r="Q7" s="755">
        <v>6509.434670000001</v>
      </c>
      <c r="R7" s="757">
        <f>Q7+'[2]set-dic'!S7</f>
        <v>14747.384310000001</v>
      </c>
      <c r="S7" s="759"/>
      <c r="T7" s="759"/>
      <c r="U7" s="759"/>
      <c r="V7" s="759"/>
      <c r="W7" s="759"/>
      <c r="X7" s="759"/>
      <c r="Y7" s="759"/>
      <c r="Z7" s="759"/>
      <c r="AA7" s="759"/>
      <c r="AB7" s="759"/>
      <c r="AC7" s="759"/>
      <c r="AD7" s="759"/>
      <c r="AE7" s="759"/>
      <c r="AF7" s="759"/>
      <c r="AG7" s="759"/>
      <c r="AH7" s="759"/>
      <c r="AI7" s="759"/>
      <c r="AJ7" s="759"/>
      <c r="AK7" s="759"/>
      <c r="AL7" s="759"/>
      <c r="AM7" s="759"/>
      <c r="AN7" s="759"/>
    </row>
    <row r="8" spans="1:40" s="760" customFormat="1" ht="24" customHeight="1">
      <c r="A8" s="761" t="s">
        <v>785</v>
      </c>
      <c r="B8" s="762">
        <v>62070.20788</v>
      </c>
      <c r="C8" s="763">
        <f>B8+'[2]set-dic'!D8</f>
        <v>138504.50163999997</v>
      </c>
      <c r="D8" s="762">
        <v>57065.33076000001</v>
      </c>
      <c r="E8" s="764">
        <f>D8+'[2]set-dic'!F8</f>
        <v>117726.41036000001</v>
      </c>
      <c r="F8" s="762">
        <v>36235.97124</v>
      </c>
      <c r="G8" s="765">
        <f>F8+'[2]set-dic'!H8</f>
        <v>67564.65775</v>
      </c>
      <c r="H8" s="762">
        <v>25683.26928</v>
      </c>
      <c r="I8" s="764">
        <f>H8+'[2]set-dic'!J8</f>
        <v>46604.199980000005</v>
      </c>
      <c r="J8" s="761" t="s">
        <v>785</v>
      </c>
      <c r="K8" s="762">
        <v>22933.1492</v>
      </c>
      <c r="L8" s="763">
        <f>K8+'[2]set-dic'!M8</f>
        <v>65754.39811</v>
      </c>
      <c r="M8" s="762">
        <v>28357.38966</v>
      </c>
      <c r="N8" s="764">
        <f>M8+'[2]set-dic'!O8</f>
        <v>65732.52765</v>
      </c>
      <c r="O8" s="762">
        <v>2665.99444</v>
      </c>
      <c r="P8" s="765">
        <f>O8+'[2]set-dic'!Q8</f>
        <v>4712.60778</v>
      </c>
      <c r="Q8" s="762">
        <v>2863.6234699999995</v>
      </c>
      <c r="R8" s="764">
        <f>Q8+'[2]set-dic'!S8</f>
        <v>5026.752469999999</v>
      </c>
      <c r="S8" s="759"/>
      <c r="T8" s="759"/>
      <c r="U8" s="759"/>
      <c r="V8" s="759"/>
      <c r="W8" s="759"/>
      <c r="X8" s="759"/>
      <c r="Y8" s="759"/>
      <c r="Z8" s="759"/>
      <c r="AA8" s="759"/>
      <c r="AB8" s="759"/>
      <c r="AC8" s="759"/>
      <c r="AD8" s="759"/>
      <c r="AE8" s="759"/>
      <c r="AF8" s="759"/>
      <c r="AG8" s="759"/>
      <c r="AH8" s="759"/>
      <c r="AI8" s="759"/>
      <c r="AJ8" s="759"/>
      <c r="AK8" s="759"/>
      <c r="AL8" s="759"/>
      <c r="AM8" s="759"/>
      <c r="AN8" s="759"/>
    </row>
    <row r="9" spans="1:40" s="760" customFormat="1" ht="24" customHeight="1">
      <c r="A9" s="766" t="s">
        <v>786</v>
      </c>
      <c r="B9" s="767">
        <v>255417.4588</v>
      </c>
      <c r="C9" s="768">
        <f>B9+'[2]set-dic'!D9</f>
        <v>561277.2798</v>
      </c>
      <c r="D9" s="767">
        <v>227404.43538</v>
      </c>
      <c r="E9" s="769">
        <f>D9+'[2]set-dic'!F9</f>
        <v>476542.54651</v>
      </c>
      <c r="F9" s="767">
        <v>136343.73113</v>
      </c>
      <c r="G9" s="770">
        <f>F9+'[2]set-dic'!H9</f>
        <v>238669.574791</v>
      </c>
      <c r="H9" s="767">
        <v>94531.48764</v>
      </c>
      <c r="I9" s="769">
        <f>H9+'[2]set-dic'!J9</f>
        <v>164220.17984</v>
      </c>
      <c r="J9" s="766" t="s">
        <v>786</v>
      </c>
      <c r="K9" s="767">
        <v>103311.5073</v>
      </c>
      <c r="L9" s="768">
        <f>K9+'[2]set-dic'!M9</f>
        <v>297670.79504999996</v>
      </c>
      <c r="M9" s="767">
        <v>113723.52056</v>
      </c>
      <c r="N9" s="769">
        <f>M9+'[2]set-dic'!O9</f>
        <v>278111.80879</v>
      </c>
      <c r="O9" s="767">
        <v>12071.48383</v>
      </c>
      <c r="P9" s="770">
        <f>O9+'[2]set-dic'!Q9</f>
        <v>19253.812899</v>
      </c>
      <c r="Q9" s="767">
        <v>15122.23863</v>
      </c>
      <c r="R9" s="769">
        <f>Q9+'[2]set-dic'!S9</f>
        <v>27875.55175</v>
      </c>
      <c r="S9" s="759"/>
      <c r="T9" s="759"/>
      <c r="U9" s="759"/>
      <c r="V9" s="759"/>
      <c r="W9" s="759"/>
      <c r="X9" s="759"/>
      <c r="Y9" s="759"/>
      <c r="Z9" s="759"/>
      <c r="AA9" s="759"/>
      <c r="AB9" s="759"/>
      <c r="AC9" s="759"/>
      <c r="AD9" s="759"/>
      <c r="AE9" s="759"/>
      <c r="AF9" s="759"/>
      <c r="AG9" s="759"/>
      <c r="AH9" s="759"/>
      <c r="AI9" s="759"/>
      <c r="AJ9" s="759"/>
      <c r="AK9" s="759"/>
      <c r="AL9" s="759"/>
      <c r="AM9" s="759"/>
      <c r="AN9" s="759"/>
    </row>
    <row r="10" spans="1:40" s="760" customFormat="1" ht="24" customHeight="1">
      <c r="A10" s="761" t="s">
        <v>787</v>
      </c>
      <c r="B10" s="762">
        <v>45387.5238</v>
      </c>
      <c r="C10" s="763">
        <f>B10+'[2]set-dic'!D10</f>
        <v>80010.75004500001</v>
      </c>
      <c r="D10" s="762">
        <v>38188.093259999994</v>
      </c>
      <c r="E10" s="764">
        <f>D10+'[2]set-dic'!F10</f>
        <v>65400.806829999994</v>
      </c>
      <c r="F10" s="762">
        <v>17143.79748</v>
      </c>
      <c r="G10" s="765">
        <f>F10+'[2]set-dic'!H10</f>
        <v>30869.810655</v>
      </c>
      <c r="H10" s="762">
        <v>11131.136040000001</v>
      </c>
      <c r="I10" s="764">
        <f>H10+'[2]set-dic'!J10</f>
        <v>19947.55629</v>
      </c>
      <c r="J10" s="761" t="s">
        <v>787</v>
      </c>
      <c r="K10" s="762">
        <v>23144.763099999996</v>
      </c>
      <c r="L10" s="763">
        <f>K10+'[2]set-dic'!M10</f>
        <v>39509.5933</v>
      </c>
      <c r="M10" s="762">
        <v>22437.1057</v>
      </c>
      <c r="N10" s="764">
        <f>M10+'[2]set-dic'!O10</f>
        <v>36503.11654</v>
      </c>
      <c r="O10" s="762">
        <v>4685.45022</v>
      </c>
      <c r="P10" s="765">
        <f>O10+'[2]set-dic'!Q10</f>
        <v>8865.69459</v>
      </c>
      <c r="Q10" s="762">
        <v>4288.8801300000005</v>
      </c>
      <c r="R10" s="764">
        <f>Q10+'[2]set-dic'!S10</f>
        <v>8369.158610000002</v>
      </c>
      <c r="S10" s="759"/>
      <c r="T10" s="759"/>
      <c r="U10" s="759"/>
      <c r="V10" s="759"/>
      <c r="W10" s="759"/>
      <c r="X10" s="759"/>
      <c r="Y10" s="759"/>
      <c r="Z10" s="759"/>
      <c r="AA10" s="759"/>
      <c r="AB10" s="759"/>
      <c r="AC10" s="759"/>
      <c r="AD10" s="759"/>
      <c r="AE10" s="759"/>
      <c r="AF10" s="759"/>
      <c r="AG10" s="759"/>
      <c r="AH10" s="759"/>
      <c r="AI10" s="759"/>
      <c r="AJ10" s="759"/>
      <c r="AK10" s="759"/>
      <c r="AL10" s="759"/>
      <c r="AM10" s="759"/>
      <c r="AN10" s="759"/>
    </row>
    <row r="11" spans="1:40" s="760" customFormat="1" ht="24" customHeight="1">
      <c r="A11" s="766" t="s">
        <v>788</v>
      </c>
      <c r="B11" s="767">
        <v>79393.87370000001</v>
      </c>
      <c r="C11" s="768">
        <f>B11+'[2]set-dic'!D11</f>
        <v>174637.59995</v>
      </c>
      <c r="D11" s="767">
        <v>84968.70921</v>
      </c>
      <c r="E11" s="769">
        <f>D11+'[2]set-dic'!F11</f>
        <v>158700.38113</v>
      </c>
      <c r="F11" s="767">
        <v>27860.03415</v>
      </c>
      <c r="G11" s="770">
        <f>F11+'[2]set-dic'!H11</f>
        <v>49368.40849</v>
      </c>
      <c r="H11" s="767">
        <v>21835.19571</v>
      </c>
      <c r="I11" s="769">
        <f>H11+'[2]set-dic'!J11</f>
        <v>35536.30614</v>
      </c>
      <c r="J11" s="766" t="s">
        <v>788</v>
      </c>
      <c r="K11" s="767">
        <v>42314.638139999995</v>
      </c>
      <c r="L11" s="768">
        <f>K11+'[2]set-dic'!M11</f>
        <v>112479.58404999999</v>
      </c>
      <c r="M11" s="767">
        <v>53484.98146</v>
      </c>
      <c r="N11" s="769">
        <f>M11+'[2]set-dic'!O11</f>
        <v>109862.92358</v>
      </c>
      <c r="O11" s="767">
        <v>8517.07441</v>
      </c>
      <c r="P11" s="770">
        <f>O11+'[2]set-dic'!Q11</f>
        <v>11892.04041</v>
      </c>
      <c r="Q11" s="767">
        <v>9181.093579999999</v>
      </c>
      <c r="R11" s="769">
        <f>Q11+'[2]set-dic'!S11</f>
        <v>12696.1796</v>
      </c>
      <c r="S11" s="759"/>
      <c r="T11" s="759"/>
      <c r="U11" s="759"/>
      <c r="V11" s="759"/>
      <c r="W11" s="759"/>
      <c r="X11" s="759"/>
      <c r="Y11" s="759"/>
      <c r="Z11" s="759"/>
      <c r="AA11" s="759"/>
      <c r="AB11" s="759"/>
      <c r="AC11" s="759"/>
      <c r="AD11" s="759"/>
      <c r="AE11" s="759"/>
      <c r="AF11" s="759"/>
      <c r="AG11" s="759"/>
      <c r="AH11" s="759"/>
      <c r="AI11" s="759"/>
      <c r="AJ11" s="759"/>
      <c r="AK11" s="759"/>
      <c r="AL11" s="759"/>
      <c r="AM11" s="759"/>
      <c r="AN11" s="759"/>
    </row>
    <row r="12" spans="1:40" s="760" customFormat="1" ht="24" customHeight="1">
      <c r="A12" s="761" t="s">
        <v>789</v>
      </c>
      <c r="B12" s="762">
        <v>6935.28734</v>
      </c>
      <c r="C12" s="763">
        <f>B12+'[2]set-dic'!D12</f>
        <v>12980.083040000001</v>
      </c>
      <c r="D12" s="762">
        <v>6659.920019999999</v>
      </c>
      <c r="E12" s="764">
        <f>D12+'[2]set-dic'!F12</f>
        <v>11248.489899999999</v>
      </c>
      <c r="F12" s="762">
        <v>2828.45264</v>
      </c>
      <c r="G12" s="765">
        <f>F12+'[2]set-dic'!H12</f>
        <v>4735.47584</v>
      </c>
      <c r="H12" s="762">
        <v>2338.5585899999996</v>
      </c>
      <c r="I12" s="764">
        <f>H12+'[2]set-dic'!J12</f>
        <v>3771.9043599999995</v>
      </c>
      <c r="J12" s="761" t="s">
        <v>789</v>
      </c>
      <c r="K12" s="762">
        <v>3685.5262000000002</v>
      </c>
      <c r="L12" s="763">
        <f>K12+'[2]set-dic'!M12</f>
        <v>7686.956700000001</v>
      </c>
      <c r="M12" s="762">
        <v>3983.71634</v>
      </c>
      <c r="N12" s="764">
        <f>M12+'[2]set-dic'!O12</f>
        <v>7016.76112</v>
      </c>
      <c r="O12" s="762">
        <v>356.62</v>
      </c>
      <c r="P12" s="765">
        <f>O12+'[2]set-dic'!Q12</f>
        <v>443.38</v>
      </c>
      <c r="Q12" s="762">
        <v>289.10129</v>
      </c>
      <c r="R12" s="764">
        <f>Q12+'[2]set-dic'!S12</f>
        <v>379.26572</v>
      </c>
      <c r="S12" s="759"/>
      <c r="T12" s="759"/>
      <c r="U12" s="759"/>
      <c r="V12" s="759"/>
      <c r="W12" s="759"/>
      <c r="X12" s="759"/>
      <c r="Y12" s="759"/>
      <c r="Z12" s="759"/>
      <c r="AA12" s="759"/>
      <c r="AB12" s="759"/>
      <c r="AC12" s="759"/>
      <c r="AD12" s="759"/>
      <c r="AE12" s="759"/>
      <c r="AF12" s="759"/>
      <c r="AG12" s="759"/>
      <c r="AH12" s="759"/>
      <c r="AI12" s="759"/>
      <c r="AJ12" s="759"/>
      <c r="AK12" s="759"/>
      <c r="AL12" s="759"/>
      <c r="AM12" s="759"/>
      <c r="AN12" s="759"/>
    </row>
    <row r="13" spans="1:40" s="760" customFormat="1" ht="24" customHeight="1">
      <c r="A13" s="766" t="s">
        <v>790</v>
      </c>
      <c r="B13" s="767">
        <v>6430.11664</v>
      </c>
      <c r="C13" s="768">
        <f>B13+'[2]set-dic'!D13</f>
        <v>26691.385280000002</v>
      </c>
      <c r="D13" s="767">
        <v>5644.85463</v>
      </c>
      <c r="E13" s="769">
        <f>D13+'[2]set-dic'!F13</f>
        <v>21189.213900000002</v>
      </c>
      <c r="F13" s="767">
        <v>2832.1839200000004</v>
      </c>
      <c r="G13" s="770">
        <f>F13+'[2]set-dic'!H13</f>
        <v>6769.319960000001</v>
      </c>
      <c r="H13" s="767">
        <v>1866.8980199999999</v>
      </c>
      <c r="I13" s="769">
        <f>H13+'[2]set-dic'!J13</f>
        <v>4275.08148</v>
      </c>
      <c r="J13" s="766" t="s">
        <v>790</v>
      </c>
      <c r="K13" s="767">
        <v>2877.0292200000004</v>
      </c>
      <c r="L13" s="768">
        <f>K13+'[2]set-dic'!M13</f>
        <v>18294.332819999996</v>
      </c>
      <c r="M13" s="767">
        <v>2841.0635399999996</v>
      </c>
      <c r="N13" s="769">
        <f>M13+'[2]set-dic'!O13</f>
        <v>14986.54115</v>
      </c>
      <c r="O13" s="767">
        <v>534.1235</v>
      </c>
      <c r="P13" s="770">
        <f>O13+'[2]set-dic'!Q13</f>
        <v>1420.3125</v>
      </c>
      <c r="Q13" s="767">
        <v>759.12867</v>
      </c>
      <c r="R13" s="769">
        <f>Q13+'[2]set-dic'!S13</f>
        <v>1734.3468700000003</v>
      </c>
      <c r="S13" s="759"/>
      <c r="T13" s="759"/>
      <c r="U13" s="759"/>
      <c r="V13" s="759"/>
      <c r="W13" s="759"/>
      <c r="X13" s="759"/>
      <c r="Y13" s="759"/>
      <c r="Z13" s="759"/>
      <c r="AA13" s="759"/>
      <c r="AB13" s="759"/>
      <c r="AC13" s="759"/>
      <c r="AD13" s="759"/>
      <c r="AE13" s="759"/>
      <c r="AF13" s="759"/>
      <c r="AG13" s="759"/>
      <c r="AH13" s="759"/>
      <c r="AI13" s="759"/>
      <c r="AJ13" s="759"/>
      <c r="AK13" s="759"/>
      <c r="AL13" s="759"/>
      <c r="AM13" s="759"/>
      <c r="AN13" s="759"/>
    </row>
    <row r="14" spans="1:40" s="760" customFormat="1" ht="24" customHeight="1">
      <c r="A14" s="761" t="s">
        <v>791</v>
      </c>
      <c r="B14" s="762">
        <v>16.971</v>
      </c>
      <c r="C14" s="763">
        <f>B14+'[2]set-dic'!D14</f>
        <v>24.797</v>
      </c>
      <c r="D14" s="762">
        <v>10.1826</v>
      </c>
      <c r="E14" s="764">
        <f>D14+'[2]set-dic'!F14</f>
        <v>17.526600000000002</v>
      </c>
      <c r="F14" s="762">
        <v>0</v>
      </c>
      <c r="G14" s="765">
        <f>F14+'[2]set-dic'!H14</f>
        <v>2.066</v>
      </c>
      <c r="H14" s="762">
        <v>0</v>
      </c>
      <c r="I14" s="764">
        <f>H14+'[2]set-dic'!J14</f>
        <v>1.584</v>
      </c>
      <c r="J14" s="761" t="s">
        <v>791</v>
      </c>
      <c r="K14" s="762">
        <v>16.971</v>
      </c>
      <c r="L14" s="763">
        <f>K14+'[2]set-dic'!M14</f>
        <v>22.731</v>
      </c>
      <c r="M14" s="762">
        <v>10.1826</v>
      </c>
      <c r="N14" s="764">
        <f>M14+'[2]set-dic'!O14</f>
        <v>15.9426</v>
      </c>
      <c r="O14" s="762">
        <v>0</v>
      </c>
      <c r="P14" s="765">
        <f>O14+'[2]set-dic'!Q14</f>
        <v>0</v>
      </c>
      <c r="Q14" s="762">
        <v>0</v>
      </c>
      <c r="R14" s="764">
        <f>Q14+'[2]set-dic'!S14</f>
        <v>0</v>
      </c>
      <c r="S14" s="759"/>
      <c r="T14" s="759"/>
      <c r="U14" s="759"/>
      <c r="V14" s="759"/>
      <c r="W14" s="759"/>
      <c r="X14" s="759"/>
      <c r="Y14" s="759"/>
      <c r="Z14" s="759"/>
      <c r="AA14" s="759"/>
      <c r="AB14" s="759"/>
      <c r="AC14" s="759"/>
      <c r="AD14" s="759"/>
      <c r="AE14" s="759"/>
      <c r="AF14" s="759"/>
      <c r="AG14" s="759"/>
      <c r="AH14" s="759"/>
      <c r="AI14" s="759"/>
      <c r="AJ14" s="759"/>
      <c r="AK14" s="759"/>
      <c r="AL14" s="759"/>
      <c r="AM14" s="759"/>
      <c r="AN14" s="759"/>
    </row>
    <row r="15" spans="1:40" s="760" customFormat="1" ht="24" customHeight="1">
      <c r="A15" s="766" t="s">
        <v>792</v>
      </c>
      <c r="B15" s="767">
        <v>2298.09329</v>
      </c>
      <c r="C15" s="768">
        <f>B15+'[2]set-dic'!D15</f>
        <v>5339.378849999999</v>
      </c>
      <c r="D15" s="767">
        <v>1612.60678</v>
      </c>
      <c r="E15" s="769">
        <f>D15+'[2]set-dic'!F15</f>
        <v>3747.73097</v>
      </c>
      <c r="F15" s="767">
        <v>1158.914</v>
      </c>
      <c r="G15" s="770">
        <f>F15+'[2]set-dic'!H15</f>
        <v>2419.7078</v>
      </c>
      <c r="H15" s="767">
        <v>660.93084</v>
      </c>
      <c r="I15" s="769">
        <f>H15+'[2]set-dic'!J15</f>
        <v>1421.3222500000002</v>
      </c>
      <c r="J15" s="766" t="s">
        <v>792</v>
      </c>
      <c r="K15" s="767">
        <v>211.19299999999998</v>
      </c>
      <c r="L15" s="768">
        <f>K15+'[2]set-dic'!M15</f>
        <v>1060.9985000000001</v>
      </c>
      <c r="M15" s="767">
        <v>217.98142</v>
      </c>
      <c r="N15" s="769">
        <f>M15+'[2]set-dic'!O15</f>
        <v>791.8479600000001</v>
      </c>
      <c r="O15" s="767">
        <v>263.24652</v>
      </c>
      <c r="P15" s="770">
        <f>O15+'[2]set-dic'!Q15</f>
        <v>913.97188</v>
      </c>
      <c r="Q15" s="767">
        <v>196.68732</v>
      </c>
      <c r="R15" s="769">
        <f>Q15+'[2]set-dic'!S15</f>
        <v>746.3801100000001</v>
      </c>
      <c r="S15" s="759"/>
      <c r="T15" s="759"/>
      <c r="U15" s="759"/>
      <c r="V15" s="759"/>
      <c r="W15" s="759"/>
      <c r="X15" s="759"/>
      <c r="Y15" s="759"/>
      <c r="Z15" s="759"/>
      <c r="AA15" s="759"/>
      <c r="AB15" s="759"/>
      <c r="AC15" s="759"/>
      <c r="AD15" s="759"/>
      <c r="AE15" s="759"/>
      <c r="AF15" s="759"/>
      <c r="AG15" s="759"/>
      <c r="AH15" s="759"/>
      <c r="AI15" s="759"/>
      <c r="AJ15" s="759"/>
      <c r="AK15" s="759"/>
      <c r="AL15" s="759"/>
      <c r="AM15" s="759"/>
      <c r="AN15" s="759"/>
    </row>
    <row r="16" spans="1:40" s="760" customFormat="1" ht="24" customHeight="1">
      <c r="A16" s="761" t="s">
        <v>793</v>
      </c>
      <c r="B16" s="762">
        <v>33222.509679999996</v>
      </c>
      <c r="C16" s="763">
        <f>B16+'[2]set-dic'!D16</f>
        <v>70803.39079</v>
      </c>
      <c r="D16" s="762">
        <v>28092.961099999993</v>
      </c>
      <c r="E16" s="764">
        <f>D16+'[2]set-dic'!F16</f>
        <v>61266.44877999999</v>
      </c>
      <c r="F16" s="762">
        <v>18414.548130000003</v>
      </c>
      <c r="G16" s="765">
        <f>F16+'[2]set-dic'!H16</f>
        <v>30217.142679999997</v>
      </c>
      <c r="H16" s="762">
        <v>12805.93187</v>
      </c>
      <c r="I16" s="764">
        <f>H16+'[2]set-dic'!J16</f>
        <v>22178.70445</v>
      </c>
      <c r="J16" s="761" t="s">
        <v>793</v>
      </c>
      <c r="K16" s="762">
        <v>13983.0197</v>
      </c>
      <c r="L16" s="763">
        <f>K16+'[2]set-dic'!M16</f>
        <v>38935.410610000006</v>
      </c>
      <c r="M16" s="762">
        <v>14436.4231</v>
      </c>
      <c r="N16" s="764">
        <f>M16+'[2]set-dic'!O16</f>
        <v>37346.05193</v>
      </c>
      <c r="O16" s="762">
        <v>660.8335999999999</v>
      </c>
      <c r="P16" s="765">
        <f>O16+'[2]set-dic'!Q16</f>
        <v>1409.3389</v>
      </c>
      <c r="Q16" s="762">
        <v>717.31158</v>
      </c>
      <c r="R16" s="764">
        <f>Q16+'[2]set-dic'!S16</f>
        <v>1540.0186</v>
      </c>
      <c r="S16" s="759"/>
      <c r="T16" s="759"/>
      <c r="U16" s="759"/>
      <c r="V16" s="759"/>
      <c r="W16" s="759"/>
      <c r="X16" s="759"/>
      <c r="Y16" s="759"/>
      <c r="Z16" s="759"/>
      <c r="AA16" s="759"/>
      <c r="AB16" s="759"/>
      <c r="AC16" s="759"/>
      <c r="AD16" s="759"/>
      <c r="AE16" s="759"/>
      <c r="AF16" s="759"/>
      <c r="AG16" s="759"/>
      <c r="AH16" s="759"/>
      <c r="AI16" s="759"/>
      <c r="AJ16" s="759"/>
      <c r="AK16" s="759"/>
      <c r="AL16" s="759"/>
      <c r="AM16" s="759"/>
      <c r="AN16" s="759"/>
    </row>
    <row r="17" spans="1:40" s="760" customFormat="1" ht="24" customHeight="1">
      <c r="A17" s="766" t="s">
        <v>794</v>
      </c>
      <c r="B17" s="767">
        <v>688.99018</v>
      </c>
      <c r="C17" s="768">
        <f>B17+'[2]set-dic'!D17</f>
        <v>1461.98818</v>
      </c>
      <c r="D17" s="767">
        <v>837.558</v>
      </c>
      <c r="E17" s="769">
        <f>D17+'[2]set-dic'!F17</f>
        <v>1824.81825</v>
      </c>
      <c r="F17" s="767">
        <v>349.636</v>
      </c>
      <c r="G17" s="770">
        <f>F17+'[2]set-dic'!H17</f>
        <v>647.637</v>
      </c>
      <c r="H17" s="767">
        <v>321.75899000000004</v>
      </c>
      <c r="I17" s="769">
        <f>H17+'[2]set-dic'!J17</f>
        <v>626.32293</v>
      </c>
      <c r="J17" s="766" t="s">
        <v>794</v>
      </c>
      <c r="K17" s="767">
        <v>259.77817999999996</v>
      </c>
      <c r="L17" s="768">
        <f>K17+'[2]set-dic'!M17</f>
        <v>680.77718</v>
      </c>
      <c r="M17" s="767">
        <v>401.92606</v>
      </c>
      <c r="N17" s="769">
        <f>M17+'[2]set-dic'!O17</f>
        <v>984.99568</v>
      </c>
      <c r="O17" s="767">
        <v>79.576</v>
      </c>
      <c r="P17" s="770">
        <f>O17+'[2]set-dic'!Q17</f>
        <v>133.57399999999998</v>
      </c>
      <c r="Q17" s="767">
        <v>113.87294999999999</v>
      </c>
      <c r="R17" s="769">
        <f>Q17+'[2]set-dic'!S17</f>
        <v>213.49964</v>
      </c>
      <c r="S17" s="759"/>
      <c r="T17" s="759"/>
      <c r="U17" s="759"/>
      <c r="V17" s="759"/>
      <c r="W17" s="759"/>
      <c r="X17" s="759"/>
      <c r="Y17" s="759"/>
      <c r="Z17" s="759"/>
      <c r="AA17" s="759"/>
      <c r="AB17" s="759"/>
      <c r="AC17" s="759"/>
      <c r="AD17" s="759"/>
      <c r="AE17" s="759"/>
      <c r="AF17" s="759"/>
      <c r="AG17" s="759"/>
      <c r="AH17" s="759"/>
      <c r="AI17" s="759"/>
      <c r="AJ17" s="759"/>
      <c r="AK17" s="759"/>
      <c r="AL17" s="759"/>
      <c r="AM17" s="759"/>
      <c r="AN17" s="759"/>
    </row>
    <row r="18" spans="1:40" s="760" customFormat="1" ht="24" customHeight="1">
      <c r="A18" s="761" t="s">
        <v>795</v>
      </c>
      <c r="B18" s="762">
        <v>19201.007090000003</v>
      </c>
      <c r="C18" s="763">
        <f>B18+'[2]set-dic'!D18</f>
        <v>58412.00749999999</v>
      </c>
      <c r="D18" s="762">
        <v>14627.148210000003</v>
      </c>
      <c r="E18" s="764">
        <f>D18+'[2]set-dic'!F18</f>
        <v>41893.09321000001</v>
      </c>
      <c r="F18" s="762">
        <v>13451.61631</v>
      </c>
      <c r="G18" s="765">
        <f>F18+'[2]set-dic'!H18</f>
        <v>27189.538139999997</v>
      </c>
      <c r="H18" s="762">
        <v>8840.9252</v>
      </c>
      <c r="I18" s="764">
        <f>H18+'[2]set-dic'!J18</f>
        <v>17608.0884</v>
      </c>
      <c r="J18" s="761" t="s">
        <v>795</v>
      </c>
      <c r="K18" s="762">
        <v>3808.39678</v>
      </c>
      <c r="L18" s="763">
        <f>K18+'[2]set-dic'!M18</f>
        <v>28104.58336</v>
      </c>
      <c r="M18" s="762">
        <v>3868.55951</v>
      </c>
      <c r="N18" s="764">
        <f>M18+'[2]set-dic'!O18</f>
        <v>21205.65589</v>
      </c>
      <c r="O18" s="762">
        <v>1793.7440000000001</v>
      </c>
      <c r="P18" s="765">
        <f>O18+'[2]set-dic'!Q18</f>
        <v>2830.152</v>
      </c>
      <c r="Q18" s="762">
        <v>1785.47473</v>
      </c>
      <c r="R18" s="764">
        <f>Q18+'[2]set-dic'!S18</f>
        <v>2838.56407</v>
      </c>
      <c r="S18" s="759"/>
      <c r="T18" s="759"/>
      <c r="U18" s="759"/>
      <c r="V18" s="759"/>
      <c r="W18" s="759"/>
      <c r="X18" s="759"/>
      <c r="Y18" s="759"/>
      <c r="Z18" s="759"/>
      <c r="AA18" s="759"/>
      <c r="AB18" s="759"/>
      <c r="AC18" s="759"/>
      <c r="AD18" s="759"/>
      <c r="AE18" s="759"/>
      <c r="AF18" s="759"/>
      <c r="AG18" s="759"/>
      <c r="AH18" s="759"/>
      <c r="AI18" s="759"/>
      <c r="AJ18" s="759"/>
      <c r="AK18" s="759"/>
      <c r="AL18" s="759"/>
      <c r="AM18" s="759"/>
      <c r="AN18" s="759"/>
    </row>
    <row r="19" spans="1:40" s="760" customFormat="1" ht="24" customHeight="1">
      <c r="A19" s="766" t="s">
        <v>796</v>
      </c>
      <c r="B19" s="767">
        <v>9338.234400000001</v>
      </c>
      <c r="C19" s="768">
        <f>B19+'[2]set-dic'!D19</f>
        <v>28857.814560000003</v>
      </c>
      <c r="D19" s="767">
        <v>7692.028000000001</v>
      </c>
      <c r="E19" s="769">
        <f>D19+'[2]set-dic'!F19</f>
        <v>21457.572620000003</v>
      </c>
      <c r="F19" s="767">
        <v>4003.7299999999996</v>
      </c>
      <c r="G19" s="770">
        <f>F19+'[2]set-dic'!H19</f>
        <v>5810.63652</v>
      </c>
      <c r="H19" s="767">
        <v>2604.86982</v>
      </c>
      <c r="I19" s="769">
        <f>H19+'[2]set-dic'!J19</f>
        <v>3694.42499</v>
      </c>
      <c r="J19" s="766" t="s">
        <v>796</v>
      </c>
      <c r="K19" s="767">
        <v>4953.2314</v>
      </c>
      <c r="L19" s="768">
        <f>K19+'[2]set-dic'!M19</f>
        <v>21829.412240000005</v>
      </c>
      <c r="M19" s="767">
        <v>4710.811470000001</v>
      </c>
      <c r="N19" s="769">
        <f>M19+'[2]set-dic'!O19</f>
        <v>16672.97135</v>
      </c>
      <c r="O19" s="767">
        <v>373.573</v>
      </c>
      <c r="P19" s="770">
        <f>O19+'[2]set-dic'!Q19</f>
        <v>1204.5948</v>
      </c>
      <c r="Q19" s="767">
        <v>370.87971</v>
      </c>
      <c r="R19" s="769">
        <f>Q19+'[2]set-dic'!S19</f>
        <v>1080.87152</v>
      </c>
      <c r="S19" s="759"/>
      <c r="T19" s="759"/>
      <c r="U19" s="759"/>
      <c r="V19" s="759"/>
      <c r="W19" s="759"/>
      <c r="X19" s="759"/>
      <c r="Y19" s="759"/>
      <c r="Z19" s="759"/>
      <c r="AA19" s="759"/>
      <c r="AB19" s="759"/>
      <c r="AC19" s="759"/>
      <c r="AD19" s="759"/>
      <c r="AE19" s="759"/>
      <c r="AF19" s="759"/>
      <c r="AG19" s="759"/>
      <c r="AH19" s="759"/>
      <c r="AI19" s="759"/>
      <c r="AJ19" s="759"/>
      <c r="AK19" s="759"/>
      <c r="AL19" s="759"/>
      <c r="AM19" s="759"/>
      <c r="AN19" s="759"/>
    </row>
    <row r="20" spans="1:40" s="760" customFormat="1" ht="24" customHeight="1">
      <c r="A20" s="761" t="s">
        <v>797</v>
      </c>
      <c r="B20" s="762">
        <v>15039.339600000001</v>
      </c>
      <c r="C20" s="763">
        <f>B20+'[2]set-dic'!D20</f>
        <v>36060.21024</v>
      </c>
      <c r="D20" s="762">
        <v>14266.653869999998</v>
      </c>
      <c r="E20" s="764">
        <f>D20+'[2]set-dic'!F20</f>
        <v>31322.253819999998</v>
      </c>
      <c r="F20" s="762">
        <v>8316.13335</v>
      </c>
      <c r="G20" s="765">
        <f>F20+'[2]set-dic'!H20</f>
        <v>13646.14055</v>
      </c>
      <c r="H20" s="762">
        <v>6136.188830000001</v>
      </c>
      <c r="I20" s="764">
        <f>H20+'[2]set-dic'!J20</f>
        <v>9817.54425</v>
      </c>
      <c r="J20" s="761" t="s">
        <v>797</v>
      </c>
      <c r="K20" s="762">
        <v>6043.29925</v>
      </c>
      <c r="L20" s="763">
        <f>K20+'[2]set-dic'!M20</f>
        <v>20925.76085</v>
      </c>
      <c r="M20" s="762">
        <v>7245.4223600000005</v>
      </c>
      <c r="N20" s="764">
        <f>M20+'[2]set-dic'!O20</f>
        <v>19571.484819999998</v>
      </c>
      <c r="O20" s="762">
        <v>639.0160000000001</v>
      </c>
      <c r="P20" s="765">
        <f>O20+'[2]set-dic'!Q20</f>
        <v>1398.4638400000001</v>
      </c>
      <c r="Q20" s="762">
        <v>849.4065499999999</v>
      </c>
      <c r="R20" s="764">
        <f>Q20+'[2]set-dic'!S20</f>
        <v>1847.25947</v>
      </c>
      <c r="S20" s="759"/>
      <c r="T20" s="759"/>
      <c r="U20" s="759"/>
      <c r="V20" s="759"/>
      <c r="W20" s="759"/>
      <c r="X20" s="759"/>
      <c r="Y20" s="759"/>
      <c r="Z20" s="759"/>
      <c r="AA20" s="759"/>
      <c r="AB20" s="759"/>
      <c r="AC20" s="759"/>
      <c r="AD20" s="759"/>
      <c r="AE20" s="759"/>
      <c r="AF20" s="759"/>
      <c r="AG20" s="759"/>
      <c r="AH20" s="759"/>
      <c r="AI20" s="759"/>
      <c r="AJ20" s="759"/>
      <c r="AK20" s="759"/>
      <c r="AL20" s="759"/>
      <c r="AM20" s="759"/>
      <c r="AN20" s="759"/>
    </row>
    <row r="21" spans="1:40" s="760" customFormat="1" ht="24" customHeight="1">
      <c r="A21" s="766" t="s">
        <v>798</v>
      </c>
      <c r="B21" s="767">
        <v>666.9465</v>
      </c>
      <c r="C21" s="768">
        <f>B21+'[2]set-dic'!D21</f>
        <v>1336.29874</v>
      </c>
      <c r="D21" s="767">
        <v>565.1850200000001</v>
      </c>
      <c r="E21" s="769">
        <f>D21+'[2]set-dic'!F21</f>
        <v>1109.56257</v>
      </c>
      <c r="F21" s="767">
        <v>499.244</v>
      </c>
      <c r="G21" s="770">
        <f>F21+'[2]set-dic'!H21</f>
        <v>1029.83624</v>
      </c>
      <c r="H21" s="767">
        <v>375.10598</v>
      </c>
      <c r="I21" s="769">
        <f>H21+'[2]set-dic'!J21</f>
        <v>768.9080199999999</v>
      </c>
      <c r="J21" s="766" t="s">
        <v>798</v>
      </c>
      <c r="K21" s="767">
        <v>151.70549999999997</v>
      </c>
      <c r="L21" s="768">
        <f>K21+'[2]set-dic'!M21</f>
        <v>272.99249999999995</v>
      </c>
      <c r="M21" s="767">
        <v>172.98895</v>
      </c>
      <c r="N21" s="769">
        <f>M21+'[2]set-dic'!O21</f>
        <v>303.85537999999997</v>
      </c>
      <c r="O21" s="767">
        <v>14.017000000000001</v>
      </c>
      <c r="P21" s="770">
        <f>O21+'[2]set-dic'!Q21</f>
        <v>29.323</v>
      </c>
      <c r="Q21" s="767">
        <v>15.022269999999999</v>
      </c>
      <c r="R21" s="769">
        <f>Q21+'[2]set-dic'!S21</f>
        <v>32.50343</v>
      </c>
      <c r="S21" s="759"/>
      <c r="T21" s="759"/>
      <c r="U21" s="759"/>
      <c r="V21" s="759"/>
      <c r="W21" s="759"/>
      <c r="X21" s="759"/>
      <c r="Y21" s="759"/>
      <c r="Z21" s="759"/>
      <c r="AA21" s="759"/>
      <c r="AB21" s="759"/>
      <c r="AC21" s="759"/>
      <c r="AD21" s="759"/>
      <c r="AE21" s="759"/>
      <c r="AF21" s="759"/>
      <c r="AG21" s="759"/>
      <c r="AH21" s="759"/>
      <c r="AI21" s="759"/>
      <c r="AJ21" s="759"/>
      <c r="AK21" s="759"/>
      <c r="AL21" s="759"/>
      <c r="AM21" s="759"/>
      <c r="AN21" s="759"/>
    </row>
    <row r="22" spans="1:50" s="771" customFormat="1" ht="24" customHeight="1">
      <c r="A22" s="761" t="s">
        <v>799</v>
      </c>
      <c r="B22" s="762">
        <v>2049.8733</v>
      </c>
      <c r="C22" s="763">
        <f>B22+'[2]set-dic'!D22</f>
        <v>6780.7097</v>
      </c>
      <c r="D22" s="762">
        <v>1905.44282</v>
      </c>
      <c r="E22" s="764">
        <f>D22+'[2]set-dic'!F22</f>
        <v>5232.48442</v>
      </c>
      <c r="F22" s="762">
        <v>783.219</v>
      </c>
      <c r="G22" s="765">
        <f>F22+'[2]set-dic'!H22</f>
        <v>1264.7008</v>
      </c>
      <c r="H22" s="762">
        <v>550.80001</v>
      </c>
      <c r="I22" s="764">
        <f>H22+'[2]set-dic'!J22</f>
        <v>899.57538</v>
      </c>
      <c r="J22" s="761" t="s">
        <v>799</v>
      </c>
      <c r="K22" s="762">
        <v>1100.1773</v>
      </c>
      <c r="L22" s="763">
        <f>K22+'[2]set-dic'!M22</f>
        <v>5290.695900000001</v>
      </c>
      <c r="M22" s="762">
        <v>1211.28214</v>
      </c>
      <c r="N22" s="764">
        <f>M22+'[2]set-dic'!O22</f>
        <v>4133.44475</v>
      </c>
      <c r="O22" s="762">
        <v>115.63900000000001</v>
      </c>
      <c r="P22" s="765">
        <f>O22+'[2]set-dic'!Q22</f>
        <v>164.719</v>
      </c>
      <c r="Q22" s="762">
        <v>103.29827</v>
      </c>
      <c r="R22" s="764">
        <f>Q22+'[2]set-dic'!S22</f>
        <v>151.04617000000002</v>
      </c>
      <c r="S22" s="759"/>
      <c r="T22" s="759"/>
      <c r="U22" s="759"/>
      <c r="V22" s="759"/>
      <c r="W22" s="759"/>
      <c r="X22" s="759"/>
      <c r="Y22" s="759"/>
      <c r="Z22" s="759"/>
      <c r="AA22" s="759"/>
      <c r="AB22" s="759"/>
      <c r="AC22" s="759"/>
      <c r="AD22" s="759"/>
      <c r="AE22" s="759"/>
      <c r="AF22" s="759"/>
      <c r="AG22" s="759"/>
      <c r="AH22" s="759"/>
      <c r="AI22" s="759"/>
      <c r="AJ22" s="759"/>
      <c r="AK22" s="759"/>
      <c r="AL22" s="759"/>
      <c r="AM22" s="759"/>
      <c r="AN22" s="759"/>
      <c r="AO22" s="760"/>
      <c r="AP22" s="760"/>
      <c r="AQ22" s="760"/>
      <c r="AR22" s="760"/>
      <c r="AS22" s="760"/>
      <c r="AT22" s="760"/>
      <c r="AU22" s="760"/>
      <c r="AV22" s="760"/>
      <c r="AW22" s="760"/>
      <c r="AX22" s="760"/>
    </row>
    <row r="23" spans="1:50" s="759" customFormat="1" ht="24" customHeight="1">
      <c r="A23" s="766" t="s">
        <v>800</v>
      </c>
      <c r="B23" s="767">
        <v>3399.0951</v>
      </c>
      <c r="C23" s="768">
        <f>B23+'[2]set-dic'!D23</f>
        <v>10139.917699</v>
      </c>
      <c r="D23" s="767">
        <v>2892.4205899999997</v>
      </c>
      <c r="E23" s="769">
        <f>D23+'[2]set-dic'!F23</f>
        <v>7520.40672</v>
      </c>
      <c r="F23" s="767">
        <v>692.8501</v>
      </c>
      <c r="G23" s="770">
        <f>F23+'[2]set-dic'!H23</f>
        <v>1224.4461000000001</v>
      </c>
      <c r="H23" s="767">
        <v>545.6703</v>
      </c>
      <c r="I23" s="769">
        <f>H23+'[2]set-dic'!J23</f>
        <v>924.4331</v>
      </c>
      <c r="J23" s="766" t="s">
        <v>800</v>
      </c>
      <c r="K23" s="767">
        <v>1984.7939999999999</v>
      </c>
      <c r="L23" s="768">
        <f>K23+'[2]set-dic'!M23</f>
        <v>8090.063598999999</v>
      </c>
      <c r="M23" s="767">
        <v>1784.0892900000003</v>
      </c>
      <c r="N23" s="769">
        <f>M23+'[2]set-dic'!O23</f>
        <v>5944.86577</v>
      </c>
      <c r="O23" s="767">
        <v>533.0709999999999</v>
      </c>
      <c r="P23" s="770">
        <f>O23+'[2]set-dic'!Q23</f>
        <v>539.67</v>
      </c>
      <c r="Q23" s="767">
        <v>419.771</v>
      </c>
      <c r="R23" s="769">
        <f>Q23+'[2]set-dic'!S23</f>
        <v>429.26535</v>
      </c>
      <c r="AO23" s="760"/>
      <c r="AP23" s="760"/>
      <c r="AQ23" s="760"/>
      <c r="AR23" s="760"/>
      <c r="AS23" s="760"/>
      <c r="AT23" s="760"/>
      <c r="AU23" s="760"/>
      <c r="AV23" s="760"/>
      <c r="AW23" s="760"/>
      <c r="AX23" s="760"/>
    </row>
    <row r="24" spans="1:50" s="771" customFormat="1" ht="24" customHeight="1">
      <c r="A24" s="761" t="s">
        <v>801</v>
      </c>
      <c r="B24" s="762">
        <v>3934.42842</v>
      </c>
      <c r="C24" s="763">
        <f>B24+'[2]set-dic'!D24</f>
        <v>11118.90323</v>
      </c>
      <c r="D24" s="762">
        <v>3406.58338</v>
      </c>
      <c r="E24" s="764">
        <f>D24+'[2]set-dic'!F24</f>
        <v>8330.89534</v>
      </c>
      <c r="F24" s="762">
        <v>1277.1927799999999</v>
      </c>
      <c r="G24" s="765">
        <f>F24+'[2]set-dic'!H24</f>
        <v>2540.3307299999997</v>
      </c>
      <c r="H24" s="762">
        <v>1098.8327199999999</v>
      </c>
      <c r="I24" s="764">
        <f>H24+'[2]set-dic'!J24</f>
        <v>1953.1983999999998</v>
      </c>
      <c r="J24" s="761" t="s">
        <v>801</v>
      </c>
      <c r="K24" s="762">
        <v>2392.5876399999997</v>
      </c>
      <c r="L24" s="763">
        <f>K24+'[2]set-dic'!M24</f>
        <v>8122.7815</v>
      </c>
      <c r="M24" s="762">
        <v>2085.71739</v>
      </c>
      <c r="N24" s="764">
        <f>M24+'[2]set-dic'!O24</f>
        <v>5997.96074</v>
      </c>
      <c r="O24" s="762">
        <v>237.95100000000002</v>
      </c>
      <c r="P24" s="765">
        <f>O24+'[2]set-dic'!Q24</f>
        <v>428.20300000000003</v>
      </c>
      <c r="Q24" s="762">
        <v>201.64806</v>
      </c>
      <c r="R24" s="764">
        <f>Q24+'[2]set-dic'!S24</f>
        <v>358.56864</v>
      </c>
      <c r="S24" s="759"/>
      <c r="T24" s="759"/>
      <c r="U24" s="759"/>
      <c r="V24" s="759"/>
      <c r="W24" s="759"/>
      <c r="X24" s="759"/>
      <c r="Y24" s="759"/>
      <c r="Z24" s="759"/>
      <c r="AA24" s="759"/>
      <c r="AB24" s="759"/>
      <c r="AC24" s="759"/>
      <c r="AD24" s="759"/>
      <c r="AE24" s="759"/>
      <c r="AF24" s="759"/>
      <c r="AG24" s="759"/>
      <c r="AH24" s="759"/>
      <c r="AI24" s="759"/>
      <c r="AJ24" s="759"/>
      <c r="AK24" s="759"/>
      <c r="AL24" s="759"/>
      <c r="AM24" s="759"/>
      <c r="AN24" s="759"/>
      <c r="AO24" s="760"/>
      <c r="AP24" s="760"/>
      <c r="AQ24" s="760"/>
      <c r="AR24" s="760"/>
      <c r="AS24" s="760"/>
      <c r="AT24" s="760"/>
      <c r="AU24" s="760"/>
      <c r="AV24" s="760"/>
      <c r="AW24" s="760"/>
      <c r="AX24" s="760"/>
    </row>
    <row r="25" spans="1:50" s="759" customFormat="1" ht="24" customHeight="1">
      <c r="A25" s="766" t="s">
        <v>802</v>
      </c>
      <c r="B25" s="767">
        <v>49828.55986</v>
      </c>
      <c r="C25" s="768">
        <f>B25+'[2]set-dic'!D25</f>
        <v>118692.87841</v>
      </c>
      <c r="D25" s="767">
        <v>36731.00138</v>
      </c>
      <c r="E25" s="769">
        <f>D25+'[2]set-dic'!F25</f>
        <v>82871.07769</v>
      </c>
      <c r="F25" s="767">
        <v>16836.006840000002</v>
      </c>
      <c r="G25" s="770">
        <f>F25+'[2]set-dic'!H25</f>
        <v>33026.43194</v>
      </c>
      <c r="H25" s="767">
        <v>10329.99484</v>
      </c>
      <c r="I25" s="769">
        <f>H25+'[2]set-dic'!J25</f>
        <v>19646.169799999996</v>
      </c>
      <c r="J25" s="766" t="s">
        <v>802</v>
      </c>
      <c r="K25" s="767">
        <v>28466.11017</v>
      </c>
      <c r="L25" s="768">
        <f>K25+'[2]set-dic'!M25</f>
        <v>78716.00302999999</v>
      </c>
      <c r="M25" s="767">
        <v>22514.997839999996</v>
      </c>
      <c r="N25" s="769">
        <f>M25+'[2]set-dic'!O25</f>
        <v>57217.5767</v>
      </c>
      <c r="O25" s="767">
        <v>4295.371450000001</v>
      </c>
      <c r="P25" s="770">
        <f>O25+'[2]set-dic'!Q25</f>
        <v>6404.82844</v>
      </c>
      <c r="Q25" s="767">
        <v>3726.04347</v>
      </c>
      <c r="R25" s="769">
        <f>Q25+'[2]set-dic'!S25</f>
        <v>5632.1623899999995</v>
      </c>
      <c r="AO25" s="760"/>
      <c r="AP25" s="760"/>
      <c r="AQ25" s="760"/>
      <c r="AR25" s="760"/>
      <c r="AS25" s="760"/>
      <c r="AT25" s="760"/>
      <c r="AU25" s="760"/>
      <c r="AV25" s="760"/>
      <c r="AW25" s="760"/>
      <c r="AX25" s="760"/>
    </row>
    <row r="26" spans="1:50" s="771" customFormat="1" ht="24" customHeight="1">
      <c r="A26" s="761" t="s">
        <v>803</v>
      </c>
      <c r="B26" s="762">
        <v>18631.780545</v>
      </c>
      <c r="C26" s="763">
        <f>B26+'[2]set-dic'!D26</f>
        <v>47372.082295</v>
      </c>
      <c r="D26" s="762">
        <v>13756.67585</v>
      </c>
      <c r="E26" s="764">
        <f>D26+'[2]set-dic'!F26</f>
        <v>34242.720239999995</v>
      </c>
      <c r="F26" s="762">
        <v>7193.04867</v>
      </c>
      <c r="G26" s="765">
        <f>F26+'[2]set-dic'!H26</f>
        <v>14059.78859</v>
      </c>
      <c r="H26" s="762">
        <v>4266.24504</v>
      </c>
      <c r="I26" s="764">
        <f>H26+'[2]set-dic'!J26</f>
        <v>10079.03629</v>
      </c>
      <c r="J26" s="761" t="s">
        <v>803</v>
      </c>
      <c r="K26" s="762">
        <v>9854.3057</v>
      </c>
      <c r="L26" s="763">
        <f>K26+'[2]set-dic'!M26</f>
        <v>30701.74049</v>
      </c>
      <c r="M26" s="762">
        <v>8069.3508900000015</v>
      </c>
      <c r="N26" s="764">
        <f>M26+'[2]set-dic'!O26</f>
        <v>21683.149890000004</v>
      </c>
      <c r="O26" s="762">
        <v>1502.1276149999999</v>
      </c>
      <c r="P26" s="765">
        <f>O26+'[2]set-dic'!Q26</f>
        <v>2477.069655</v>
      </c>
      <c r="Q26" s="762">
        <v>1358.18623</v>
      </c>
      <c r="R26" s="764">
        <f>Q26+'[2]set-dic'!S26</f>
        <v>2384.5535200000004</v>
      </c>
      <c r="S26" s="759"/>
      <c r="T26" s="759"/>
      <c r="U26" s="759"/>
      <c r="V26" s="759"/>
      <c r="W26" s="759"/>
      <c r="X26" s="759"/>
      <c r="Y26" s="759"/>
      <c r="Z26" s="759"/>
      <c r="AA26" s="759"/>
      <c r="AB26" s="759"/>
      <c r="AC26" s="759"/>
      <c r="AD26" s="759"/>
      <c r="AE26" s="759"/>
      <c r="AF26" s="759"/>
      <c r="AG26" s="759"/>
      <c r="AH26" s="759"/>
      <c r="AI26" s="759"/>
      <c r="AJ26" s="759"/>
      <c r="AK26" s="759"/>
      <c r="AL26" s="759"/>
      <c r="AM26" s="759"/>
      <c r="AN26" s="759"/>
      <c r="AO26" s="760"/>
      <c r="AP26" s="760"/>
      <c r="AQ26" s="760"/>
      <c r="AR26" s="760"/>
      <c r="AS26" s="760"/>
      <c r="AT26" s="760"/>
      <c r="AU26" s="760"/>
      <c r="AV26" s="760"/>
      <c r="AW26" s="760"/>
      <c r="AX26" s="760"/>
    </row>
    <row r="27" spans="1:50" s="759" customFormat="1" ht="24" customHeight="1">
      <c r="A27" s="766" t="s">
        <v>804</v>
      </c>
      <c r="B27" s="767">
        <v>3060.2749000000003</v>
      </c>
      <c r="C27" s="768">
        <f>B27+'[2]set-dic'!D27</f>
        <v>9930.01175</v>
      </c>
      <c r="D27" s="767">
        <v>2144.8911900000003</v>
      </c>
      <c r="E27" s="769">
        <f>D27+'[2]set-dic'!F27</f>
        <v>6953.79907</v>
      </c>
      <c r="F27" s="767">
        <v>1018.1908</v>
      </c>
      <c r="G27" s="770">
        <f>F27+'[2]set-dic'!H27</f>
        <v>2281.86145</v>
      </c>
      <c r="H27" s="767">
        <v>560.48978</v>
      </c>
      <c r="I27" s="769">
        <f>H27+'[2]set-dic'!J27</f>
        <v>1322.2213299999999</v>
      </c>
      <c r="J27" s="766" t="s">
        <v>804</v>
      </c>
      <c r="K27" s="767">
        <v>1805.8530999999998</v>
      </c>
      <c r="L27" s="768">
        <f>K27+'[2]set-dic'!M27</f>
        <v>7052.996999999999</v>
      </c>
      <c r="M27" s="767">
        <v>1393.5131999999999</v>
      </c>
      <c r="N27" s="769">
        <f>M27+'[2]set-dic'!O27</f>
        <v>5047.30164</v>
      </c>
      <c r="O27" s="767">
        <v>228.58700000000002</v>
      </c>
      <c r="P27" s="770">
        <f>O27+'[2]set-dic'!Q27</f>
        <v>577.7173</v>
      </c>
      <c r="Q27" s="767">
        <v>185.53741000000002</v>
      </c>
      <c r="R27" s="769">
        <f>Q27+'[2]set-dic'!S27</f>
        <v>571.9359</v>
      </c>
      <c r="AO27" s="760"/>
      <c r="AP27" s="760"/>
      <c r="AQ27" s="760"/>
      <c r="AR27" s="760"/>
      <c r="AS27" s="760"/>
      <c r="AT27" s="760"/>
      <c r="AU27" s="760"/>
      <c r="AV27" s="760"/>
      <c r="AW27" s="760"/>
      <c r="AX27" s="760"/>
    </row>
    <row r="28" spans="1:50" s="771" customFormat="1" ht="24" customHeight="1">
      <c r="A28" s="761" t="s">
        <v>805</v>
      </c>
      <c r="B28" s="762">
        <v>5905.2636</v>
      </c>
      <c r="C28" s="763">
        <f>B28+'[2]set-dic'!D28</f>
        <v>12763.7194</v>
      </c>
      <c r="D28" s="762">
        <v>5094.200559999999</v>
      </c>
      <c r="E28" s="764">
        <f>D28+'[2]set-dic'!F28</f>
        <v>10288.202459999999</v>
      </c>
      <c r="F28" s="762">
        <v>1017.1498999999999</v>
      </c>
      <c r="G28" s="765">
        <f>F28+'[2]set-dic'!H28</f>
        <v>2347.5218999999997</v>
      </c>
      <c r="H28" s="762">
        <v>1077.86476</v>
      </c>
      <c r="I28" s="764">
        <f>H28+'[2]set-dic'!J28</f>
        <v>1925.2131599999998</v>
      </c>
      <c r="J28" s="761" t="s">
        <v>805</v>
      </c>
      <c r="K28" s="762">
        <v>3654.1602</v>
      </c>
      <c r="L28" s="763">
        <f>K28+'[2]set-dic'!M28</f>
        <v>8195.137799999999</v>
      </c>
      <c r="M28" s="762">
        <v>2834.06852</v>
      </c>
      <c r="N28" s="764">
        <f>M28+'[2]set-dic'!O28</f>
        <v>6178.88566</v>
      </c>
      <c r="O28" s="762">
        <v>1108.0994</v>
      </c>
      <c r="P28" s="765">
        <f>O28+'[2]set-dic'!Q28</f>
        <v>1938.4026000000001</v>
      </c>
      <c r="Q28" s="762">
        <v>1090.41885</v>
      </c>
      <c r="R28" s="764">
        <f>Q28+'[2]set-dic'!S28</f>
        <v>1980.63735</v>
      </c>
      <c r="S28" s="759"/>
      <c r="T28" s="759"/>
      <c r="U28" s="759"/>
      <c r="V28" s="759"/>
      <c r="W28" s="759"/>
      <c r="X28" s="759"/>
      <c r="Y28" s="759"/>
      <c r="Z28" s="759"/>
      <c r="AA28" s="759"/>
      <c r="AB28" s="759"/>
      <c r="AC28" s="759"/>
      <c r="AD28" s="759"/>
      <c r="AE28" s="759"/>
      <c r="AF28" s="759"/>
      <c r="AG28" s="759"/>
      <c r="AH28" s="759"/>
      <c r="AI28" s="759"/>
      <c r="AJ28" s="759"/>
      <c r="AK28" s="759"/>
      <c r="AL28" s="759"/>
      <c r="AM28" s="759"/>
      <c r="AN28" s="759"/>
      <c r="AO28" s="760"/>
      <c r="AP28" s="760"/>
      <c r="AQ28" s="760"/>
      <c r="AR28" s="760"/>
      <c r="AS28" s="760"/>
      <c r="AT28" s="760"/>
      <c r="AU28" s="760"/>
      <c r="AV28" s="760"/>
      <c r="AW28" s="760"/>
      <c r="AX28" s="760"/>
    </row>
    <row r="29" spans="1:50" s="759" customFormat="1" ht="24" customHeight="1">
      <c r="A29" s="766" t="s">
        <v>806</v>
      </c>
      <c r="B29" s="767">
        <v>2275.3684000000003</v>
      </c>
      <c r="C29" s="768">
        <f>B29+'[2]set-dic'!D29</f>
        <v>4028.6479600000002</v>
      </c>
      <c r="D29" s="767">
        <v>1659.97835</v>
      </c>
      <c r="E29" s="769">
        <f>D29+'[2]set-dic'!F29</f>
        <v>2809.79316</v>
      </c>
      <c r="F29" s="767">
        <v>1692.453</v>
      </c>
      <c r="G29" s="770">
        <f>F29+'[2]set-dic'!H29</f>
        <v>2732.7857599999998</v>
      </c>
      <c r="H29" s="767">
        <v>1195.55262</v>
      </c>
      <c r="I29" s="769">
        <f>H29+'[2]set-dic'!J29</f>
        <v>1876.51368</v>
      </c>
      <c r="J29" s="766" t="s">
        <v>806</v>
      </c>
      <c r="K29" s="767">
        <v>547.1093999999999</v>
      </c>
      <c r="L29" s="768">
        <f>K29+'[2]set-dic'!M29</f>
        <v>1228.7682</v>
      </c>
      <c r="M29" s="767">
        <v>431.91458000000006</v>
      </c>
      <c r="N29" s="769">
        <f>M29+'[2]set-dic'!O29</f>
        <v>872.4595300000001</v>
      </c>
      <c r="O29" s="767">
        <v>35.806</v>
      </c>
      <c r="P29" s="770">
        <f>O29+'[2]set-dic'!Q29</f>
        <v>67.094</v>
      </c>
      <c r="Q29" s="767">
        <v>32.51115</v>
      </c>
      <c r="R29" s="769">
        <f>Q29+'[2]set-dic'!S29</f>
        <v>60.81995</v>
      </c>
      <c r="AO29" s="760"/>
      <c r="AP29" s="760"/>
      <c r="AQ29" s="760"/>
      <c r="AR29" s="760"/>
      <c r="AS29" s="760"/>
      <c r="AT29" s="760"/>
      <c r="AU29" s="760"/>
      <c r="AV29" s="760"/>
      <c r="AW29" s="760"/>
      <c r="AX29" s="760"/>
    </row>
    <row r="30" spans="1:50" s="771" customFormat="1" ht="24" customHeight="1">
      <c r="A30" s="761" t="s">
        <v>807</v>
      </c>
      <c r="B30" s="762">
        <v>199.41354000000004</v>
      </c>
      <c r="C30" s="763">
        <f>B30+'[2]set-dic'!D30</f>
        <v>296.36634000000004</v>
      </c>
      <c r="D30" s="762">
        <v>162.05763000000002</v>
      </c>
      <c r="E30" s="764">
        <f>D30+'[2]set-dic'!F30</f>
        <v>244.85085</v>
      </c>
      <c r="F30" s="762">
        <v>29.701</v>
      </c>
      <c r="G30" s="765">
        <f>F30+'[2]set-dic'!H30</f>
        <v>87.706</v>
      </c>
      <c r="H30" s="762">
        <v>24.28015</v>
      </c>
      <c r="I30" s="764">
        <f>H30+'[2]set-dic'!J30</f>
        <v>64.35786999999999</v>
      </c>
      <c r="J30" s="761" t="s">
        <v>807</v>
      </c>
      <c r="K30" s="762">
        <v>163.37054</v>
      </c>
      <c r="L30" s="763">
        <f>K30+'[2]set-dic'!M30</f>
        <v>194.79834</v>
      </c>
      <c r="M30" s="762">
        <v>130.93988</v>
      </c>
      <c r="N30" s="764">
        <f>M30+'[2]set-dic'!O30</f>
        <v>165.86448</v>
      </c>
      <c r="O30" s="762">
        <v>6.342</v>
      </c>
      <c r="P30" s="765">
        <f>O30+'[2]set-dic'!Q30</f>
        <v>12.422</v>
      </c>
      <c r="Q30" s="762">
        <v>6.8376</v>
      </c>
      <c r="R30" s="764">
        <f>Q30+'[2]set-dic'!S30</f>
        <v>12.9576</v>
      </c>
      <c r="S30" s="759"/>
      <c r="T30" s="759"/>
      <c r="U30" s="759"/>
      <c r="V30" s="759"/>
      <c r="W30" s="759"/>
      <c r="X30" s="759"/>
      <c r="Y30" s="759"/>
      <c r="Z30" s="759"/>
      <c r="AA30" s="759"/>
      <c r="AB30" s="759"/>
      <c r="AC30" s="759"/>
      <c r="AD30" s="759"/>
      <c r="AE30" s="759"/>
      <c r="AF30" s="759"/>
      <c r="AG30" s="759"/>
      <c r="AH30" s="759"/>
      <c r="AI30" s="759"/>
      <c r="AJ30" s="759"/>
      <c r="AK30" s="759"/>
      <c r="AL30" s="759"/>
      <c r="AM30" s="759"/>
      <c r="AN30" s="759"/>
      <c r="AO30" s="760"/>
      <c r="AP30" s="760"/>
      <c r="AQ30" s="760"/>
      <c r="AR30" s="760"/>
      <c r="AS30" s="760"/>
      <c r="AT30" s="760"/>
      <c r="AU30" s="760"/>
      <c r="AV30" s="760"/>
      <c r="AW30" s="760"/>
      <c r="AX30" s="760"/>
    </row>
    <row r="31" spans="1:50" s="759" customFormat="1" ht="24" customHeight="1">
      <c r="A31" s="772" t="s">
        <v>808</v>
      </c>
      <c r="B31" s="767">
        <v>4855.3934</v>
      </c>
      <c r="C31" s="768">
        <f>B31+'[2]set-dic'!D31</f>
        <v>8084.4691</v>
      </c>
      <c r="D31" s="767">
        <v>4266.4057999999995</v>
      </c>
      <c r="E31" s="769">
        <f>D31+'[2]set-dic'!F31</f>
        <v>6711.616569999999</v>
      </c>
      <c r="F31" s="767">
        <v>2442.062</v>
      </c>
      <c r="G31" s="770">
        <f>F31+'[2]set-dic'!H31</f>
        <v>3644.6661</v>
      </c>
      <c r="H31" s="767">
        <v>1820.27093</v>
      </c>
      <c r="I31" s="769">
        <f>H31+'[2]set-dic'!J31</f>
        <v>2633.16582</v>
      </c>
      <c r="J31" s="772" t="s">
        <v>808</v>
      </c>
      <c r="K31" s="767">
        <v>1534.3394</v>
      </c>
      <c r="L31" s="768">
        <f>K31+'[2]set-dic'!M31</f>
        <v>3352.1980000000003</v>
      </c>
      <c r="M31" s="767">
        <v>1586.5825399999999</v>
      </c>
      <c r="N31" s="769">
        <f>M31+'[2]set-dic'!O31</f>
        <v>3006.0744600000003</v>
      </c>
      <c r="O31" s="767">
        <v>871.822</v>
      </c>
      <c r="P31" s="770">
        <f>O31+'[2]set-dic'!Q31</f>
        <v>1074.175</v>
      </c>
      <c r="Q31" s="767">
        <v>853.1033299999999</v>
      </c>
      <c r="R31" s="769">
        <f>Q31+'[2]set-dic'!S31</f>
        <v>1061.36829</v>
      </c>
      <c r="AO31" s="760"/>
      <c r="AP31" s="760"/>
      <c r="AQ31" s="760"/>
      <c r="AR31" s="760"/>
      <c r="AS31" s="760"/>
      <c r="AT31" s="760"/>
      <c r="AU31" s="760"/>
      <c r="AV31" s="760"/>
      <c r="AW31" s="760"/>
      <c r="AX31" s="760"/>
    </row>
    <row r="32" spans="1:177" s="774" customFormat="1" ht="24" customHeight="1">
      <c r="A32" s="761" t="s">
        <v>809</v>
      </c>
      <c r="B32" s="762">
        <v>2639.4987</v>
      </c>
      <c r="C32" s="763">
        <f>B32+'[2]set-dic'!D32</f>
        <v>4276.3447</v>
      </c>
      <c r="D32" s="762">
        <v>2140.3531599999997</v>
      </c>
      <c r="E32" s="764">
        <f>D32+'[2]set-dic'!F32</f>
        <v>3406.0648799999994</v>
      </c>
      <c r="F32" s="762">
        <v>1654.4270000000001</v>
      </c>
      <c r="G32" s="765">
        <f>F32+'[2]set-dic'!H32</f>
        <v>2575.94</v>
      </c>
      <c r="H32" s="762">
        <v>1202.3213300000002</v>
      </c>
      <c r="I32" s="764">
        <f>H32+'[2]set-dic'!J32</f>
        <v>1818.82057</v>
      </c>
      <c r="J32" s="761" t="s">
        <v>809</v>
      </c>
      <c r="K32" s="762">
        <v>511.224</v>
      </c>
      <c r="L32" s="763">
        <f>K32+'[2]set-dic'!M32</f>
        <v>962.653</v>
      </c>
      <c r="M32" s="762">
        <v>464.75473</v>
      </c>
      <c r="N32" s="764">
        <f>M32+'[2]set-dic'!O32</f>
        <v>806.7129</v>
      </c>
      <c r="O32" s="762">
        <v>473.84770000000003</v>
      </c>
      <c r="P32" s="765">
        <f>O32+'[2]set-dic'!Q32</f>
        <v>731.7517</v>
      </c>
      <c r="Q32" s="762">
        <v>473.27709999999996</v>
      </c>
      <c r="R32" s="764">
        <f>Q32+'[2]set-dic'!S32</f>
        <v>775.9786099999999</v>
      </c>
      <c r="S32" s="773"/>
      <c r="T32" s="768"/>
      <c r="U32" s="768"/>
      <c r="V32" s="768"/>
      <c r="W32" s="768"/>
      <c r="X32" s="773"/>
      <c r="Y32" s="768"/>
      <c r="Z32" s="768"/>
      <c r="AA32" s="768"/>
      <c r="AB32" s="768"/>
      <c r="AC32" s="768"/>
      <c r="AD32" s="768"/>
      <c r="AE32" s="768"/>
      <c r="AF32" s="768"/>
      <c r="AG32" s="768"/>
      <c r="AH32" s="768"/>
      <c r="AI32" s="768"/>
      <c r="AJ32" s="768"/>
      <c r="AK32" s="768"/>
      <c r="AL32" s="768"/>
      <c r="AM32" s="768"/>
      <c r="AN32" s="768"/>
      <c r="AO32" s="773"/>
      <c r="AP32" s="768"/>
      <c r="AQ32" s="768"/>
      <c r="AR32" s="768"/>
      <c r="AS32" s="768"/>
      <c r="AT32" s="768"/>
      <c r="AU32" s="768"/>
      <c r="AV32" s="768"/>
      <c r="AW32" s="768"/>
      <c r="AX32" s="768"/>
      <c r="AY32" s="768"/>
      <c r="AZ32" s="768"/>
      <c r="BA32" s="768"/>
      <c r="BB32" s="768"/>
      <c r="BC32" s="768"/>
      <c r="BD32" s="768"/>
      <c r="BE32" s="768"/>
      <c r="BF32" s="773"/>
      <c r="BG32" s="768"/>
      <c r="BH32" s="768"/>
      <c r="BI32" s="768"/>
      <c r="BJ32" s="768"/>
      <c r="BK32" s="768"/>
      <c r="BL32" s="768"/>
      <c r="BM32" s="768"/>
      <c r="BN32" s="768"/>
      <c r="BO32" s="768"/>
      <c r="BP32" s="768"/>
      <c r="BQ32" s="768"/>
      <c r="BR32" s="768"/>
      <c r="BS32" s="768"/>
      <c r="BT32" s="768"/>
      <c r="BU32" s="768"/>
      <c r="BV32" s="768"/>
      <c r="BW32" s="773"/>
      <c r="BX32" s="768"/>
      <c r="BY32" s="768"/>
      <c r="BZ32" s="768"/>
      <c r="CA32" s="768"/>
      <c r="CB32" s="768"/>
      <c r="CC32" s="768"/>
      <c r="CD32" s="768"/>
      <c r="CE32" s="768"/>
      <c r="CF32" s="768"/>
      <c r="CG32" s="768"/>
      <c r="CH32" s="768"/>
      <c r="CI32" s="768"/>
      <c r="CJ32" s="768"/>
      <c r="CK32" s="768"/>
      <c r="CL32" s="768"/>
      <c r="CM32" s="768"/>
      <c r="CN32" s="773"/>
      <c r="CO32" s="768"/>
      <c r="CP32" s="768"/>
      <c r="CQ32" s="768"/>
      <c r="CR32" s="768"/>
      <c r="CS32" s="768"/>
      <c r="CT32" s="768"/>
      <c r="CU32" s="768"/>
      <c r="CV32" s="768"/>
      <c r="CW32" s="768"/>
      <c r="CX32" s="768"/>
      <c r="CY32" s="768"/>
      <c r="CZ32" s="768"/>
      <c r="DA32" s="768"/>
      <c r="DB32" s="768"/>
      <c r="DC32" s="768"/>
      <c r="DD32" s="768"/>
      <c r="DE32" s="773"/>
      <c r="DF32" s="768"/>
      <c r="DG32" s="768"/>
      <c r="DH32" s="768"/>
      <c r="DI32" s="768"/>
      <c r="DJ32" s="768"/>
      <c r="DK32" s="768"/>
      <c r="DL32" s="768"/>
      <c r="DM32" s="768"/>
      <c r="DN32" s="768"/>
      <c r="DO32" s="768"/>
      <c r="DP32" s="768"/>
      <c r="DQ32" s="768"/>
      <c r="DR32" s="768"/>
      <c r="DS32" s="768"/>
      <c r="DT32" s="768"/>
      <c r="DU32" s="768"/>
      <c r="DV32" s="773"/>
      <c r="DW32" s="768"/>
      <c r="DX32" s="768"/>
      <c r="DY32" s="768"/>
      <c r="DZ32" s="768"/>
      <c r="EA32" s="768"/>
      <c r="EB32" s="768"/>
      <c r="EC32" s="768"/>
      <c r="ED32" s="768"/>
      <c r="EE32" s="768"/>
      <c r="EF32" s="768"/>
      <c r="EG32" s="768"/>
      <c r="EH32" s="768"/>
      <c r="EI32" s="768"/>
      <c r="EJ32" s="768"/>
      <c r="EK32" s="768"/>
      <c r="EL32" s="768"/>
      <c r="EM32" s="773"/>
      <c r="EN32" s="768"/>
      <c r="EO32" s="768"/>
      <c r="EP32" s="768"/>
      <c r="EQ32" s="768"/>
      <c r="ER32" s="768"/>
      <c r="ES32" s="768"/>
      <c r="ET32" s="768"/>
      <c r="EU32" s="768"/>
      <c r="EV32" s="768"/>
      <c r="EW32" s="768"/>
      <c r="EX32" s="768"/>
      <c r="EY32" s="768"/>
      <c r="EZ32" s="768"/>
      <c r="FA32" s="768"/>
      <c r="FB32" s="768"/>
      <c r="FC32" s="768"/>
      <c r="FD32" s="773"/>
      <c r="FE32" s="768"/>
      <c r="FF32" s="768"/>
      <c r="FG32" s="768"/>
      <c r="FH32" s="768"/>
      <c r="FI32" s="768"/>
      <c r="FJ32" s="768"/>
      <c r="FK32" s="768"/>
      <c r="FL32" s="768"/>
      <c r="FM32" s="768"/>
      <c r="FN32" s="768"/>
      <c r="FO32" s="768"/>
      <c r="FP32" s="768"/>
      <c r="FQ32" s="768"/>
      <c r="FR32" s="768"/>
      <c r="FS32" s="768"/>
      <c r="FT32" s="768"/>
      <c r="FU32" s="773"/>
    </row>
    <row r="33" spans="1:50" s="771" customFormat="1" ht="24" customHeight="1">
      <c r="A33" s="766" t="s">
        <v>810</v>
      </c>
      <c r="B33" s="767">
        <v>592.365</v>
      </c>
      <c r="C33" s="768">
        <f>B33+'[2]set-dic'!D33</f>
        <v>654.027</v>
      </c>
      <c r="D33" s="767">
        <v>660.39699</v>
      </c>
      <c r="E33" s="769">
        <f>D33+'[2]set-dic'!F33</f>
        <v>746.8237899999999</v>
      </c>
      <c r="F33" s="767">
        <v>330.817</v>
      </c>
      <c r="G33" s="770">
        <f>F33+'[2]set-dic'!H33</f>
        <v>330.817</v>
      </c>
      <c r="H33" s="767">
        <v>341.25595</v>
      </c>
      <c r="I33" s="769">
        <f>H33+'[2]set-dic'!J33</f>
        <v>341.25595</v>
      </c>
      <c r="J33" s="766" t="s">
        <v>810</v>
      </c>
      <c r="K33" s="767">
        <v>261.543</v>
      </c>
      <c r="L33" s="768">
        <f>K33+'[2]set-dic'!M33</f>
        <v>323.205</v>
      </c>
      <c r="M33" s="767">
        <v>318.8573</v>
      </c>
      <c r="N33" s="769">
        <f>M33+'[2]set-dic'!O33</f>
        <v>405.2841</v>
      </c>
      <c r="O33" s="767">
        <v>0.005</v>
      </c>
      <c r="P33" s="770">
        <f>O33+'[2]set-dic'!Q33</f>
        <v>0.005</v>
      </c>
      <c r="Q33" s="767">
        <v>0.28374</v>
      </c>
      <c r="R33" s="769">
        <f>Q33+'[2]set-dic'!S33</f>
        <v>0.28374</v>
      </c>
      <c r="S33" s="759"/>
      <c r="T33" s="759"/>
      <c r="U33" s="759"/>
      <c r="V33" s="759"/>
      <c r="W33" s="759"/>
      <c r="X33" s="759"/>
      <c r="Y33" s="759"/>
      <c r="Z33" s="759"/>
      <c r="AA33" s="759"/>
      <c r="AB33" s="759"/>
      <c r="AC33" s="759"/>
      <c r="AD33" s="759"/>
      <c r="AE33" s="759"/>
      <c r="AF33" s="759"/>
      <c r="AG33" s="759"/>
      <c r="AH33" s="759"/>
      <c r="AI33" s="759"/>
      <c r="AJ33" s="759"/>
      <c r="AK33" s="759"/>
      <c r="AL33" s="759"/>
      <c r="AM33" s="759"/>
      <c r="AN33" s="759"/>
      <c r="AO33" s="760"/>
      <c r="AP33" s="760"/>
      <c r="AQ33" s="760"/>
      <c r="AR33" s="760"/>
      <c r="AS33" s="760"/>
      <c r="AT33" s="760"/>
      <c r="AU33" s="760"/>
      <c r="AV33" s="760"/>
      <c r="AW33" s="760"/>
      <c r="AX33" s="760"/>
    </row>
    <row r="34" spans="1:40" s="782" customFormat="1" ht="24" customHeight="1">
      <c r="A34" s="775" t="s">
        <v>811</v>
      </c>
      <c r="B34" s="776">
        <f>SUM(B7:B32)</f>
        <v>822006.9113649998</v>
      </c>
      <c r="C34" s="777">
        <f>B34+'[2]set-dic'!D34</f>
        <v>1823549.702367</v>
      </c>
      <c r="D34" s="776">
        <f>SUM(D7:D32)</f>
        <v>725798.87772</v>
      </c>
      <c r="E34" s="778">
        <f>D34+'[2]set-dic'!F34</f>
        <v>1517477.13058</v>
      </c>
      <c r="F34" s="776">
        <f>SUM(F7:F33)</f>
        <v>405844.5172199999</v>
      </c>
      <c r="G34" s="779">
        <f>F34+'[2]set-dic'!H34</f>
        <v>720596.427136</v>
      </c>
      <c r="H34" s="776">
        <f>SUM(H7:H33)</f>
        <v>282024.20901000005</v>
      </c>
      <c r="I34" s="778">
        <f>H34+'[2]set-dic'!J34</f>
        <v>494750.13386000006</v>
      </c>
      <c r="J34" s="775" t="s">
        <v>811</v>
      </c>
      <c r="K34" s="776">
        <f>SUM(K7:K33)</f>
        <v>358386.32292</v>
      </c>
      <c r="L34" s="777">
        <f>K34+'[2]set-dic'!M34</f>
        <v>1006235.4019190001</v>
      </c>
      <c r="M34" s="776">
        <f>SUM(M7:M33)</f>
        <v>383638.31187999994</v>
      </c>
      <c r="N34" s="778">
        <f>M34+'[2]set-dic'!O34</f>
        <v>916102.38751</v>
      </c>
      <c r="O34" s="776">
        <f>SUM(O7:O32)</f>
        <v>48162.94410499999</v>
      </c>
      <c r="P34" s="779">
        <f>O34+'[2]set-dic'!Q34</f>
        <v>81446.306572</v>
      </c>
      <c r="Q34" s="776">
        <f>SUM(Q7:Q32)</f>
        <v>51512.788019999985</v>
      </c>
      <c r="R34" s="778">
        <f>Q34+'[2]set-dic'!S34</f>
        <v>92547.02993999998</v>
      </c>
      <c r="S34" s="780"/>
      <c r="T34" s="780"/>
      <c r="U34" s="780"/>
      <c r="V34" s="780"/>
      <c r="W34" s="781"/>
      <c r="X34" s="781"/>
      <c r="Y34" s="781"/>
      <c r="Z34" s="781"/>
      <c r="AA34" s="781"/>
      <c r="AB34" s="781"/>
      <c r="AC34" s="781"/>
      <c r="AD34" s="781"/>
      <c r="AE34" s="781"/>
      <c r="AF34" s="781"/>
      <c r="AG34" s="781"/>
      <c r="AH34" s="781"/>
      <c r="AI34" s="781"/>
      <c r="AJ34" s="781"/>
      <c r="AK34" s="781"/>
      <c r="AL34" s="781"/>
      <c r="AM34" s="781"/>
      <c r="AN34" s="781"/>
    </row>
    <row r="35" spans="1:40" s="782" customFormat="1" ht="24" customHeight="1">
      <c r="A35" s="766" t="s">
        <v>812</v>
      </c>
      <c r="B35" s="767">
        <v>12521.688</v>
      </c>
      <c r="C35" s="783">
        <f>B35+'[2]set-dic'!D35</f>
        <v>29120.2439</v>
      </c>
      <c r="D35" s="767">
        <v>11300.50763</v>
      </c>
      <c r="E35" s="783">
        <f>D35+'[2]set-dic'!F35</f>
        <v>27465.653120000003</v>
      </c>
      <c r="F35" s="767">
        <v>9940.184</v>
      </c>
      <c r="G35" s="784">
        <f>F35+'[2]set-dic'!H35</f>
        <v>12388.921999999999</v>
      </c>
      <c r="H35" s="767">
        <v>8126.369359999999</v>
      </c>
      <c r="I35" s="769">
        <f>H35+'[2]set-dic'!J35</f>
        <v>9872.7115</v>
      </c>
      <c r="J35" s="766" t="s">
        <v>812</v>
      </c>
      <c r="K35" s="767">
        <v>1534.169</v>
      </c>
      <c r="L35" s="783">
        <f>K35+'[2]set-dic'!M35</f>
        <v>15005.989899999999</v>
      </c>
      <c r="M35" s="767">
        <v>2070.39527</v>
      </c>
      <c r="N35" s="783">
        <f>M35+'[2]set-dic'!O35</f>
        <v>15811.09001</v>
      </c>
      <c r="O35" s="767">
        <v>984.01</v>
      </c>
      <c r="P35" s="784">
        <f>O35+'[2]set-dic'!Q35</f>
        <v>1604.529</v>
      </c>
      <c r="Q35" s="767">
        <v>1034.6582</v>
      </c>
      <c r="R35" s="769">
        <f>Q35+'[2]set-dic'!S35</f>
        <v>1674.91041</v>
      </c>
      <c r="S35" s="780"/>
      <c r="T35" s="780"/>
      <c r="U35" s="780"/>
      <c r="V35" s="780"/>
      <c r="W35" s="781"/>
      <c r="X35" s="781"/>
      <c r="Y35" s="781"/>
      <c r="Z35" s="781"/>
      <c r="AA35" s="781"/>
      <c r="AB35" s="781"/>
      <c r="AC35" s="781"/>
      <c r="AD35" s="781"/>
      <c r="AE35" s="781"/>
      <c r="AF35" s="781"/>
      <c r="AG35" s="781"/>
      <c r="AH35" s="781"/>
      <c r="AI35" s="781"/>
      <c r="AJ35" s="781"/>
      <c r="AK35" s="781"/>
      <c r="AL35" s="781"/>
      <c r="AM35" s="781"/>
      <c r="AN35" s="781"/>
    </row>
    <row r="36" spans="1:177" s="774" customFormat="1" ht="24" customHeight="1">
      <c r="A36" s="761" t="s">
        <v>813</v>
      </c>
      <c r="B36" s="762">
        <v>18566.057999999997</v>
      </c>
      <c r="C36" s="763">
        <f>B36+'[2]set-dic'!D36</f>
        <v>42613.276</v>
      </c>
      <c r="D36" s="762">
        <v>19290.7706</v>
      </c>
      <c r="E36" s="764">
        <f>D36+'[2]set-dic'!F36</f>
        <v>43137.75765</v>
      </c>
      <c r="F36" s="762">
        <v>9662.215</v>
      </c>
      <c r="G36" s="765">
        <f>F36+'[2]set-dic'!H36</f>
        <v>16620.484</v>
      </c>
      <c r="H36" s="762">
        <v>7456.51245</v>
      </c>
      <c r="I36" s="764">
        <f>H36+'[2]set-dic'!J36</f>
        <v>12798.69469</v>
      </c>
      <c r="J36" s="761" t="s">
        <v>813</v>
      </c>
      <c r="K36" s="762">
        <v>7181.2119999999995</v>
      </c>
      <c r="L36" s="763">
        <f>K36+'[2]set-dic'!M36</f>
        <v>22745.408</v>
      </c>
      <c r="M36" s="762">
        <v>9963.032</v>
      </c>
      <c r="N36" s="764">
        <f>M36+'[2]set-dic'!O36</f>
        <v>26417.306999999997</v>
      </c>
      <c r="O36" s="762">
        <v>1553.027</v>
      </c>
      <c r="P36" s="765">
        <f>O36+'[2]set-dic'!Q36</f>
        <v>2970.307</v>
      </c>
      <c r="Q36" s="762">
        <v>1689.5895</v>
      </c>
      <c r="R36" s="764">
        <f>Q36+'[2]set-dic'!S36</f>
        <v>3632.44433</v>
      </c>
      <c r="S36" s="785"/>
      <c r="T36" s="768"/>
      <c r="U36" s="768"/>
      <c r="V36" s="768"/>
      <c r="W36" s="786"/>
      <c r="X36" s="787"/>
      <c r="Y36" s="788"/>
      <c r="Z36" s="786"/>
      <c r="AA36" s="788"/>
      <c r="AB36" s="786"/>
      <c r="AC36" s="788"/>
      <c r="AD36" s="786"/>
      <c r="AE36" s="788"/>
      <c r="AF36" s="786"/>
      <c r="AG36" s="788"/>
      <c r="AH36" s="786"/>
      <c r="AI36" s="788"/>
      <c r="AJ36" s="786"/>
      <c r="AK36" s="788"/>
      <c r="AL36" s="786"/>
      <c r="AM36" s="788"/>
      <c r="AN36" s="786"/>
      <c r="AO36" s="787"/>
      <c r="AP36" s="788"/>
      <c r="AQ36" s="786"/>
      <c r="AR36" s="788"/>
      <c r="AS36" s="786"/>
      <c r="AT36" s="788"/>
      <c r="AU36" s="786"/>
      <c r="AV36" s="788"/>
      <c r="AW36" s="786"/>
      <c r="AX36" s="788"/>
      <c r="AY36" s="786"/>
      <c r="AZ36" s="788"/>
      <c r="BA36" s="786"/>
      <c r="BB36" s="788"/>
      <c r="BC36" s="786"/>
      <c r="BD36" s="788"/>
      <c r="BE36" s="786"/>
      <c r="BF36" s="787"/>
      <c r="BG36" s="788"/>
      <c r="BH36" s="786"/>
      <c r="BI36" s="788"/>
      <c r="BJ36" s="786"/>
      <c r="BK36" s="788"/>
      <c r="BL36" s="786"/>
      <c r="BM36" s="788"/>
      <c r="BN36" s="786"/>
      <c r="BO36" s="788"/>
      <c r="BP36" s="786"/>
      <c r="BQ36" s="788"/>
      <c r="BR36" s="786"/>
      <c r="BS36" s="788"/>
      <c r="BT36" s="786"/>
      <c r="BU36" s="788"/>
      <c r="BV36" s="786"/>
      <c r="BW36" s="787"/>
      <c r="BX36" s="788"/>
      <c r="BY36" s="786"/>
      <c r="BZ36" s="788"/>
      <c r="CA36" s="786"/>
      <c r="CB36" s="788"/>
      <c r="CC36" s="786"/>
      <c r="CD36" s="788"/>
      <c r="CE36" s="786"/>
      <c r="CF36" s="788"/>
      <c r="CG36" s="786"/>
      <c r="CH36" s="788"/>
      <c r="CI36" s="786"/>
      <c r="CJ36" s="788"/>
      <c r="CK36" s="786"/>
      <c r="CL36" s="788"/>
      <c r="CM36" s="786"/>
      <c r="CN36" s="787"/>
      <c r="CO36" s="788"/>
      <c r="CP36" s="786"/>
      <c r="CQ36" s="788"/>
      <c r="CR36" s="786"/>
      <c r="CS36" s="788"/>
      <c r="CT36" s="786"/>
      <c r="CU36" s="788"/>
      <c r="CV36" s="786"/>
      <c r="CW36" s="788"/>
      <c r="CX36" s="786"/>
      <c r="CY36" s="788"/>
      <c r="CZ36" s="786"/>
      <c r="DA36" s="788"/>
      <c r="DB36" s="786"/>
      <c r="DC36" s="788"/>
      <c r="DD36" s="786"/>
      <c r="DE36" s="787"/>
      <c r="DF36" s="788"/>
      <c r="DG36" s="786"/>
      <c r="DH36" s="788"/>
      <c r="DI36" s="786"/>
      <c r="DJ36" s="788"/>
      <c r="DK36" s="786"/>
      <c r="DL36" s="788"/>
      <c r="DM36" s="786"/>
      <c r="DN36" s="788"/>
      <c r="DO36" s="786"/>
      <c r="DP36" s="788"/>
      <c r="DQ36" s="786"/>
      <c r="DR36" s="788"/>
      <c r="DS36" s="786"/>
      <c r="DT36" s="788"/>
      <c r="DU36" s="786"/>
      <c r="DV36" s="787"/>
      <c r="DW36" s="788"/>
      <c r="DX36" s="786"/>
      <c r="DY36" s="788"/>
      <c r="DZ36" s="786"/>
      <c r="EA36" s="788"/>
      <c r="EB36" s="786"/>
      <c r="EC36" s="788"/>
      <c r="ED36" s="786"/>
      <c r="EE36" s="788"/>
      <c r="EF36" s="786"/>
      <c r="EG36" s="788"/>
      <c r="EH36" s="786"/>
      <c r="EI36" s="788"/>
      <c r="EJ36" s="786"/>
      <c r="EK36" s="788"/>
      <c r="EL36" s="786"/>
      <c r="EM36" s="787"/>
      <c r="EN36" s="788"/>
      <c r="EO36" s="786"/>
      <c r="EP36" s="788"/>
      <c r="EQ36" s="786"/>
      <c r="ER36" s="788"/>
      <c r="ES36" s="786"/>
      <c r="ET36" s="788"/>
      <c r="EU36" s="786"/>
      <c r="EV36" s="788"/>
      <c r="EW36" s="786"/>
      <c r="EX36" s="788"/>
      <c r="EY36" s="786"/>
      <c r="EZ36" s="788"/>
      <c r="FA36" s="786"/>
      <c r="FB36" s="788"/>
      <c r="FC36" s="786"/>
      <c r="FD36" s="787"/>
      <c r="FE36" s="788"/>
      <c r="FF36" s="786"/>
      <c r="FG36" s="788"/>
      <c r="FH36" s="786"/>
      <c r="FI36" s="788"/>
      <c r="FJ36" s="786"/>
      <c r="FK36" s="788"/>
      <c r="FL36" s="786"/>
      <c r="FM36" s="788"/>
      <c r="FN36" s="786"/>
      <c r="FO36" s="788"/>
      <c r="FP36" s="786"/>
      <c r="FQ36" s="788"/>
      <c r="FR36" s="786"/>
      <c r="FS36" s="788"/>
      <c r="FT36" s="786"/>
      <c r="FU36" s="787"/>
    </row>
    <row r="37" spans="1:40" s="790" customFormat="1" ht="24" customHeight="1">
      <c r="A37" s="766" t="s">
        <v>814</v>
      </c>
      <c r="B37" s="767">
        <f>B38-B34-B36</f>
        <v>16196.867340000077</v>
      </c>
      <c r="C37" s="783">
        <f>B37+'[2]set-dic'!D37</f>
        <v>36395.23179999944</v>
      </c>
      <c r="D37" s="767">
        <f>D38-D34-D36</f>
        <v>14233.226229999844</v>
      </c>
      <c r="E37" s="783">
        <f>D37+'[2]set-dic'!F37</f>
        <v>32953.37189999984</v>
      </c>
      <c r="F37" s="767">
        <f>F38-F34-F36</f>
        <v>11377.660820000074</v>
      </c>
      <c r="G37" s="784">
        <f>F37+'[2]set-dic'!H37</f>
        <v>14294.862819999977</v>
      </c>
      <c r="H37" s="767">
        <f>H38-H34-H36</f>
        <v>9203.627929999997</v>
      </c>
      <c r="I37" s="769">
        <f>H37+'[2]set-dic'!J37</f>
        <v>11255.151029999983</v>
      </c>
      <c r="J37" s="766" t="s">
        <v>814</v>
      </c>
      <c r="K37" s="767">
        <f>K38-K34-K36</f>
        <v>2950.158000000054</v>
      </c>
      <c r="L37" s="783">
        <f>K37+'[2]set-dic'!M37</f>
        <v>19516.751459999938</v>
      </c>
      <c r="M37" s="767">
        <f>M38-M34-M36</f>
        <v>3099.6213400000197</v>
      </c>
      <c r="N37" s="783">
        <f>M37+'[2]set-dic'!O37</f>
        <v>19060.783950000045</v>
      </c>
      <c r="O37" s="767">
        <f>O38-O34-O36</f>
        <v>1195.202520000008</v>
      </c>
      <c r="P37" s="784">
        <f>O37+'[2]set-dic'!Q37</f>
        <v>1843.29352</v>
      </c>
      <c r="Q37" s="767">
        <f>Q38-Q34-Q36</f>
        <v>1186.0083700000196</v>
      </c>
      <c r="R37" s="769">
        <f>Q37+'[2]set-dic'!S37</f>
        <v>1850.097930000024</v>
      </c>
      <c r="S37" s="789"/>
      <c r="T37" s="789"/>
      <c r="U37" s="789"/>
      <c r="V37" s="789"/>
      <c r="W37" s="774"/>
      <c r="X37" s="774"/>
      <c r="Y37" s="774"/>
      <c r="Z37" s="774"/>
      <c r="AA37" s="774"/>
      <c r="AB37" s="774"/>
      <c r="AC37" s="774"/>
      <c r="AD37" s="774"/>
      <c r="AE37" s="774"/>
      <c r="AF37" s="774"/>
      <c r="AG37" s="774"/>
      <c r="AH37" s="774"/>
      <c r="AI37" s="774"/>
      <c r="AJ37" s="774"/>
      <c r="AK37" s="774"/>
      <c r="AL37" s="774"/>
      <c r="AM37" s="774"/>
      <c r="AN37" s="774"/>
    </row>
    <row r="38" spans="1:22" s="774" customFormat="1" ht="24" customHeight="1">
      <c r="A38" s="775" t="s">
        <v>815</v>
      </c>
      <c r="B38" s="776">
        <v>856769.8367049999</v>
      </c>
      <c r="C38" s="777">
        <f>B38+'[2]set-dic'!D38</f>
        <v>1902558.2101669996</v>
      </c>
      <c r="D38" s="776">
        <v>759322.8745499998</v>
      </c>
      <c r="E38" s="778">
        <f>D38+'[2]set-dic'!F38</f>
        <v>1593568.2601299998</v>
      </c>
      <c r="F38" s="776">
        <v>426884.39304</v>
      </c>
      <c r="G38" s="779">
        <f>F38+'[2]set-dic'!H38</f>
        <v>751511.773956</v>
      </c>
      <c r="H38" s="776">
        <v>298684.34939000005</v>
      </c>
      <c r="I38" s="778">
        <f>H38+'[2]set-dic'!J38</f>
        <v>518803.97958000004</v>
      </c>
      <c r="J38" s="775" t="s">
        <v>815</v>
      </c>
      <c r="K38" s="776">
        <v>368517.69292000006</v>
      </c>
      <c r="L38" s="777">
        <f>K38+'[2]set-dic'!M38</f>
        <v>1048497.561379</v>
      </c>
      <c r="M38" s="776">
        <v>396700.96521999995</v>
      </c>
      <c r="N38" s="778">
        <f>M38+'[2]set-dic'!O38</f>
        <v>961580.4784600001</v>
      </c>
      <c r="O38" s="776">
        <v>50911.173624999996</v>
      </c>
      <c r="P38" s="779">
        <f>O38+'[2]set-dic'!Q38</f>
        <v>86259.907092</v>
      </c>
      <c r="Q38" s="776">
        <v>54388.385890000005</v>
      </c>
      <c r="R38" s="778">
        <f>Q38+'[2]set-dic'!S38</f>
        <v>98029.57220000001</v>
      </c>
      <c r="S38" s="789"/>
      <c r="T38" s="789"/>
      <c r="U38" s="789"/>
      <c r="V38" s="789"/>
    </row>
    <row r="39" spans="1:22" s="774" customFormat="1" ht="24" customHeight="1">
      <c r="A39" s="766" t="s">
        <v>816</v>
      </c>
      <c r="B39" s="767">
        <v>2354.593</v>
      </c>
      <c r="C39" s="783">
        <f>B39+'[2]set-dic'!D39</f>
        <v>19020.14</v>
      </c>
      <c r="D39" s="767">
        <v>2562.89807</v>
      </c>
      <c r="E39" s="783">
        <f>D39+'[2]set-dic'!F39</f>
        <v>21285.9929</v>
      </c>
      <c r="F39" s="767">
        <v>0</v>
      </c>
      <c r="G39" s="769">
        <f>F39+'[2]set-dic'!H39</f>
        <v>0</v>
      </c>
      <c r="H39" s="767">
        <v>0</v>
      </c>
      <c r="I39" s="769">
        <f>H39+'[2]set-dic'!J39</f>
        <v>0</v>
      </c>
      <c r="J39" s="766" t="s">
        <v>816</v>
      </c>
      <c r="K39" s="767">
        <v>0</v>
      </c>
      <c r="L39" s="783">
        <f>K39+'[2]set-dic'!M39</f>
        <v>15788.62</v>
      </c>
      <c r="M39" s="767">
        <v>0</v>
      </c>
      <c r="N39" s="783">
        <f>M39+'[2]set-dic'!O39</f>
        <v>17667.49601</v>
      </c>
      <c r="O39" s="767">
        <v>2354.593</v>
      </c>
      <c r="P39" s="769">
        <f>O39+'[2]set-dic'!Q39</f>
        <v>3231.52</v>
      </c>
      <c r="Q39" s="767">
        <v>2562.89807</v>
      </c>
      <c r="R39" s="769">
        <f>Q39+'[2]set-dic'!S39</f>
        <v>3618.4968900000003</v>
      </c>
      <c r="S39" s="789"/>
      <c r="T39" s="789"/>
      <c r="U39" s="789"/>
      <c r="V39" s="789"/>
    </row>
    <row r="40" spans="1:40" s="790" customFormat="1" ht="24" customHeight="1">
      <c r="A40" s="761" t="s">
        <v>817</v>
      </c>
      <c r="B40" s="762">
        <v>13862.684570000001</v>
      </c>
      <c r="C40" s="763">
        <f>B40+'[2]set-dic'!D40</f>
        <v>25840.93677</v>
      </c>
      <c r="D40" s="762">
        <v>16665.60646</v>
      </c>
      <c r="E40" s="764">
        <f>D40+'[2]set-dic'!F40</f>
        <v>29831.098729999998</v>
      </c>
      <c r="F40" s="762">
        <v>5079.66418</v>
      </c>
      <c r="G40" s="765">
        <f>F40+'[2]set-dic'!H40</f>
        <v>5787.40358</v>
      </c>
      <c r="H40" s="762">
        <v>4575.57626</v>
      </c>
      <c r="I40" s="764">
        <f>H40+'[2]set-dic'!J40</f>
        <v>5159.32715</v>
      </c>
      <c r="J40" s="761" t="s">
        <v>817</v>
      </c>
      <c r="K40" s="762">
        <v>3999.67079</v>
      </c>
      <c r="L40" s="763">
        <f>K40+'[2]set-dic'!M40</f>
        <v>14059.22809</v>
      </c>
      <c r="M40" s="762">
        <v>6318.708349999999</v>
      </c>
      <c r="N40" s="764">
        <f>M40+'[2]set-dic'!O40</f>
        <v>17515.841009999996</v>
      </c>
      <c r="O40" s="762">
        <v>4683.6906</v>
      </c>
      <c r="P40" s="765">
        <f>O40+'[2]set-dic'!Q40</f>
        <v>5894.6461</v>
      </c>
      <c r="Q40" s="762">
        <v>5682.0808</v>
      </c>
      <c r="R40" s="764">
        <f>Q40+'[2]set-dic'!S40</f>
        <v>7066.68952</v>
      </c>
      <c r="S40" s="789"/>
      <c r="T40" s="789"/>
      <c r="U40" s="789"/>
      <c r="V40" s="789"/>
      <c r="W40" s="774"/>
      <c r="X40" s="774"/>
      <c r="Y40" s="774"/>
      <c r="Z40" s="774"/>
      <c r="AA40" s="774"/>
      <c r="AB40" s="774"/>
      <c r="AC40" s="774"/>
      <c r="AD40" s="774"/>
      <c r="AE40" s="774"/>
      <c r="AF40" s="774"/>
      <c r="AG40" s="774"/>
      <c r="AH40" s="774"/>
      <c r="AI40" s="774"/>
      <c r="AJ40" s="774"/>
      <c r="AK40" s="774"/>
      <c r="AL40" s="774"/>
      <c r="AM40" s="774"/>
      <c r="AN40" s="774"/>
    </row>
    <row r="41" spans="1:22" s="774" customFormat="1" ht="24" customHeight="1">
      <c r="A41" s="766" t="s">
        <v>818</v>
      </c>
      <c r="B41" s="767">
        <v>10250.8354</v>
      </c>
      <c r="C41" s="783">
        <f>B41+'[2]set-dic'!D41</f>
        <v>14343.7938</v>
      </c>
      <c r="D41" s="767">
        <v>8473.85069</v>
      </c>
      <c r="E41" s="783">
        <f>D41+'[2]set-dic'!F41</f>
        <v>11686.89588</v>
      </c>
      <c r="F41" s="767">
        <v>6894.6011</v>
      </c>
      <c r="G41" s="769">
        <f>F41+'[2]set-dic'!H41</f>
        <v>9733.39294</v>
      </c>
      <c r="H41" s="767">
        <v>5480.326730000001</v>
      </c>
      <c r="I41" s="769">
        <f>H41+'[2]set-dic'!J41</f>
        <v>7569.028510000001</v>
      </c>
      <c r="J41" s="766" t="s">
        <v>818</v>
      </c>
      <c r="K41" s="767">
        <v>2831.2551000000003</v>
      </c>
      <c r="L41" s="783">
        <f>K41+'[2]set-dic'!M41</f>
        <v>3802.2586600000004</v>
      </c>
      <c r="M41" s="767">
        <v>2412.3449</v>
      </c>
      <c r="N41" s="783">
        <f>M41+'[2]set-dic'!O41</f>
        <v>3218.92008</v>
      </c>
      <c r="O41" s="767">
        <v>488.8612</v>
      </c>
      <c r="P41" s="769">
        <f>O41+'[2]set-dic'!Q41</f>
        <v>732.4431999999999</v>
      </c>
      <c r="Q41" s="767">
        <v>543.9653000000001</v>
      </c>
      <c r="R41" s="769">
        <f>Q41+'[2]set-dic'!S41</f>
        <v>825.88014</v>
      </c>
      <c r="S41" s="789"/>
      <c r="T41" s="789"/>
      <c r="U41" s="789"/>
      <c r="V41" s="789"/>
    </row>
    <row r="42" spans="1:40" s="790" customFormat="1" ht="24" customHeight="1">
      <c r="A42" s="761" t="s">
        <v>819</v>
      </c>
      <c r="B42" s="762">
        <v>1976.2959999999998</v>
      </c>
      <c r="C42" s="763">
        <f>B42+'[2]set-dic'!D42</f>
        <v>3507.3302999999996</v>
      </c>
      <c r="D42" s="762">
        <v>2058.96626</v>
      </c>
      <c r="E42" s="764">
        <f>D42+'[2]set-dic'!F42</f>
        <v>3354.53694</v>
      </c>
      <c r="F42" s="762">
        <v>1207.926</v>
      </c>
      <c r="G42" s="765">
        <f>F42+'[2]set-dic'!H42</f>
        <v>2113.4333</v>
      </c>
      <c r="H42" s="762">
        <v>1056.6023400000001</v>
      </c>
      <c r="I42" s="764">
        <f>H42+'[2]set-dic'!J42</f>
        <v>1566.8771300000003</v>
      </c>
      <c r="J42" s="761" t="s">
        <v>819</v>
      </c>
      <c r="K42" s="762">
        <v>689.7729999999999</v>
      </c>
      <c r="L42" s="763">
        <f>K42+'[2]set-dic'!M42</f>
        <v>1255.9409999999998</v>
      </c>
      <c r="M42" s="762">
        <v>908.7953500000001</v>
      </c>
      <c r="N42" s="764">
        <f>M42+'[2]set-dic'!O42</f>
        <v>1627.0145900000002</v>
      </c>
      <c r="O42" s="762">
        <v>77.79700000000001</v>
      </c>
      <c r="P42" s="765">
        <f>O42+'[2]set-dic'!Q42</f>
        <v>136.061</v>
      </c>
      <c r="Q42" s="762">
        <v>91.66857</v>
      </c>
      <c r="R42" s="764">
        <f>Q42+'[2]set-dic'!S42</f>
        <v>157.66227</v>
      </c>
      <c r="S42" s="789"/>
      <c r="T42" s="789"/>
      <c r="U42" s="789"/>
      <c r="V42" s="789"/>
      <c r="W42" s="774"/>
      <c r="X42" s="774"/>
      <c r="Y42" s="774"/>
      <c r="Z42" s="774"/>
      <c r="AA42" s="774"/>
      <c r="AB42" s="774"/>
      <c r="AC42" s="774"/>
      <c r="AD42" s="774"/>
      <c r="AE42" s="774"/>
      <c r="AF42" s="774"/>
      <c r="AG42" s="774"/>
      <c r="AH42" s="774"/>
      <c r="AI42" s="774"/>
      <c r="AJ42" s="774"/>
      <c r="AK42" s="774"/>
      <c r="AL42" s="774"/>
      <c r="AM42" s="774"/>
      <c r="AN42" s="774"/>
    </row>
    <row r="43" spans="1:40" s="790" customFormat="1" ht="24" customHeight="1">
      <c r="A43" s="766" t="s">
        <v>820</v>
      </c>
      <c r="B43" s="767">
        <v>12229.600439999998</v>
      </c>
      <c r="C43" s="783">
        <f>B43+'[2]set-dic'!D43</f>
        <v>12954.450439999999</v>
      </c>
      <c r="D43" s="767">
        <v>13989.989640000002</v>
      </c>
      <c r="E43" s="783">
        <f>D43+'[2]set-dic'!F43</f>
        <v>14815.149640000001</v>
      </c>
      <c r="F43" s="767">
        <v>11949.52644</v>
      </c>
      <c r="G43" s="769">
        <f>F43+'[2]set-dic'!H43</f>
        <v>12674.37644</v>
      </c>
      <c r="H43" s="767">
        <v>13635.85838</v>
      </c>
      <c r="I43" s="769">
        <f>H43+'[2]set-dic'!J43</f>
        <v>14461.01838</v>
      </c>
      <c r="J43" s="766" t="s">
        <v>820</v>
      </c>
      <c r="K43" s="767">
        <v>277.884</v>
      </c>
      <c r="L43" s="783">
        <f>K43+'[2]set-dic'!M43</f>
        <v>277.884</v>
      </c>
      <c r="M43" s="767">
        <v>353.3453</v>
      </c>
      <c r="N43" s="783">
        <f>M43+'[2]set-dic'!O43</f>
        <v>353.3453</v>
      </c>
      <c r="O43" s="767">
        <v>2.19</v>
      </c>
      <c r="P43" s="769">
        <f>O43+'[2]set-dic'!Q43</f>
        <v>2.19</v>
      </c>
      <c r="Q43" s="767">
        <v>0.78596</v>
      </c>
      <c r="R43" s="769">
        <f>Q43+'[2]set-dic'!S43</f>
        <v>0.78596</v>
      </c>
      <c r="S43" s="789"/>
      <c r="T43" s="789"/>
      <c r="U43" s="789"/>
      <c r="V43" s="789"/>
      <c r="W43" s="774"/>
      <c r="X43" s="774"/>
      <c r="Y43" s="774"/>
      <c r="Z43" s="774"/>
      <c r="AA43" s="774"/>
      <c r="AB43" s="774"/>
      <c r="AC43" s="774"/>
      <c r="AD43" s="774"/>
      <c r="AE43" s="774"/>
      <c r="AF43" s="774"/>
      <c r="AG43" s="774"/>
      <c r="AH43" s="774"/>
      <c r="AI43" s="774"/>
      <c r="AJ43" s="774"/>
      <c r="AK43" s="774"/>
      <c r="AL43" s="774"/>
      <c r="AM43" s="774"/>
      <c r="AN43" s="774"/>
    </row>
    <row r="44" spans="1:177" s="774" customFormat="1" ht="24" customHeight="1">
      <c r="A44" s="761" t="s">
        <v>821</v>
      </c>
      <c r="B44" s="762">
        <f>B45-B38-B40-B41-B42-B39-B43</f>
        <v>7987.031090000124</v>
      </c>
      <c r="C44" s="763">
        <f>B44+'[2]set-dic'!D44</f>
        <v>13365.038250000676</v>
      </c>
      <c r="D44" s="762">
        <f>D45-D38-D40-D41-D42-D39-D43</f>
        <v>7857.901080000071</v>
      </c>
      <c r="E44" s="764">
        <f>D44+'[2]set-dic'!F44</f>
        <v>12711.160409999995</v>
      </c>
      <c r="F44" s="762">
        <f>F45-F38-F40-F41-F42-F39-F43</f>
        <v>4689.386160000011</v>
      </c>
      <c r="G44" s="765">
        <f>F44+'[2]set-dic'!H44</f>
        <v>6779.822119999999</v>
      </c>
      <c r="H44" s="762">
        <f>H45-H38-H40-H41-H42-H39-H43</f>
        <v>4064.2805399999506</v>
      </c>
      <c r="I44" s="764">
        <f>H44+'[2]set-dic'!J44</f>
        <v>5773.385189999972</v>
      </c>
      <c r="J44" s="761" t="s">
        <v>821</v>
      </c>
      <c r="K44" s="762">
        <f>K45-K38-K40-K41-K42-K39-K43</f>
        <v>2611.621729999916</v>
      </c>
      <c r="L44" s="763">
        <f>K44+'[2]set-dic'!M44</f>
        <v>4384.268930000063</v>
      </c>
      <c r="M44" s="762">
        <f>M45-M38-M40-M41-M42-M39-M43</f>
        <v>3029.180189999998</v>
      </c>
      <c r="N44" s="764">
        <f>M44+'[2]set-dic'!O44</f>
        <v>4890.550349999757</v>
      </c>
      <c r="O44" s="762">
        <f>O45-O38-O40-O41-O42-O39-O43</f>
        <v>614.6112000000026</v>
      </c>
      <c r="P44" s="765">
        <f>O44+'[2]set-dic'!Q44</f>
        <v>1909.6257000000046</v>
      </c>
      <c r="Q44" s="762">
        <f>Q45-Q38-Q40-Q41-Q42-Q39-Q43</f>
        <v>694.4858699999951</v>
      </c>
      <c r="R44" s="764">
        <f>Q44+'[2]set-dic'!S44</f>
        <v>1801.5498199999838</v>
      </c>
      <c r="S44" s="785"/>
      <c r="T44" s="768"/>
      <c r="U44" s="768"/>
      <c r="V44" s="768"/>
      <c r="W44" s="786"/>
      <c r="X44" s="787"/>
      <c r="Y44" s="788"/>
      <c r="Z44" s="786"/>
      <c r="AA44" s="788"/>
      <c r="AB44" s="786"/>
      <c r="AC44" s="788"/>
      <c r="AD44" s="786"/>
      <c r="AE44" s="788"/>
      <c r="AF44" s="786"/>
      <c r="AG44" s="788"/>
      <c r="AH44" s="786"/>
      <c r="AI44" s="788"/>
      <c r="AJ44" s="786"/>
      <c r="AK44" s="788"/>
      <c r="AL44" s="786"/>
      <c r="AM44" s="788"/>
      <c r="AN44" s="786"/>
      <c r="AO44" s="787"/>
      <c r="AP44" s="788"/>
      <c r="AQ44" s="786"/>
      <c r="AR44" s="788"/>
      <c r="AS44" s="786"/>
      <c r="AT44" s="788"/>
      <c r="AU44" s="786"/>
      <c r="AV44" s="788"/>
      <c r="AW44" s="786"/>
      <c r="AX44" s="788"/>
      <c r="AY44" s="786"/>
      <c r="AZ44" s="788"/>
      <c r="BA44" s="786"/>
      <c r="BB44" s="788"/>
      <c r="BC44" s="786"/>
      <c r="BD44" s="788"/>
      <c r="BE44" s="786"/>
      <c r="BF44" s="787"/>
      <c r="BG44" s="788"/>
      <c r="BH44" s="786"/>
      <c r="BI44" s="788"/>
      <c r="BJ44" s="786"/>
      <c r="BK44" s="788"/>
      <c r="BL44" s="786"/>
      <c r="BM44" s="788"/>
      <c r="BN44" s="786"/>
      <c r="BO44" s="788"/>
      <c r="BP44" s="786"/>
      <c r="BQ44" s="788"/>
      <c r="BR44" s="786"/>
      <c r="BS44" s="788"/>
      <c r="BT44" s="786"/>
      <c r="BU44" s="788"/>
      <c r="BV44" s="786"/>
      <c r="BW44" s="787"/>
      <c r="BX44" s="788"/>
      <c r="BY44" s="786"/>
      <c r="BZ44" s="788"/>
      <c r="CA44" s="786"/>
      <c r="CB44" s="788"/>
      <c r="CC44" s="786"/>
      <c r="CD44" s="788"/>
      <c r="CE44" s="786"/>
      <c r="CF44" s="788"/>
      <c r="CG44" s="786"/>
      <c r="CH44" s="788"/>
      <c r="CI44" s="786"/>
      <c r="CJ44" s="788"/>
      <c r="CK44" s="786"/>
      <c r="CL44" s="788"/>
      <c r="CM44" s="786"/>
      <c r="CN44" s="787"/>
      <c r="CO44" s="788"/>
      <c r="CP44" s="786"/>
      <c r="CQ44" s="788"/>
      <c r="CR44" s="786"/>
      <c r="CS44" s="788"/>
      <c r="CT44" s="786"/>
      <c r="CU44" s="788"/>
      <c r="CV44" s="786"/>
      <c r="CW44" s="788"/>
      <c r="CX44" s="786"/>
      <c r="CY44" s="788"/>
      <c r="CZ44" s="786"/>
      <c r="DA44" s="788"/>
      <c r="DB44" s="786"/>
      <c r="DC44" s="788"/>
      <c r="DD44" s="786"/>
      <c r="DE44" s="787"/>
      <c r="DF44" s="788"/>
      <c r="DG44" s="786"/>
      <c r="DH44" s="788"/>
      <c r="DI44" s="786"/>
      <c r="DJ44" s="788"/>
      <c r="DK44" s="786"/>
      <c r="DL44" s="788"/>
      <c r="DM44" s="786"/>
      <c r="DN44" s="788"/>
      <c r="DO44" s="786"/>
      <c r="DP44" s="788"/>
      <c r="DQ44" s="786"/>
      <c r="DR44" s="788"/>
      <c r="DS44" s="786"/>
      <c r="DT44" s="788"/>
      <c r="DU44" s="786"/>
      <c r="DV44" s="787"/>
      <c r="DW44" s="788"/>
      <c r="DX44" s="786"/>
      <c r="DY44" s="788"/>
      <c r="DZ44" s="786"/>
      <c r="EA44" s="788"/>
      <c r="EB44" s="786"/>
      <c r="EC44" s="788"/>
      <c r="ED44" s="786"/>
      <c r="EE44" s="788"/>
      <c r="EF44" s="786"/>
      <c r="EG44" s="788"/>
      <c r="EH44" s="786"/>
      <c r="EI44" s="788"/>
      <c r="EJ44" s="786"/>
      <c r="EK44" s="788"/>
      <c r="EL44" s="786"/>
      <c r="EM44" s="787"/>
      <c r="EN44" s="788"/>
      <c r="EO44" s="786"/>
      <c r="EP44" s="788"/>
      <c r="EQ44" s="786"/>
      <c r="ER44" s="788"/>
      <c r="ES44" s="786"/>
      <c r="ET44" s="788"/>
      <c r="EU44" s="786"/>
      <c r="EV44" s="788"/>
      <c r="EW44" s="786"/>
      <c r="EX44" s="788"/>
      <c r="EY44" s="786"/>
      <c r="EZ44" s="788"/>
      <c r="FA44" s="786"/>
      <c r="FB44" s="788"/>
      <c r="FC44" s="786"/>
      <c r="FD44" s="787"/>
      <c r="FE44" s="788"/>
      <c r="FF44" s="786"/>
      <c r="FG44" s="788"/>
      <c r="FH44" s="786"/>
      <c r="FI44" s="788"/>
      <c r="FJ44" s="786"/>
      <c r="FK44" s="788"/>
      <c r="FL44" s="786"/>
      <c r="FM44" s="788"/>
      <c r="FN44" s="786"/>
      <c r="FO44" s="788"/>
      <c r="FP44" s="786"/>
      <c r="FQ44" s="788"/>
      <c r="FR44" s="786"/>
      <c r="FS44" s="788"/>
      <c r="FT44" s="786"/>
      <c r="FU44" s="787"/>
    </row>
    <row r="45" spans="1:40" s="790" customFormat="1" ht="24" customHeight="1" thickBot="1">
      <c r="A45" s="791" t="s">
        <v>822</v>
      </c>
      <c r="B45" s="792">
        <v>905430.877205</v>
      </c>
      <c r="C45" s="793">
        <f>B45+'[2]set-dic'!D45</f>
        <v>1991589.8997270002</v>
      </c>
      <c r="D45" s="792">
        <v>810932.0867499999</v>
      </c>
      <c r="E45" s="793">
        <f>D45+'[2]set-dic'!F45</f>
        <v>1687253.0946299997</v>
      </c>
      <c r="F45" s="792">
        <v>456705.49692</v>
      </c>
      <c r="G45" s="794">
        <f>F45+'[2]set-dic'!H45</f>
        <v>788600.202336</v>
      </c>
      <c r="H45" s="792">
        <v>327496.99364</v>
      </c>
      <c r="I45" s="795">
        <f>H45+'[2]set-dic'!J45</f>
        <v>553333.6159399999</v>
      </c>
      <c r="J45" s="791" t="s">
        <v>822</v>
      </c>
      <c r="K45" s="792">
        <v>378927.89754</v>
      </c>
      <c r="L45" s="793">
        <f>K45+'[2]set-dic'!M45</f>
        <v>1088065.762059</v>
      </c>
      <c r="M45" s="792">
        <v>409723.33930999995</v>
      </c>
      <c r="N45" s="793">
        <f>M45+'[2]set-dic'!O45</f>
        <v>1006853.6457999998</v>
      </c>
      <c r="O45" s="792">
        <v>59132.916625</v>
      </c>
      <c r="P45" s="794">
        <f>O45+'[2]set-dic'!Q45</f>
        <v>98166.393092</v>
      </c>
      <c r="Q45" s="792">
        <v>63964.27046</v>
      </c>
      <c r="R45" s="795">
        <f>Q45+'[2]set-dic'!S45</f>
        <v>111500.6368</v>
      </c>
      <c r="S45" s="789"/>
      <c r="T45" s="789"/>
      <c r="U45" s="789"/>
      <c r="V45" s="789"/>
      <c r="W45" s="774"/>
      <c r="X45" s="774"/>
      <c r="Y45" s="774"/>
      <c r="Z45" s="774"/>
      <c r="AA45" s="774"/>
      <c r="AB45" s="774"/>
      <c r="AC45" s="774"/>
      <c r="AD45" s="774"/>
      <c r="AE45" s="774"/>
      <c r="AF45" s="774"/>
      <c r="AG45" s="774"/>
      <c r="AH45" s="774"/>
      <c r="AI45" s="774"/>
      <c r="AJ45" s="774"/>
      <c r="AK45" s="774"/>
      <c r="AL45" s="774"/>
      <c r="AM45" s="774"/>
      <c r="AN45" s="774"/>
    </row>
    <row r="46" spans="1:40" s="751" customFormat="1" ht="12.75">
      <c r="A46" s="796" t="s">
        <v>823</v>
      </c>
      <c r="B46" s="797"/>
      <c r="C46" s="797"/>
      <c r="D46" s="797"/>
      <c r="E46" s="797"/>
      <c r="F46" s="797"/>
      <c r="G46" s="797"/>
      <c r="H46" s="797"/>
      <c r="I46" s="797"/>
      <c r="J46" s="796" t="s">
        <v>823</v>
      </c>
      <c r="K46" s="797"/>
      <c r="L46" s="797"/>
      <c r="M46" s="797"/>
      <c r="N46" s="797"/>
      <c r="O46" s="797"/>
      <c r="P46" s="797"/>
      <c r="Q46" s="797"/>
      <c r="R46" s="797"/>
      <c r="S46" s="789"/>
      <c r="T46" s="789"/>
      <c r="U46" s="789"/>
      <c r="V46" s="789"/>
      <c r="W46" s="774"/>
      <c r="X46" s="774"/>
      <c r="Y46" s="774"/>
      <c r="Z46" s="774"/>
      <c r="AA46" s="774"/>
      <c r="AB46" s="774"/>
      <c r="AC46" s="774"/>
      <c r="AD46" s="774"/>
      <c r="AE46" s="774"/>
      <c r="AF46" s="774"/>
      <c r="AG46" s="774"/>
      <c r="AH46" s="774"/>
      <c r="AI46" s="774"/>
      <c r="AJ46" s="774"/>
      <c r="AK46" s="774"/>
      <c r="AL46" s="774"/>
      <c r="AM46" s="774"/>
      <c r="AN46" s="774"/>
    </row>
    <row r="47" spans="1:40" s="751" customFormat="1" ht="12.75">
      <c r="A47" s="796"/>
      <c r="B47" s="797"/>
      <c r="C47" s="797"/>
      <c r="D47" s="797"/>
      <c r="E47" s="797"/>
      <c r="F47" s="797"/>
      <c r="G47" s="797"/>
      <c r="H47" s="797"/>
      <c r="I47" s="797"/>
      <c r="J47" s="796"/>
      <c r="K47" s="797"/>
      <c r="L47" s="797"/>
      <c r="M47" s="797"/>
      <c r="N47" s="797"/>
      <c r="O47" s="797"/>
      <c r="P47" s="797"/>
      <c r="Q47" s="797"/>
      <c r="R47" s="797"/>
      <c r="S47" s="789"/>
      <c r="T47" s="789"/>
      <c r="U47" s="789"/>
      <c r="V47" s="789"/>
      <c r="W47" s="774"/>
      <c r="X47" s="774"/>
      <c r="Y47" s="774"/>
      <c r="Z47" s="774"/>
      <c r="AA47" s="774"/>
      <c r="AB47" s="774"/>
      <c r="AC47" s="774"/>
      <c r="AD47" s="774"/>
      <c r="AE47" s="774"/>
      <c r="AF47" s="774"/>
      <c r="AG47" s="774"/>
      <c r="AH47" s="774"/>
      <c r="AI47" s="774"/>
      <c r="AJ47" s="774"/>
      <c r="AK47" s="774"/>
      <c r="AL47" s="774"/>
      <c r="AM47" s="774"/>
      <c r="AN47" s="774"/>
    </row>
    <row r="48" ht="18.75">
      <c r="A48" s="798"/>
    </row>
    <row r="51" spans="3:5" ht="12.75">
      <c r="C51" s="799"/>
      <c r="E51" s="799"/>
    </row>
  </sheetData>
  <sheetProtection/>
  <mergeCells count="14">
    <mergeCell ref="A4:A6"/>
    <mergeCell ref="F4:I4"/>
    <mergeCell ref="K4:N4"/>
    <mergeCell ref="B5:C5"/>
    <mergeCell ref="J4:J6"/>
    <mergeCell ref="B4:E4"/>
    <mergeCell ref="F5:G5"/>
    <mergeCell ref="H5:I5"/>
    <mergeCell ref="O4:R4"/>
    <mergeCell ref="M5:N5"/>
    <mergeCell ref="O5:P5"/>
    <mergeCell ref="Q5:R5"/>
    <mergeCell ref="K5:L5"/>
    <mergeCell ref="D5:E5"/>
  </mergeCells>
  <printOptions/>
  <pageMargins left="0.44" right="0.2" top="0.47" bottom="0.15748031496062992" header="0.44" footer="0.35433070866141736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showGridLines="0" defaultGridColor="0" zoomScale="75" zoomScaleNormal="75" zoomScalePageLayoutView="0" colorId="18" workbookViewId="0" topLeftCell="A1">
      <selection activeCell="A1" sqref="A1"/>
    </sheetView>
  </sheetViews>
  <sheetFormatPr defaultColWidth="11.25390625" defaultRowHeight="13.5"/>
  <cols>
    <col min="1" max="1" width="31.125" style="107" customWidth="1"/>
    <col min="2" max="2" width="9.625" style="107" customWidth="1"/>
    <col min="3" max="5" width="6.875" style="107" customWidth="1"/>
    <col min="6" max="6" width="7.625" style="107" customWidth="1"/>
    <col min="7" max="7" width="9.625" style="107" customWidth="1"/>
    <col min="8" max="11" width="6.875" style="107" customWidth="1"/>
    <col min="12" max="12" width="9.625" style="107" customWidth="1"/>
    <col min="13" max="16" width="6.875" style="107" customWidth="1"/>
    <col min="17" max="17" width="11.25390625" style="107" customWidth="1"/>
    <col min="18" max="18" width="26.00390625" style="107" customWidth="1"/>
    <col min="19" max="16384" width="11.25390625" style="107" customWidth="1"/>
  </cols>
  <sheetData>
    <row r="1" ht="27" customHeight="1">
      <c r="A1" s="106" t="s">
        <v>68</v>
      </c>
    </row>
    <row r="2" ht="21.75" customHeight="1">
      <c r="A2" s="108" t="s">
        <v>69</v>
      </c>
    </row>
    <row r="3" ht="21.75" customHeight="1" thickBot="1">
      <c r="A3" s="109"/>
    </row>
    <row r="4" spans="1:16" ht="24.75" customHeight="1" thickBot="1">
      <c r="A4" s="110" t="s">
        <v>70</v>
      </c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</row>
    <row r="5" spans="1:16" ht="16.5" customHeight="1">
      <c r="A5" s="114"/>
      <c r="B5" s="806" t="s">
        <v>65</v>
      </c>
      <c r="C5" s="807"/>
      <c r="D5" s="807"/>
      <c r="E5" s="807"/>
      <c r="F5" s="808"/>
      <c r="G5" s="806" t="s">
        <v>66</v>
      </c>
      <c r="H5" s="807"/>
      <c r="I5" s="807"/>
      <c r="J5" s="807"/>
      <c r="K5" s="808"/>
      <c r="L5" s="806" t="s">
        <v>67</v>
      </c>
      <c r="M5" s="807"/>
      <c r="N5" s="807"/>
      <c r="O5" s="807"/>
      <c r="P5" s="808"/>
    </row>
    <row r="6" spans="1:16" ht="15.75" customHeight="1">
      <c r="A6" s="115" t="s">
        <v>71</v>
      </c>
      <c r="B6" s="809" t="s">
        <v>72</v>
      </c>
      <c r="C6" s="810"/>
      <c r="D6" s="811"/>
      <c r="E6" s="809" t="s">
        <v>73</v>
      </c>
      <c r="F6" s="811"/>
      <c r="G6" s="809" t="s">
        <v>72</v>
      </c>
      <c r="H6" s="810"/>
      <c r="I6" s="811"/>
      <c r="J6" s="809" t="s">
        <v>73</v>
      </c>
      <c r="K6" s="811"/>
      <c r="L6" s="809" t="s">
        <v>72</v>
      </c>
      <c r="M6" s="810"/>
      <c r="N6" s="811"/>
      <c r="O6" s="809" t="s">
        <v>73</v>
      </c>
      <c r="P6" s="811"/>
    </row>
    <row r="7" spans="1:16" ht="16.5" customHeight="1" thickBot="1">
      <c r="A7" s="116"/>
      <c r="B7" s="117" t="s">
        <v>74</v>
      </c>
      <c r="C7" s="118" t="s">
        <v>75</v>
      </c>
      <c r="D7" s="119" t="s">
        <v>76</v>
      </c>
      <c r="E7" s="118" t="s">
        <v>75</v>
      </c>
      <c r="F7" s="119" t="s">
        <v>76</v>
      </c>
      <c r="G7" s="117" t="s">
        <v>74</v>
      </c>
      <c r="H7" s="118" t="s">
        <v>75</v>
      </c>
      <c r="I7" s="119" t="s">
        <v>76</v>
      </c>
      <c r="J7" s="118" t="s">
        <v>75</v>
      </c>
      <c r="K7" s="120" t="s">
        <v>76</v>
      </c>
      <c r="L7" s="117" t="s">
        <v>74</v>
      </c>
      <c r="M7" s="121" t="s">
        <v>75</v>
      </c>
      <c r="N7" s="122" t="s">
        <v>76</v>
      </c>
      <c r="O7" s="118" t="s">
        <v>75</v>
      </c>
      <c r="P7" s="122" t="s">
        <v>76</v>
      </c>
    </row>
    <row r="8" spans="1:17" ht="22.5" customHeight="1">
      <c r="A8" s="123" t="s">
        <v>77</v>
      </c>
      <c r="B8" s="124" t="s">
        <v>78</v>
      </c>
      <c r="C8" s="125" t="s">
        <v>78</v>
      </c>
      <c r="D8" s="126" t="s">
        <v>78</v>
      </c>
      <c r="E8" s="127" t="s">
        <v>78</v>
      </c>
      <c r="F8" s="128" t="s">
        <v>78</v>
      </c>
      <c r="G8" s="129" t="s">
        <v>78</v>
      </c>
      <c r="H8" s="125" t="s">
        <v>78</v>
      </c>
      <c r="I8" s="126" t="s">
        <v>78</v>
      </c>
      <c r="J8" s="127" t="s">
        <v>78</v>
      </c>
      <c r="K8" s="130" t="s">
        <v>78</v>
      </c>
      <c r="L8" s="129" t="s">
        <v>78</v>
      </c>
      <c r="M8" s="125" t="s">
        <v>78</v>
      </c>
      <c r="N8" s="126" t="s">
        <v>78</v>
      </c>
      <c r="O8" s="127" t="s">
        <v>78</v>
      </c>
      <c r="P8" s="130" t="s">
        <v>78</v>
      </c>
      <c r="Q8" s="131"/>
    </row>
    <row r="9" spans="1:17" ht="22.5" customHeight="1">
      <c r="A9" s="132" t="s">
        <v>79</v>
      </c>
      <c r="B9" s="133">
        <v>10.95</v>
      </c>
      <c r="C9" s="134">
        <v>17.81</v>
      </c>
      <c r="D9" s="135">
        <v>6.93</v>
      </c>
      <c r="E9" s="136">
        <v>26.3</v>
      </c>
      <c r="F9" s="137">
        <v>0.05</v>
      </c>
      <c r="G9" s="133">
        <v>8.24</v>
      </c>
      <c r="H9" s="134">
        <v>12.42</v>
      </c>
      <c r="I9" s="135">
        <v>5.55</v>
      </c>
      <c r="J9" s="136">
        <v>22.26</v>
      </c>
      <c r="K9" s="138">
        <v>-2.28</v>
      </c>
      <c r="L9" s="133">
        <v>12.15</v>
      </c>
      <c r="M9" s="134">
        <v>15.47</v>
      </c>
      <c r="N9" s="135">
        <v>9.02</v>
      </c>
      <c r="O9" s="136">
        <v>25.9</v>
      </c>
      <c r="P9" s="138">
        <v>-0.42</v>
      </c>
      <c r="Q9" s="131"/>
    </row>
    <row r="10" spans="1:16" ht="22.5" customHeight="1">
      <c r="A10" s="139" t="s">
        <v>80</v>
      </c>
      <c r="B10" s="140">
        <v>10.8</v>
      </c>
      <c r="C10" s="141">
        <v>17.14</v>
      </c>
      <c r="D10" s="142">
        <v>6.79</v>
      </c>
      <c r="E10" s="143">
        <v>25.81</v>
      </c>
      <c r="F10" s="144">
        <v>1.21</v>
      </c>
      <c r="G10" s="140">
        <v>8.58</v>
      </c>
      <c r="H10" s="141">
        <v>13.03</v>
      </c>
      <c r="I10" s="142">
        <v>5.16</v>
      </c>
      <c r="J10" s="143">
        <v>21.59</v>
      </c>
      <c r="K10" s="145">
        <v>-1.37</v>
      </c>
      <c r="L10" s="140">
        <v>12.63</v>
      </c>
      <c r="M10" s="141">
        <v>17.04</v>
      </c>
      <c r="N10" s="142">
        <v>9.05</v>
      </c>
      <c r="O10" s="143">
        <v>26.27</v>
      </c>
      <c r="P10" s="145">
        <v>2.6</v>
      </c>
    </row>
    <row r="11" spans="1:16" ht="22.5" customHeight="1">
      <c r="A11" s="132" t="s">
        <v>81</v>
      </c>
      <c r="B11" s="133">
        <v>11.72</v>
      </c>
      <c r="C11" s="134">
        <v>20.37</v>
      </c>
      <c r="D11" s="135">
        <v>7.2</v>
      </c>
      <c r="E11" s="136">
        <v>26.56</v>
      </c>
      <c r="F11" s="137">
        <v>0.72</v>
      </c>
      <c r="G11" s="133">
        <v>8.82</v>
      </c>
      <c r="H11" s="134">
        <v>14.65</v>
      </c>
      <c r="I11" s="135">
        <v>5.51</v>
      </c>
      <c r="J11" s="136">
        <v>22.62</v>
      </c>
      <c r="K11" s="138">
        <v>-0.42</v>
      </c>
      <c r="L11" s="133">
        <v>12.98</v>
      </c>
      <c r="M11" s="134">
        <v>16.76</v>
      </c>
      <c r="N11" s="135">
        <v>9.47</v>
      </c>
      <c r="O11" s="136">
        <v>26.49</v>
      </c>
      <c r="P11" s="138">
        <v>2.52</v>
      </c>
    </row>
    <row r="12" spans="1:16" ht="22.5" customHeight="1">
      <c r="A12" s="139" t="s">
        <v>82</v>
      </c>
      <c r="B12" s="140">
        <v>11.73</v>
      </c>
      <c r="C12" s="141">
        <v>19.42</v>
      </c>
      <c r="D12" s="142">
        <v>7.06</v>
      </c>
      <c r="E12" s="143">
        <v>25.86</v>
      </c>
      <c r="F12" s="144">
        <v>2.43</v>
      </c>
      <c r="G12" s="140">
        <v>8.76</v>
      </c>
      <c r="H12" s="141">
        <v>15.3</v>
      </c>
      <c r="I12" s="142">
        <v>4.89</v>
      </c>
      <c r="J12" s="143">
        <v>22.04</v>
      </c>
      <c r="K12" s="145">
        <v>-0.66</v>
      </c>
      <c r="L12" s="140">
        <v>12.75</v>
      </c>
      <c r="M12" s="141">
        <v>18.15</v>
      </c>
      <c r="N12" s="142">
        <v>8.89</v>
      </c>
      <c r="O12" s="143">
        <v>25.72</v>
      </c>
      <c r="P12" s="145">
        <v>4.31</v>
      </c>
    </row>
    <row r="13" spans="1:16" ht="22.5" customHeight="1">
      <c r="A13" s="132" t="s">
        <v>83</v>
      </c>
      <c r="B13" s="133">
        <v>11.94</v>
      </c>
      <c r="C13" s="134">
        <v>20.22</v>
      </c>
      <c r="D13" s="135">
        <v>8.1</v>
      </c>
      <c r="E13" s="136">
        <v>26.55</v>
      </c>
      <c r="F13" s="137">
        <v>3</v>
      </c>
      <c r="G13" s="133">
        <v>9.24</v>
      </c>
      <c r="H13" s="134">
        <v>13.68</v>
      </c>
      <c r="I13" s="135">
        <v>5.28</v>
      </c>
      <c r="J13" s="136">
        <v>20.82</v>
      </c>
      <c r="K13" s="138">
        <v>-1.49</v>
      </c>
      <c r="L13" s="133">
        <v>13.13</v>
      </c>
      <c r="M13" s="134">
        <v>17.52</v>
      </c>
      <c r="N13" s="135">
        <v>10</v>
      </c>
      <c r="O13" s="136">
        <v>25.44</v>
      </c>
      <c r="P13" s="138">
        <v>2.89</v>
      </c>
    </row>
    <row r="14" spans="1:16" ht="22.5" customHeight="1">
      <c r="A14" s="139" t="s">
        <v>84</v>
      </c>
      <c r="B14" s="140">
        <v>11.01</v>
      </c>
      <c r="C14" s="141">
        <v>18.99</v>
      </c>
      <c r="D14" s="142">
        <v>4.8</v>
      </c>
      <c r="E14" s="143">
        <v>23.3</v>
      </c>
      <c r="F14" s="144">
        <v>-0.67</v>
      </c>
      <c r="G14" s="140">
        <v>7.96</v>
      </c>
      <c r="H14" s="141">
        <v>13.28</v>
      </c>
      <c r="I14" s="142">
        <v>2.24</v>
      </c>
      <c r="J14" s="143">
        <v>19.4</v>
      </c>
      <c r="K14" s="145">
        <v>-3.1</v>
      </c>
      <c r="L14" s="140">
        <v>11.32</v>
      </c>
      <c r="M14" s="141">
        <v>17.68</v>
      </c>
      <c r="N14" s="142">
        <v>7.21</v>
      </c>
      <c r="O14" s="143">
        <v>25.05</v>
      </c>
      <c r="P14" s="145">
        <v>3.69</v>
      </c>
    </row>
    <row r="15" spans="1:16" ht="22.5" customHeight="1">
      <c r="A15" s="132" t="s">
        <v>85</v>
      </c>
      <c r="B15" s="133">
        <v>9.92</v>
      </c>
      <c r="C15" s="134">
        <v>18.22</v>
      </c>
      <c r="D15" s="135">
        <v>4.64</v>
      </c>
      <c r="E15" s="136">
        <v>25.85</v>
      </c>
      <c r="F15" s="137">
        <v>-3</v>
      </c>
      <c r="G15" s="133">
        <v>7.81</v>
      </c>
      <c r="H15" s="134">
        <v>14.82</v>
      </c>
      <c r="I15" s="135">
        <v>3.85</v>
      </c>
      <c r="J15" s="136">
        <v>22.98</v>
      </c>
      <c r="K15" s="138">
        <v>-4.54</v>
      </c>
      <c r="L15" s="133">
        <v>11.75</v>
      </c>
      <c r="M15" s="134">
        <v>19.79</v>
      </c>
      <c r="N15" s="135">
        <v>6.56</v>
      </c>
      <c r="O15" s="136">
        <v>28.13</v>
      </c>
      <c r="P15" s="138">
        <v>0.42</v>
      </c>
    </row>
    <row r="16" spans="1:16" ht="22.5" customHeight="1">
      <c r="A16" s="139" t="s">
        <v>86</v>
      </c>
      <c r="B16" s="140">
        <v>11.99</v>
      </c>
      <c r="C16" s="141">
        <v>19.51</v>
      </c>
      <c r="D16" s="142">
        <v>7.74</v>
      </c>
      <c r="E16" s="143">
        <v>26.78</v>
      </c>
      <c r="F16" s="144">
        <v>2.42</v>
      </c>
      <c r="G16" s="140">
        <v>9.13</v>
      </c>
      <c r="H16" s="141">
        <v>14.82</v>
      </c>
      <c r="I16" s="142">
        <v>5.78</v>
      </c>
      <c r="J16" s="143">
        <v>22.8</v>
      </c>
      <c r="K16" s="145">
        <v>-0.01</v>
      </c>
      <c r="L16" s="140">
        <v>13.24</v>
      </c>
      <c r="M16" s="141">
        <v>18.98</v>
      </c>
      <c r="N16" s="142">
        <v>9.18</v>
      </c>
      <c r="O16" s="143">
        <v>26.84</v>
      </c>
      <c r="P16" s="145">
        <v>3.3</v>
      </c>
    </row>
    <row r="17" spans="1:16" ht="22.5" customHeight="1" thickBot="1">
      <c r="A17" s="146" t="s">
        <v>87</v>
      </c>
      <c r="B17" s="133">
        <v>12.31</v>
      </c>
      <c r="C17" s="134">
        <v>19.37</v>
      </c>
      <c r="D17" s="135">
        <v>7.97</v>
      </c>
      <c r="E17" s="136">
        <v>27.19</v>
      </c>
      <c r="F17" s="137">
        <v>2.72</v>
      </c>
      <c r="G17" s="133">
        <v>9.44</v>
      </c>
      <c r="H17" s="134">
        <v>14.8</v>
      </c>
      <c r="I17" s="135">
        <v>5.69</v>
      </c>
      <c r="J17" s="136">
        <v>22.7</v>
      </c>
      <c r="K17" s="138">
        <v>0.93</v>
      </c>
      <c r="L17" s="133">
        <v>13.43</v>
      </c>
      <c r="M17" s="134">
        <v>18.2</v>
      </c>
      <c r="N17" s="135">
        <v>9.64</v>
      </c>
      <c r="O17" s="136">
        <v>25.94</v>
      </c>
      <c r="P17" s="138">
        <v>3.41</v>
      </c>
    </row>
    <row r="18" spans="1:16" ht="22.5" customHeight="1">
      <c r="A18" s="123" t="s">
        <v>88</v>
      </c>
      <c r="B18" s="147">
        <v>11.68</v>
      </c>
      <c r="C18" s="148">
        <v>17.07</v>
      </c>
      <c r="D18" s="149">
        <v>7.51</v>
      </c>
      <c r="E18" s="150">
        <v>25.3</v>
      </c>
      <c r="F18" s="151">
        <v>2.49</v>
      </c>
      <c r="G18" s="147">
        <v>9.4</v>
      </c>
      <c r="H18" s="148">
        <v>14.35</v>
      </c>
      <c r="I18" s="149">
        <v>5.82</v>
      </c>
      <c r="J18" s="150">
        <v>23.09</v>
      </c>
      <c r="K18" s="152">
        <v>-0.93</v>
      </c>
      <c r="L18" s="147">
        <v>13.68</v>
      </c>
      <c r="M18" s="148">
        <v>20.47</v>
      </c>
      <c r="N18" s="149">
        <v>8.43</v>
      </c>
      <c r="O18" s="150">
        <v>28.98</v>
      </c>
      <c r="P18" s="152">
        <v>0.21</v>
      </c>
    </row>
    <row r="19" spans="1:16" ht="22.5" customHeight="1">
      <c r="A19" s="153" t="s">
        <v>89</v>
      </c>
      <c r="B19" s="154">
        <v>11.47</v>
      </c>
      <c r="C19" s="155">
        <v>19.68</v>
      </c>
      <c r="D19" s="156">
        <v>6.23</v>
      </c>
      <c r="E19" s="157">
        <v>25.73</v>
      </c>
      <c r="F19" s="158">
        <v>-0.37</v>
      </c>
      <c r="G19" s="154">
        <v>9.02</v>
      </c>
      <c r="H19" s="155">
        <v>15.58</v>
      </c>
      <c r="I19" s="156">
        <v>5.51</v>
      </c>
      <c r="J19" s="157">
        <v>23.7</v>
      </c>
      <c r="K19" s="159">
        <v>-2.6</v>
      </c>
      <c r="L19" s="154">
        <v>13.06</v>
      </c>
      <c r="M19" s="155">
        <v>19.88</v>
      </c>
      <c r="N19" s="156">
        <v>8.54</v>
      </c>
      <c r="O19" s="157">
        <v>29.2</v>
      </c>
      <c r="P19" s="159">
        <v>1.63</v>
      </c>
    </row>
    <row r="20" spans="1:17" ht="22.5" customHeight="1">
      <c r="A20" s="139" t="s">
        <v>90</v>
      </c>
      <c r="B20" s="160">
        <v>11.33</v>
      </c>
      <c r="C20" s="161">
        <v>19.57</v>
      </c>
      <c r="D20" s="162">
        <v>7.2</v>
      </c>
      <c r="E20" s="163">
        <v>25.16</v>
      </c>
      <c r="F20" s="164">
        <v>-1.92</v>
      </c>
      <c r="G20" s="160">
        <v>8.69</v>
      </c>
      <c r="H20" s="161">
        <v>13.19</v>
      </c>
      <c r="I20" s="162">
        <v>6</v>
      </c>
      <c r="J20" s="163">
        <v>22.87</v>
      </c>
      <c r="K20" s="165">
        <v>-1.45</v>
      </c>
      <c r="L20" s="160">
        <v>12.84</v>
      </c>
      <c r="M20" s="161">
        <v>16.3</v>
      </c>
      <c r="N20" s="162">
        <v>8.79</v>
      </c>
      <c r="O20" s="163">
        <v>26.22</v>
      </c>
      <c r="P20" s="165">
        <v>1.97</v>
      </c>
      <c r="Q20" s="131"/>
    </row>
    <row r="21" spans="1:17" ht="22.5" customHeight="1">
      <c r="A21" s="153" t="s">
        <v>91</v>
      </c>
      <c r="B21" s="154">
        <v>11.92</v>
      </c>
      <c r="C21" s="155">
        <v>18.43</v>
      </c>
      <c r="D21" s="156">
        <v>7.89</v>
      </c>
      <c r="E21" s="157">
        <v>25.68</v>
      </c>
      <c r="F21" s="158">
        <v>1.86</v>
      </c>
      <c r="G21" s="154">
        <v>9.53</v>
      </c>
      <c r="H21" s="155">
        <v>15.69</v>
      </c>
      <c r="I21" s="156">
        <v>5.48</v>
      </c>
      <c r="J21" s="157">
        <v>23.03</v>
      </c>
      <c r="K21" s="159">
        <v>-1.68</v>
      </c>
      <c r="L21" s="154">
        <v>13.84</v>
      </c>
      <c r="M21" s="155">
        <v>20.61</v>
      </c>
      <c r="N21" s="156">
        <v>8.23</v>
      </c>
      <c r="O21" s="157">
        <v>28.86</v>
      </c>
      <c r="P21" s="159">
        <v>0.32</v>
      </c>
      <c r="Q21" s="131"/>
    </row>
    <row r="22" spans="1:17" ht="22.5" customHeight="1">
      <c r="A22" s="139" t="s">
        <v>92</v>
      </c>
      <c r="B22" s="160">
        <v>10.08</v>
      </c>
      <c r="C22" s="161">
        <v>16</v>
      </c>
      <c r="D22" s="162">
        <v>5.63</v>
      </c>
      <c r="E22" s="163">
        <v>24.06</v>
      </c>
      <c r="F22" s="164">
        <v>-1.69</v>
      </c>
      <c r="G22" s="160">
        <v>8.13</v>
      </c>
      <c r="H22" s="161">
        <v>14.43</v>
      </c>
      <c r="I22" s="162">
        <v>4.04</v>
      </c>
      <c r="J22" s="163">
        <v>22.38</v>
      </c>
      <c r="K22" s="165">
        <v>-2.96</v>
      </c>
      <c r="L22" s="160">
        <v>12.8</v>
      </c>
      <c r="M22" s="161">
        <v>19.42</v>
      </c>
      <c r="N22" s="162">
        <v>7.28</v>
      </c>
      <c r="O22" s="163">
        <v>27.36</v>
      </c>
      <c r="P22" s="165">
        <v>-0.94</v>
      </c>
      <c r="Q22" s="131"/>
    </row>
    <row r="23" spans="1:17" ht="22.5" customHeight="1">
      <c r="A23" s="153" t="s">
        <v>93</v>
      </c>
      <c r="B23" s="154">
        <v>10.89</v>
      </c>
      <c r="C23" s="155">
        <v>17.23</v>
      </c>
      <c r="D23" s="156">
        <v>6.4</v>
      </c>
      <c r="E23" s="157">
        <v>25.8</v>
      </c>
      <c r="F23" s="158">
        <v>-0.43</v>
      </c>
      <c r="G23" s="154">
        <v>8.72</v>
      </c>
      <c r="H23" s="155">
        <v>14.95</v>
      </c>
      <c r="I23" s="156">
        <v>4.9</v>
      </c>
      <c r="J23" s="157">
        <v>23.13</v>
      </c>
      <c r="K23" s="159">
        <v>-1.83</v>
      </c>
      <c r="L23" s="154">
        <v>13.25</v>
      </c>
      <c r="M23" s="155">
        <v>20.26</v>
      </c>
      <c r="N23" s="156">
        <v>7.08</v>
      </c>
      <c r="O23" s="157">
        <v>27.59</v>
      </c>
      <c r="P23" s="159">
        <v>-1.7</v>
      </c>
      <c r="Q23" s="131"/>
    </row>
    <row r="24" spans="1:17" ht="22.5" customHeight="1">
      <c r="A24" s="139" t="s">
        <v>94</v>
      </c>
      <c r="B24" s="160">
        <v>10.13</v>
      </c>
      <c r="C24" s="161">
        <v>16.34</v>
      </c>
      <c r="D24" s="162">
        <v>5.97</v>
      </c>
      <c r="E24" s="163">
        <v>25.5</v>
      </c>
      <c r="F24" s="164">
        <v>-0.33</v>
      </c>
      <c r="G24" s="160">
        <v>8.55</v>
      </c>
      <c r="H24" s="161">
        <v>13.69</v>
      </c>
      <c r="I24" s="162">
        <v>4.83</v>
      </c>
      <c r="J24" s="163">
        <v>23.37</v>
      </c>
      <c r="K24" s="165">
        <v>-2.33</v>
      </c>
      <c r="L24" s="160">
        <v>12.78</v>
      </c>
      <c r="M24" s="161">
        <v>18.71</v>
      </c>
      <c r="N24" s="162">
        <v>8.7</v>
      </c>
      <c r="O24" s="163">
        <v>29.9</v>
      </c>
      <c r="P24" s="165">
        <v>1.6</v>
      </c>
      <c r="Q24" s="131"/>
    </row>
    <row r="25" spans="1:17" ht="22.5" customHeight="1">
      <c r="A25" s="153" t="s">
        <v>95</v>
      </c>
      <c r="B25" s="154">
        <v>6.8</v>
      </c>
      <c r="C25" s="155">
        <v>12.15</v>
      </c>
      <c r="D25" s="156">
        <v>1.58</v>
      </c>
      <c r="E25" s="157">
        <v>21.19</v>
      </c>
      <c r="F25" s="158">
        <v>-3.73</v>
      </c>
      <c r="G25" s="154">
        <v>5.36</v>
      </c>
      <c r="H25" s="155">
        <v>11.13</v>
      </c>
      <c r="I25" s="156">
        <v>1.48</v>
      </c>
      <c r="J25" s="157">
        <v>19.59</v>
      </c>
      <c r="K25" s="159">
        <v>-7.07</v>
      </c>
      <c r="L25" s="154">
        <v>9.02</v>
      </c>
      <c r="M25" s="155">
        <v>14.2</v>
      </c>
      <c r="N25" s="156">
        <v>4.15</v>
      </c>
      <c r="O25" s="157">
        <v>23.72</v>
      </c>
      <c r="P25" s="159">
        <v>-0.47</v>
      </c>
      <c r="Q25" s="131"/>
    </row>
    <row r="26" spans="1:17" ht="22.5" customHeight="1">
      <c r="A26" s="139" t="s">
        <v>96</v>
      </c>
      <c r="B26" s="160">
        <v>11.55</v>
      </c>
      <c r="C26" s="161">
        <v>16.69</v>
      </c>
      <c r="D26" s="162">
        <v>7.24</v>
      </c>
      <c r="E26" s="163">
        <v>25.86</v>
      </c>
      <c r="F26" s="164">
        <v>1.15</v>
      </c>
      <c r="G26" s="160">
        <v>9.31</v>
      </c>
      <c r="H26" s="161">
        <v>14.48</v>
      </c>
      <c r="I26" s="162">
        <v>5.47</v>
      </c>
      <c r="J26" s="163">
        <v>24.51</v>
      </c>
      <c r="K26" s="165">
        <v>-0.89</v>
      </c>
      <c r="L26" s="160">
        <v>13.88</v>
      </c>
      <c r="M26" s="161">
        <v>20.24</v>
      </c>
      <c r="N26" s="162">
        <v>8.11</v>
      </c>
      <c r="O26" s="163">
        <v>30.26</v>
      </c>
      <c r="P26" s="165">
        <v>-1.42</v>
      </c>
      <c r="Q26" s="131"/>
    </row>
    <row r="27" spans="1:17" ht="22.5" customHeight="1">
      <c r="A27" s="153" t="s">
        <v>97</v>
      </c>
      <c r="B27" s="154">
        <v>11.97</v>
      </c>
      <c r="C27" s="155">
        <v>17.62</v>
      </c>
      <c r="D27" s="156">
        <v>7.27</v>
      </c>
      <c r="E27" s="157">
        <v>25.83</v>
      </c>
      <c r="F27" s="158">
        <v>0.9</v>
      </c>
      <c r="G27" s="154">
        <v>9.63</v>
      </c>
      <c r="H27" s="155">
        <v>15.43</v>
      </c>
      <c r="I27" s="156">
        <v>5.54</v>
      </c>
      <c r="J27" s="157">
        <v>23.53</v>
      </c>
      <c r="K27" s="159">
        <v>-1.61</v>
      </c>
      <c r="L27" s="154">
        <v>14.2</v>
      </c>
      <c r="M27" s="155">
        <v>21.24</v>
      </c>
      <c r="N27" s="156">
        <v>8.16</v>
      </c>
      <c r="O27" s="157">
        <v>28.69</v>
      </c>
      <c r="P27" s="159">
        <v>-0.32</v>
      </c>
      <c r="Q27" s="131"/>
    </row>
    <row r="28" spans="1:17" ht="22.5" customHeight="1">
      <c r="A28" s="139" t="s">
        <v>98</v>
      </c>
      <c r="B28" s="160">
        <v>10.51</v>
      </c>
      <c r="C28" s="161">
        <v>18.49</v>
      </c>
      <c r="D28" s="162">
        <v>6.13</v>
      </c>
      <c r="E28" s="163">
        <v>26.15</v>
      </c>
      <c r="F28" s="164">
        <v>-0.59</v>
      </c>
      <c r="G28" s="160">
        <v>8.08</v>
      </c>
      <c r="H28" s="161">
        <v>14.62</v>
      </c>
      <c r="I28" s="162">
        <v>4.25</v>
      </c>
      <c r="J28" s="163">
        <v>23.53</v>
      </c>
      <c r="K28" s="165">
        <v>-4</v>
      </c>
      <c r="L28" s="160">
        <v>12.23</v>
      </c>
      <c r="M28" s="161">
        <v>20.88</v>
      </c>
      <c r="N28" s="162">
        <v>7.56</v>
      </c>
      <c r="O28" s="163">
        <v>28.55</v>
      </c>
      <c r="P28" s="165">
        <v>-0.26</v>
      </c>
      <c r="Q28" s="131"/>
    </row>
    <row r="29" spans="1:17" ht="22.5" customHeight="1">
      <c r="A29" s="153" t="s">
        <v>99</v>
      </c>
      <c r="B29" s="154">
        <v>10.16</v>
      </c>
      <c r="C29" s="155">
        <v>16.65</v>
      </c>
      <c r="D29" s="156">
        <v>5.26</v>
      </c>
      <c r="E29" s="157">
        <v>25.02</v>
      </c>
      <c r="F29" s="158">
        <v>-0.57</v>
      </c>
      <c r="G29" s="154">
        <v>7.75</v>
      </c>
      <c r="H29" s="155">
        <v>13.74</v>
      </c>
      <c r="I29" s="156">
        <v>3.59</v>
      </c>
      <c r="J29" s="157">
        <v>22.22</v>
      </c>
      <c r="K29" s="159">
        <v>-1.76</v>
      </c>
      <c r="L29" s="154">
        <v>11.51</v>
      </c>
      <c r="M29" s="155">
        <v>19.01</v>
      </c>
      <c r="N29" s="156">
        <v>6.39</v>
      </c>
      <c r="O29" s="157">
        <v>26.74</v>
      </c>
      <c r="P29" s="159">
        <v>1.83</v>
      </c>
      <c r="Q29" s="131"/>
    </row>
    <row r="30" spans="1:17" ht="22.5" customHeight="1">
      <c r="A30" s="139" t="s">
        <v>100</v>
      </c>
      <c r="B30" s="160">
        <v>11.7</v>
      </c>
      <c r="C30" s="161">
        <v>17.79</v>
      </c>
      <c r="D30" s="162">
        <v>6.37</v>
      </c>
      <c r="E30" s="163">
        <v>26.76</v>
      </c>
      <c r="F30" s="164">
        <v>0.91</v>
      </c>
      <c r="G30" s="160">
        <v>9.29</v>
      </c>
      <c r="H30" s="161">
        <v>14.98</v>
      </c>
      <c r="I30" s="162">
        <v>4.86</v>
      </c>
      <c r="J30" s="163">
        <v>23.21</v>
      </c>
      <c r="K30" s="165">
        <v>-1.3</v>
      </c>
      <c r="L30" s="160">
        <v>14.29</v>
      </c>
      <c r="M30" s="161">
        <v>21.92</v>
      </c>
      <c r="N30" s="162">
        <v>8.09</v>
      </c>
      <c r="O30" s="163">
        <v>29.68</v>
      </c>
      <c r="P30" s="165">
        <v>-1.3</v>
      </c>
      <c r="Q30" s="131"/>
    </row>
    <row r="31" spans="1:17" ht="22.5" customHeight="1">
      <c r="A31" s="153" t="s">
        <v>101</v>
      </c>
      <c r="B31" s="154">
        <v>10.66</v>
      </c>
      <c r="C31" s="155">
        <v>16.05</v>
      </c>
      <c r="D31" s="156">
        <v>6.67</v>
      </c>
      <c r="E31" s="157">
        <v>24.57</v>
      </c>
      <c r="F31" s="158">
        <v>0.56</v>
      </c>
      <c r="G31" s="154">
        <v>8.49</v>
      </c>
      <c r="H31" s="155">
        <v>14.64</v>
      </c>
      <c r="I31" s="156">
        <v>4.83</v>
      </c>
      <c r="J31" s="157">
        <v>22.64</v>
      </c>
      <c r="K31" s="159">
        <v>-2.37</v>
      </c>
      <c r="L31" s="154">
        <v>12.6</v>
      </c>
      <c r="M31" s="155">
        <v>19.8</v>
      </c>
      <c r="N31" s="156">
        <v>7.13</v>
      </c>
      <c r="O31" s="157">
        <v>27.83</v>
      </c>
      <c r="P31" s="159">
        <v>-1.23</v>
      </c>
      <c r="Q31" s="131"/>
    </row>
    <row r="32" spans="1:17" ht="22.5" customHeight="1">
      <c r="A32" s="139" t="s">
        <v>102</v>
      </c>
      <c r="B32" s="160">
        <v>10.36</v>
      </c>
      <c r="C32" s="161">
        <v>15.56</v>
      </c>
      <c r="D32" s="162">
        <v>6.44</v>
      </c>
      <c r="E32" s="163">
        <v>23.26</v>
      </c>
      <c r="F32" s="164">
        <v>1.81</v>
      </c>
      <c r="G32" s="160">
        <v>8.11</v>
      </c>
      <c r="H32" s="161">
        <v>13.33</v>
      </c>
      <c r="I32" s="162">
        <v>4.53</v>
      </c>
      <c r="J32" s="163">
        <v>23.08</v>
      </c>
      <c r="K32" s="165">
        <v>0</v>
      </c>
      <c r="L32" s="160">
        <v>12.44</v>
      </c>
      <c r="M32" s="161">
        <v>19.13</v>
      </c>
      <c r="N32" s="162">
        <v>6.7</v>
      </c>
      <c r="O32" s="163">
        <v>26.62</v>
      </c>
      <c r="P32" s="165">
        <v>-0.16</v>
      </c>
      <c r="Q32" s="131"/>
    </row>
    <row r="33" spans="1:17" ht="22.5" customHeight="1">
      <c r="A33" s="153" t="s">
        <v>103</v>
      </c>
      <c r="B33" s="154">
        <v>10.17</v>
      </c>
      <c r="C33" s="155">
        <v>16.81</v>
      </c>
      <c r="D33" s="156">
        <v>5.84</v>
      </c>
      <c r="E33" s="157">
        <v>26.55</v>
      </c>
      <c r="F33" s="158">
        <v>-0.77</v>
      </c>
      <c r="G33" s="154">
        <v>8.29</v>
      </c>
      <c r="H33" s="155">
        <v>13.18</v>
      </c>
      <c r="I33" s="156">
        <v>4.87</v>
      </c>
      <c r="J33" s="157">
        <v>22.37</v>
      </c>
      <c r="K33" s="159">
        <v>-2.73</v>
      </c>
      <c r="L33" s="154">
        <v>11.86</v>
      </c>
      <c r="M33" s="155">
        <v>17.89</v>
      </c>
      <c r="N33" s="156">
        <v>7.4</v>
      </c>
      <c r="O33" s="157">
        <v>28.29</v>
      </c>
      <c r="P33" s="159">
        <v>0.52</v>
      </c>
      <c r="Q33" s="131"/>
    </row>
    <row r="34" spans="1:17" ht="22.5" customHeight="1">
      <c r="A34" s="139" t="s">
        <v>104</v>
      </c>
      <c r="B34" s="160">
        <v>11.32</v>
      </c>
      <c r="C34" s="161">
        <v>17.06</v>
      </c>
      <c r="D34" s="162">
        <v>7.36</v>
      </c>
      <c r="E34" s="163">
        <v>26.18</v>
      </c>
      <c r="F34" s="164">
        <v>0.39</v>
      </c>
      <c r="G34" s="160">
        <v>9.37</v>
      </c>
      <c r="H34" s="161">
        <v>14.81</v>
      </c>
      <c r="I34" s="162">
        <v>5.75</v>
      </c>
      <c r="J34" s="163">
        <v>23.48</v>
      </c>
      <c r="K34" s="165">
        <v>-1.25</v>
      </c>
      <c r="L34" s="160">
        <v>13.65</v>
      </c>
      <c r="M34" s="161">
        <v>20.09</v>
      </c>
      <c r="N34" s="162">
        <v>9.3</v>
      </c>
      <c r="O34" s="163">
        <v>30.82</v>
      </c>
      <c r="P34" s="165">
        <v>2.16</v>
      </c>
      <c r="Q34" s="131"/>
    </row>
    <row r="35" spans="1:17" ht="22.5" customHeight="1">
      <c r="A35" s="153" t="s">
        <v>105</v>
      </c>
      <c r="B35" s="154">
        <v>11.13</v>
      </c>
      <c r="C35" s="155">
        <v>17.18</v>
      </c>
      <c r="D35" s="156">
        <v>7.32</v>
      </c>
      <c r="E35" s="157">
        <v>25.3</v>
      </c>
      <c r="F35" s="158">
        <v>1</v>
      </c>
      <c r="G35" s="154">
        <v>9.26</v>
      </c>
      <c r="H35" s="155">
        <v>14.88</v>
      </c>
      <c r="I35" s="156">
        <v>5.65</v>
      </c>
      <c r="J35" s="157">
        <v>22.9</v>
      </c>
      <c r="K35" s="159">
        <v>-0.8</v>
      </c>
      <c r="L35" s="154">
        <v>13.49</v>
      </c>
      <c r="M35" s="155">
        <v>19.8</v>
      </c>
      <c r="N35" s="156">
        <v>9.12</v>
      </c>
      <c r="O35" s="157">
        <v>29.45</v>
      </c>
      <c r="P35" s="159">
        <v>3.5</v>
      </c>
      <c r="Q35" s="131"/>
    </row>
    <row r="36" spans="1:17" ht="22.5" customHeight="1">
      <c r="A36" s="139" t="s">
        <v>106</v>
      </c>
      <c r="B36" s="160">
        <v>10.93</v>
      </c>
      <c r="C36" s="161">
        <v>16.87</v>
      </c>
      <c r="D36" s="162">
        <v>6.58</v>
      </c>
      <c r="E36" s="163">
        <v>25.14</v>
      </c>
      <c r="F36" s="164">
        <v>1.29</v>
      </c>
      <c r="G36" s="160">
        <v>8.9</v>
      </c>
      <c r="H36" s="161">
        <v>15.08</v>
      </c>
      <c r="I36" s="162">
        <v>4.83</v>
      </c>
      <c r="J36" s="163">
        <v>23.36</v>
      </c>
      <c r="K36" s="165">
        <v>-2.1</v>
      </c>
      <c r="L36" s="160">
        <v>12.94</v>
      </c>
      <c r="M36" s="161">
        <v>20.04</v>
      </c>
      <c r="N36" s="162">
        <v>7.48</v>
      </c>
      <c r="O36" s="163">
        <v>27.21</v>
      </c>
      <c r="P36" s="165">
        <v>-0.3</v>
      </c>
      <c r="Q36" s="131"/>
    </row>
    <row r="37" spans="1:17" ht="22.5" customHeight="1">
      <c r="A37" s="153" t="s">
        <v>107</v>
      </c>
      <c r="B37" s="154">
        <v>11.18</v>
      </c>
      <c r="C37" s="155">
        <v>18.04</v>
      </c>
      <c r="D37" s="156">
        <v>6.63</v>
      </c>
      <c r="E37" s="157">
        <v>25.54</v>
      </c>
      <c r="F37" s="158">
        <v>2.01</v>
      </c>
      <c r="G37" s="154">
        <v>8.7</v>
      </c>
      <c r="H37" s="155">
        <v>15.29</v>
      </c>
      <c r="I37" s="156">
        <v>4.85</v>
      </c>
      <c r="J37" s="157">
        <v>22.79</v>
      </c>
      <c r="K37" s="159">
        <v>-0.26</v>
      </c>
      <c r="L37" s="154">
        <v>12.69</v>
      </c>
      <c r="M37" s="155">
        <v>20.93</v>
      </c>
      <c r="N37" s="156">
        <v>7.82</v>
      </c>
      <c r="O37" s="157">
        <v>28.74</v>
      </c>
      <c r="P37" s="159">
        <v>2.35</v>
      </c>
      <c r="Q37" s="131"/>
    </row>
    <row r="38" spans="1:16" ht="22.5" customHeight="1">
      <c r="A38" s="139" t="s">
        <v>108</v>
      </c>
      <c r="B38" s="160">
        <v>11.49</v>
      </c>
      <c r="C38" s="161">
        <v>17.5</v>
      </c>
      <c r="D38" s="162">
        <v>7.43</v>
      </c>
      <c r="E38" s="163">
        <v>25.69</v>
      </c>
      <c r="F38" s="164">
        <v>1.58</v>
      </c>
      <c r="G38" s="160">
        <v>9.16</v>
      </c>
      <c r="H38" s="161">
        <v>15.01</v>
      </c>
      <c r="I38" s="162">
        <v>5.1</v>
      </c>
      <c r="J38" s="163">
        <v>23.28</v>
      </c>
      <c r="K38" s="165">
        <v>-1.41</v>
      </c>
      <c r="L38" s="160">
        <v>13.33</v>
      </c>
      <c r="M38" s="161">
        <v>20.73</v>
      </c>
      <c r="N38" s="162">
        <v>8.33</v>
      </c>
      <c r="O38" s="163">
        <v>28.89</v>
      </c>
      <c r="P38" s="165">
        <v>0.11</v>
      </c>
    </row>
    <row r="39" spans="1:16" ht="22.5" customHeight="1">
      <c r="A39" s="153" t="s">
        <v>109</v>
      </c>
      <c r="B39" s="154">
        <v>11.64</v>
      </c>
      <c r="C39" s="155">
        <v>17.01</v>
      </c>
      <c r="D39" s="156">
        <v>7.68</v>
      </c>
      <c r="E39" s="157">
        <v>24.62</v>
      </c>
      <c r="F39" s="158">
        <v>2.75</v>
      </c>
      <c r="G39" s="154">
        <v>8.96</v>
      </c>
      <c r="H39" s="155">
        <v>14.1</v>
      </c>
      <c r="I39" s="156">
        <v>5.29</v>
      </c>
      <c r="J39" s="157">
        <v>21.8</v>
      </c>
      <c r="K39" s="159">
        <v>-0.34</v>
      </c>
      <c r="L39" s="154">
        <v>13.52</v>
      </c>
      <c r="M39" s="155">
        <v>20.97</v>
      </c>
      <c r="N39" s="156">
        <v>8.27</v>
      </c>
      <c r="O39" s="157">
        <v>29</v>
      </c>
      <c r="P39" s="159">
        <v>-0.6</v>
      </c>
    </row>
    <row r="40" spans="1:16" ht="22.5" customHeight="1">
      <c r="A40" s="139" t="s">
        <v>110</v>
      </c>
      <c r="B40" s="160">
        <v>6.99</v>
      </c>
      <c r="C40" s="161">
        <v>11.66</v>
      </c>
      <c r="D40" s="162">
        <v>2.03</v>
      </c>
      <c r="E40" s="163">
        <v>21.03</v>
      </c>
      <c r="F40" s="164">
        <v>-3.2</v>
      </c>
      <c r="G40" s="160">
        <v>5.32</v>
      </c>
      <c r="H40" s="161">
        <v>10.87</v>
      </c>
      <c r="I40" s="162">
        <v>1.67</v>
      </c>
      <c r="J40" s="163">
        <v>19.8</v>
      </c>
      <c r="K40" s="165">
        <v>-4.22</v>
      </c>
      <c r="L40" s="160">
        <v>8.4</v>
      </c>
      <c r="M40" s="161">
        <v>15.36</v>
      </c>
      <c r="N40" s="162">
        <v>3.18</v>
      </c>
      <c r="O40" s="163">
        <v>23.37</v>
      </c>
      <c r="P40" s="165">
        <v>-1.16</v>
      </c>
    </row>
    <row r="41" spans="1:22" ht="22.5" customHeight="1">
      <c r="A41" s="153" t="s">
        <v>111</v>
      </c>
      <c r="B41" s="154">
        <v>12.73</v>
      </c>
      <c r="C41" s="155">
        <v>20.49</v>
      </c>
      <c r="D41" s="156">
        <v>8.1</v>
      </c>
      <c r="E41" s="157">
        <v>24.72</v>
      </c>
      <c r="F41" s="158">
        <v>0.2</v>
      </c>
      <c r="G41" s="154">
        <v>9.89</v>
      </c>
      <c r="H41" s="155">
        <v>15.47</v>
      </c>
      <c r="I41" s="156">
        <v>6.17</v>
      </c>
      <c r="J41" s="157">
        <v>22.32</v>
      </c>
      <c r="K41" s="159">
        <v>-0.61</v>
      </c>
      <c r="L41" s="154">
        <v>13.75</v>
      </c>
      <c r="M41" s="155">
        <v>18.68</v>
      </c>
      <c r="N41" s="156">
        <v>9.67</v>
      </c>
      <c r="O41" s="157">
        <v>26.52</v>
      </c>
      <c r="P41" s="159">
        <v>4.1</v>
      </c>
      <c r="S41" s="166"/>
      <c r="T41" s="166"/>
      <c r="U41" s="166"/>
      <c r="V41" s="166"/>
    </row>
    <row r="42" spans="1:16" ht="22.5" customHeight="1">
      <c r="A42" s="167" t="s">
        <v>112</v>
      </c>
      <c r="B42" s="160">
        <v>12.39</v>
      </c>
      <c r="C42" s="161">
        <v>18.49</v>
      </c>
      <c r="D42" s="162">
        <v>7.69</v>
      </c>
      <c r="E42" s="163">
        <v>26.13</v>
      </c>
      <c r="F42" s="164">
        <v>1.79</v>
      </c>
      <c r="G42" s="160">
        <v>9.82</v>
      </c>
      <c r="H42" s="161">
        <v>15.63</v>
      </c>
      <c r="I42" s="162">
        <v>5.74</v>
      </c>
      <c r="J42" s="163">
        <v>22.83</v>
      </c>
      <c r="K42" s="165">
        <v>-0.55</v>
      </c>
      <c r="L42" s="160">
        <v>14.4</v>
      </c>
      <c r="M42" s="161">
        <v>21.27</v>
      </c>
      <c r="N42" s="162">
        <v>8.83</v>
      </c>
      <c r="O42" s="163">
        <v>28.89</v>
      </c>
      <c r="P42" s="165">
        <v>0.98</v>
      </c>
    </row>
    <row r="43" spans="1:16" ht="22.5" customHeight="1">
      <c r="A43" s="153" t="s">
        <v>113</v>
      </c>
      <c r="B43" s="154">
        <v>12.15</v>
      </c>
      <c r="C43" s="155">
        <v>18</v>
      </c>
      <c r="D43" s="156">
        <v>7.78</v>
      </c>
      <c r="E43" s="157">
        <v>26.97</v>
      </c>
      <c r="F43" s="158">
        <v>2.61</v>
      </c>
      <c r="G43" s="154">
        <v>9.6</v>
      </c>
      <c r="H43" s="155">
        <v>15.85</v>
      </c>
      <c r="I43" s="156">
        <v>5.54</v>
      </c>
      <c r="J43" s="157">
        <v>22.29</v>
      </c>
      <c r="K43" s="159">
        <v>1.81</v>
      </c>
      <c r="L43" s="154">
        <v>14.32</v>
      </c>
      <c r="M43" s="155">
        <v>21.41</v>
      </c>
      <c r="N43" s="156">
        <v>8.22</v>
      </c>
      <c r="O43" s="157">
        <v>30.43</v>
      </c>
      <c r="P43" s="159">
        <v>0.21</v>
      </c>
    </row>
    <row r="44" spans="1:16" ht="22.5" customHeight="1">
      <c r="A44" s="139" t="s">
        <v>114</v>
      </c>
      <c r="B44" s="160">
        <v>11.26</v>
      </c>
      <c r="C44" s="161">
        <v>16.67</v>
      </c>
      <c r="D44" s="162">
        <v>6.16</v>
      </c>
      <c r="E44" s="163">
        <v>26.02</v>
      </c>
      <c r="F44" s="164">
        <v>-1.43</v>
      </c>
      <c r="G44" s="160">
        <v>9.24</v>
      </c>
      <c r="H44" s="161">
        <v>15.21</v>
      </c>
      <c r="I44" s="162">
        <v>5.22</v>
      </c>
      <c r="J44" s="163">
        <v>23.7</v>
      </c>
      <c r="K44" s="165">
        <v>-1.76</v>
      </c>
      <c r="L44" s="160">
        <v>13.76</v>
      </c>
      <c r="M44" s="161">
        <v>19.64</v>
      </c>
      <c r="N44" s="162">
        <v>7.49</v>
      </c>
      <c r="O44" s="163">
        <v>29.06</v>
      </c>
      <c r="P44" s="165">
        <v>-2.16</v>
      </c>
    </row>
    <row r="45" spans="1:16" ht="22.5" customHeight="1" thickBot="1">
      <c r="A45" s="168" t="s">
        <v>115</v>
      </c>
      <c r="B45" s="169">
        <v>10.6</v>
      </c>
      <c r="C45" s="170">
        <v>16.64</v>
      </c>
      <c r="D45" s="171">
        <v>6.22</v>
      </c>
      <c r="E45" s="172">
        <v>26.01</v>
      </c>
      <c r="F45" s="173">
        <v>-0.19</v>
      </c>
      <c r="G45" s="169">
        <v>8.67</v>
      </c>
      <c r="H45" s="170">
        <v>13.74</v>
      </c>
      <c r="I45" s="171">
        <v>4.55</v>
      </c>
      <c r="J45" s="172">
        <v>23.72</v>
      </c>
      <c r="K45" s="174">
        <v>-2.48</v>
      </c>
      <c r="L45" s="169">
        <v>13.14</v>
      </c>
      <c r="M45" s="170">
        <v>19.56</v>
      </c>
      <c r="N45" s="171">
        <v>6.85</v>
      </c>
      <c r="O45" s="172">
        <v>28.85</v>
      </c>
      <c r="P45" s="174">
        <v>-1.94</v>
      </c>
    </row>
    <row r="46" spans="1:17" ht="22.5" customHeight="1">
      <c r="A46" s="123" t="s">
        <v>116</v>
      </c>
      <c r="B46" s="160">
        <v>11.38</v>
      </c>
      <c r="C46" s="161">
        <v>18.52</v>
      </c>
      <c r="D46" s="162">
        <v>6.48</v>
      </c>
      <c r="E46" s="163">
        <v>24.59</v>
      </c>
      <c r="F46" s="164">
        <v>-0.22</v>
      </c>
      <c r="G46" s="160">
        <v>9.45</v>
      </c>
      <c r="H46" s="161">
        <v>14.14</v>
      </c>
      <c r="I46" s="162">
        <v>5.39</v>
      </c>
      <c r="J46" s="163">
        <v>21.3</v>
      </c>
      <c r="K46" s="165">
        <v>-1.16</v>
      </c>
      <c r="L46" s="160">
        <v>12.87</v>
      </c>
      <c r="M46" s="161">
        <v>19.2</v>
      </c>
      <c r="N46" s="162">
        <v>8.04</v>
      </c>
      <c r="O46" s="163">
        <v>27.53</v>
      </c>
      <c r="P46" s="165">
        <v>1.39</v>
      </c>
      <c r="Q46" s="131"/>
    </row>
    <row r="47" spans="1:17" ht="22.5" customHeight="1">
      <c r="A47" s="153" t="s">
        <v>117</v>
      </c>
      <c r="B47" s="154">
        <v>12.49</v>
      </c>
      <c r="C47" s="155">
        <v>17.93</v>
      </c>
      <c r="D47" s="156">
        <v>8.37</v>
      </c>
      <c r="E47" s="157">
        <v>25.77</v>
      </c>
      <c r="F47" s="158">
        <v>3.13</v>
      </c>
      <c r="G47" s="154">
        <v>10.69</v>
      </c>
      <c r="H47" s="155">
        <v>15.32</v>
      </c>
      <c r="I47" s="156">
        <v>6.29</v>
      </c>
      <c r="J47" s="157">
        <v>22.96</v>
      </c>
      <c r="K47" s="159">
        <v>2.26</v>
      </c>
      <c r="L47" s="154">
        <v>14.43</v>
      </c>
      <c r="M47" s="155">
        <v>19.6</v>
      </c>
      <c r="N47" s="156">
        <v>9.14</v>
      </c>
      <c r="O47" s="157">
        <v>27.3</v>
      </c>
      <c r="P47" s="159">
        <v>3.8</v>
      </c>
      <c r="Q47" s="131"/>
    </row>
    <row r="48" spans="1:17" ht="22.5" customHeight="1">
      <c r="A48" s="139" t="s">
        <v>118</v>
      </c>
      <c r="B48" s="160">
        <v>12.82</v>
      </c>
      <c r="C48" s="161">
        <v>18.91</v>
      </c>
      <c r="D48" s="162">
        <v>9.28</v>
      </c>
      <c r="E48" s="163">
        <v>24.39</v>
      </c>
      <c r="F48" s="164">
        <v>4.52</v>
      </c>
      <c r="G48" s="160">
        <v>10.25</v>
      </c>
      <c r="H48" s="161">
        <v>14.68</v>
      </c>
      <c r="I48" s="162">
        <v>6.11</v>
      </c>
      <c r="J48" s="163">
        <v>19.65</v>
      </c>
      <c r="K48" s="165">
        <v>2.58</v>
      </c>
      <c r="L48" s="160">
        <v>13.7</v>
      </c>
      <c r="M48" s="161">
        <v>18.64</v>
      </c>
      <c r="N48" s="162">
        <v>9.61</v>
      </c>
      <c r="O48" s="163">
        <v>25.46</v>
      </c>
      <c r="P48" s="165">
        <v>5.18</v>
      </c>
      <c r="Q48" s="131"/>
    </row>
    <row r="49" spans="1:17" ht="22.5" customHeight="1">
      <c r="A49" s="153" t="s">
        <v>119</v>
      </c>
      <c r="B49" s="154">
        <v>12.79</v>
      </c>
      <c r="C49" s="155">
        <v>20.36</v>
      </c>
      <c r="D49" s="156">
        <v>8.62</v>
      </c>
      <c r="E49" s="157">
        <v>25.62</v>
      </c>
      <c r="F49" s="158">
        <v>4.46</v>
      </c>
      <c r="G49" s="154">
        <v>10.28</v>
      </c>
      <c r="H49" s="155">
        <v>15.36</v>
      </c>
      <c r="I49" s="156">
        <v>6.44</v>
      </c>
      <c r="J49" s="157">
        <v>21.73</v>
      </c>
      <c r="K49" s="159">
        <v>3.48</v>
      </c>
      <c r="L49" s="154">
        <v>13.97</v>
      </c>
      <c r="M49" s="155">
        <v>20.58</v>
      </c>
      <c r="N49" s="156">
        <v>9.29</v>
      </c>
      <c r="O49" s="157">
        <v>26.99</v>
      </c>
      <c r="P49" s="159">
        <v>5.12</v>
      </c>
      <c r="Q49" s="131"/>
    </row>
    <row r="50" spans="1:17" ht="22.5" customHeight="1">
      <c r="A50" s="139" t="s">
        <v>120</v>
      </c>
      <c r="B50" s="160">
        <v>7.53</v>
      </c>
      <c r="C50" s="161">
        <v>12.45</v>
      </c>
      <c r="D50" s="162">
        <v>3.55</v>
      </c>
      <c r="E50" s="163">
        <v>21.83</v>
      </c>
      <c r="F50" s="164">
        <v>-2.47</v>
      </c>
      <c r="G50" s="160">
        <v>6.12</v>
      </c>
      <c r="H50" s="161">
        <v>10.61</v>
      </c>
      <c r="I50" s="162">
        <v>2.29</v>
      </c>
      <c r="J50" s="163">
        <v>18.32</v>
      </c>
      <c r="K50" s="165">
        <v>-4.27</v>
      </c>
      <c r="L50" s="160">
        <v>9.67</v>
      </c>
      <c r="M50" s="161">
        <v>15.69</v>
      </c>
      <c r="N50" s="162">
        <v>4.35</v>
      </c>
      <c r="O50" s="163">
        <v>23.7</v>
      </c>
      <c r="P50" s="165">
        <v>-3.67</v>
      </c>
      <c r="Q50" s="131"/>
    </row>
    <row r="51" spans="1:17" ht="22.5" customHeight="1">
      <c r="A51" s="153" t="s">
        <v>121</v>
      </c>
      <c r="B51" s="154">
        <v>12.09</v>
      </c>
      <c r="C51" s="155">
        <v>18.75</v>
      </c>
      <c r="D51" s="156">
        <v>6.31</v>
      </c>
      <c r="E51" s="157">
        <v>28.02</v>
      </c>
      <c r="F51" s="158">
        <v>-1.83</v>
      </c>
      <c r="G51" s="154">
        <v>10.67</v>
      </c>
      <c r="H51" s="155">
        <v>15.98</v>
      </c>
      <c r="I51" s="156">
        <v>6.88</v>
      </c>
      <c r="J51" s="157">
        <v>24.37</v>
      </c>
      <c r="K51" s="159">
        <v>-0.34</v>
      </c>
      <c r="L51" s="154">
        <v>14.37</v>
      </c>
      <c r="M51" s="155">
        <v>18.87</v>
      </c>
      <c r="N51" s="156">
        <v>9.57</v>
      </c>
      <c r="O51" s="157">
        <v>30.42</v>
      </c>
      <c r="P51" s="159">
        <v>0.61</v>
      </c>
      <c r="Q51" s="131"/>
    </row>
    <row r="52" spans="1:17" ht="22.5" customHeight="1">
      <c r="A52" s="139" t="s">
        <v>122</v>
      </c>
      <c r="B52" s="160">
        <v>13.07</v>
      </c>
      <c r="C52" s="161">
        <v>18.97</v>
      </c>
      <c r="D52" s="162">
        <v>8.45</v>
      </c>
      <c r="E52" s="163">
        <v>27.69</v>
      </c>
      <c r="F52" s="164">
        <v>2</v>
      </c>
      <c r="G52" s="160">
        <v>11.33</v>
      </c>
      <c r="H52" s="161">
        <v>16.54</v>
      </c>
      <c r="I52" s="162">
        <v>7.18</v>
      </c>
      <c r="J52" s="163">
        <v>23.95</v>
      </c>
      <c r="K52" s="165">
        <v>1.6</v>
      </c>
      <c r="L52" s="160">
        <v>14.97</v>
      </c>
      <c r="M52" s="161">
        <v>20.01</v>
      </c>
      <c r="N52" s="162">
        <v>10.35</v>
      </c>
      <c r="O52" s="163">
        <v>29.57</v>
      </c>
      <c r="P52" s="165">
        <v>4.01</v>
      </c>
      <c r="Q52" s="131"/>
    </row>
    <row r="53" spans="1:17" ht="22.5" customHeight="1">
      <c r="A53" s="153" t="s">
        <v>123</v>
      </c>
      <c r="B53" s="154">
        <v>11.42</v>
      </c>
      <c r="C53" s="155">
        <v>18.42</v>
      </c>
      <c r="D53" s="156">
        <v>6.13</v>
      </c>
      <c r="E53" s="157">
        <v>25.03</v>
      </c>
      <c r="F53" s="158">
        <v>-1.64</v>
      </c>
      <c r="G53" s="154">
        <v>8.98</v>
      </c>
      <c r="H53" s="155">
        <v>14.39</v>
      </c>
      <c r="I53" s="156">
        <v>5.04</v>
      </c>
      <c r="J53" s="157">
        <v>21.07</v>
      </c>
      <c r="K53" s="159">
        <v>-1.98</v>
      </c>
      <c r="L53" s="154">
        <v>13.73</v>
      </c>
      <c r="M53" s="155">
        <v>18.72</v>
      </c>
      <c r="N53" s="156">
        <v>8.3</v>
      </c>
      <c r="O53" s="157">
        <v>26.44</v>
      </c>
      <c r="P53" s="159">
        <v>2.25</v>
      </c>
      <c r="Q53" s="131"/>
    </row>
    <row r="54" spans="1:17" ht="22.5" customHeight="1">
      <c r="A54" s="139" t="s">
        <v>124</v>
      </c>
      <c r="B54" s="160">
        <v>12.9</v>
      </c>
      <c r="C54" s="161">
        <v>18.95</v>
      </c>
      <c r="D54" s="162">
        <v>8.1</v>
      </c>
      <c r="E54" s="163">
        <v>27.04</v>
      </c>
      <c r="F54" s="164">
        <v>1.29</v>
      </c>
      <c r="G54" s="160">
        <v>11.05</v>
      </c>
      <c r="H54" s="161">
        <v>16.09</v>
      </c>
      <c r="I54" s="162">
        <v>6.67</v>
      </c>
      <c r="J54" s="163">
        <v>23.06</v>
      </c>
      <c r="K54" s="165">
        <v>2.93</v>
      </c>
      <c r="L54" s="160">
        <v>14.39</v>
      </c>
      <c r="M54" s="161">
        <v>19</v>
      </c>
      <c r="N54" s="162">
        <v>9.64</v>
      </c>
      <c r="O54" s="163">
        <v>27.9</v>
      </c>
      <c r="P54" s="165">
        <v>4.38</v>
      </c>
      <c r="Q54" s="131"/>
    </row>
    <row r="55" spans="1:17" ht="22.5" customHeight="1">
      <c r="A55" s="153" t="s">
        <v>125</v>
      </c>
      <c r="B55" s="154">
        <v>10.82</v>
      </c>
      <c r="C55" s="155">
        <v>17.76</v>
      </c>
      <c r="D55" s="156">
        <v>5.14</v>
      </c>
      <c r="E55" s="157">
        <v>23.48</v>
      </c>
      <c r="F55" s="158">
        <v>-0.68</v>
      </c>
      <c r="G55" s="154">
        <v>9.28</v>
      </c>
      <c r="H55" s="155">
        <v>13.7</v>
      </c>
      <c r="I55" s="156">
        <v>5.35</v>
      </c>
      <c r="J55" s="157">
        <v>21.11</v>
      </c>
      <c r="K55" s="159">
        <v>-1.35</v>
      </c>
      <c r="L55" s="154">
        <v>12.74</v>
      </c>
      <c r="M55" s="155">
        <v>19.26</v>
      </c>
      <c r="N55" s="156">
        <v>7.6</v>
      </c>
      <c r="O55" s="157">
        <v>27.38</v>
      </c>
      <c r="P55" s="159">
        <v>2.69</v>
      </c>
      <c r="Q55" s="131"/>
    </row>
    <row r="56" spans="1:17" ht="22.5" customHeight="1">
      <c r="A56" s="139" t="s">
        <v>126</v>
      </c>
      <c r="B56" s="160">
        <v>11.82</v>
      </c>
      <c r="C56" s="161">
        <v>19.07</v>
      </c>
      <c r="D56" s="162">
        <v>6.75</v>
      </c>
      <c r="E56" s="163">
        <v>25.42</v>
      </c>
      <c r="F56" s="164">
        <v>-1.25</v>
      </c>
      <c r="G56" s="160">
        <v>9.54</v>
      </c>
      <c r="H56" s="161">
        <v>15.1</v>
      </c>
      <c r="I56" s="162">
        <v>5.7</v>
      </c>
      <c r="J56" s="163">
        <v>22.41</v>
      </c>
      <c r="K56" s="165">
        <v>-1.31</v>
      </c>
      <c r="L56" s="160">
        <v>14.54</v>
      </c>
      <c r="M56" s="161">
        <v>19.51</v>
      </c>
      <c r="N56" s="162">
        <v>9.13</v>
      </c>
      <c r="O56" s="163">
        <v>27.63</v>
      </c>
      <c r="P56" s="165">
        <v>2.95</v>
      </c>
      <c r="Q56" s="131"/>
    </row>
    <row r="57" spans="1:17" ht="22.5" customHeight="1">
      <c r="A57" s="153" t="s">
        <v>127</v>
      </c>
      <c r="B57" s="154">
        <v>12.13</v>
      </c>
      <c r="C57" s="155">
        <v>18.54</v>
      </c>
      <c r="D57" s="156">
        <v>6.51</v>
      </c>
      <c r="E57" s="157">
        <v>24.73</v>
      </c>
      <c r="F57" s="158">
        <v>1.27</v>
      </c>
      <c r="G57" s="154">
        <v>10.49</v>
      </c>
      <c r="H57" s="155">
        <v>15.84</v>
      </c>
      <c r="I57" s="156">
        <v>6.57</v>
      </c>
      <c r="J57" s="157">
        <v>23.05</v>
      </c>
      <c r="K57" s="159">
        <v>0.2</v>
      </c>
      <c r="L57" s="154">
        <v>14.25</v>
      </c>
      <c r="M57" s="155">
        <v>19.62</v>
      </c>
      <c r="N57" s="156">
        <v>9.43</v>
      </c>
      <c r="O57" s="157">
        <v>28.52</v>
      </c>
      <c r="P57" s="159">
        <v>2.61</v>
      </c>
      <c r="Q57" s="131"/>
    </row>
    <row r="58" spans="1:16" ht="22.5" customHeight="1">
      <c r="A58" s="139" t="s">
        <v>128</v>
      </c>
      <c r="B58" s="160">
        <v>12.84</v>
      </c>
      <c r="C58" s="161">
        <v>18.95</v>
      </c>
      <c r="D58" s="162">
        <v>8.36</v>
      </c>
      <c r="E58" s="163">
        <v>27.18</v>
      </c>
      <c r="F58" s="164">
        <v>2.68</v>
      </c>
      <c r="G58" s="160">
        <v>11.24</v>
      </c>
      <c r="H58" s="161">
        <v>15.51</v>
      </c>
      <c r="I58" s="162">
        <v>7.73</v>
      </c>
      <c r="J58" s="163">
        <v>23.71</v>
      </c>
      <c r="K58" s="165">
        <v>3.15</v>
      </c>
      <c r="L58" s="160">
        <v>14.65</v>
      </c>
      <c r="M58" s="161">
        <v>18.49</v>
      </c>
      <c r="N58" s="162">
        <v>9.71</v>
      </c>
      <c r="O58" s="163">
        <v>27.43</v>
      </c>
      <c r="P58" s="165">
        <v>5.37</v>
      </c>
    </row>
    <row r="59" spans="1:17" ht="22.5" customHeight="1">
      <c r="A59" s="153" t="s">
        <v>129</v>
      </c>
      <c r="B59" s="154">
        <v>8.45</v>
      </c>
      <c r="C59" s="155">
        <v>13.73</v>
      </c>
      <c r="D59" s="156">
        <v>3.6</v>
      </c>
      <c r="E59" s="157">
        <v>20.22</v>
      </c>
      <c r="F59" s="158">
        <v>-0.84</v>
      </c>
      <c r="G59" s="154">
        <v>6.56</v>
      </c>
      <c r="H59" s="155">
        <v>11.77</v>
      </c>
      <c r="I59" s="156">
        <v>2.18</v>
      </c>
      <c r="J59" s="157">
        <v>18.28</v>
      </c>
      <c r="K59" s="159">
        <v>-2.98</v>
      </c>
      <c r="L59" s="154">
        <v>10.19</v>
      </c>
      <c r="M59" s="155">
        <v>17.14</v>
      </c>
      <c r="N59" s="156">
        <v>4.76</v>
      </c>
      <c r="O59" s="157">
        <v>23.84</v>
      </c>
      <c r="P59" s="159">
        <v>-0.5</v>
      </c>
      <c r="Q59" s="131"/>
    </row>
    <row r="60" spans="1:16" ht="22.5" customHeight="1">
      <c r="A60" s="139" t="s">
        <v>130</v>
      </c>
      <c r="B60" s="160">
        <v>9.54</v>
      </c>
      <c r="C60" s="161">
        <v>15.63</v>
      </c>
      <c r="D60" s="162">
        <v>5.05</v>
      </c>
      <c r="E60" s="163">
        <v>24.09</v>
      </c>
      <c r="F60" s="164">
        <v>-1.46</v>
      </c>
      <c r="G60" s="160">
        <v>7.43</v>
      </c>
      <c r="H60" s="161">
        <v>12.73</v>
      </c>
      <c r="I60" s="162">
        <v>3.28</v>
      </c>
      <c r="J60" s="163">
        <v>21.42</v>
      </c>
      <c r="K60" s="165">
        <v>-3.2</v>
      </c>
      <c r="L60" s="160">
        <v>12.07</v>
      </c>
      <c r="M60" s="161">
        <v>17.96</v>
      </c>
      <c r="N60" s="162">
        <v>5.45</v>
      </c>
      <c r="O60" s="163">
        <v>25.34</v>
      </c>
      <c r="P60" s="165">
        <v>-2.99</v>
      </c>
    </row>
    <row r="61" spans="1:16" ht="22.5" customHeight="1">
      <c r="A61" s="153" t="s">
        <v>131</v>
      </c>
      <c r="B61" s="154">
        <v>13.15</v>
      </c>
      <c r="C61" s="155">
        <v>20.54</v>
      </c>
      <c r="D61" s="156">
        <v>9.25</v>
      </c>
      <c r="E61" s="157">
        <v>26.86</v>
      </c>
      <c r="F61" s="158">
        <v>4.5</v>
      </c>
      <c r="G61" s="154">
        <v>10.72</v>
      </c>
      <c r="H61" s="155">
        <v>14.87</v>
      </c>
      <c r="I61" s="156">
        <v>7.33</v>
      </c>
      <c r="J61" s="157">
        <v>19.91</v>
      </c>
      <c r="K61" s="159">
        <v>3.75</v>
      </c>
      <c r="L61" s="154">
        <v>14.11</v>
      </c>
      <c r="M61" s="155">
        <v>19.14</v>
      </c>
      <c r="N61" s="156">
        <v>9.36</v>
      </c>
      <c r="O61" s="157">
        <v>25.39</v>
      </c>
      <c r="P61" s="159">
        <v>4.86</v>
      </c>
    </row>
    <row r="62" spans="1:16" ht="22.5" customHeight="1" thickBot="1">
      <c r="A62" s="175" t="s">
        <v>132</v>
      </c>
      <c r="B62" s="176">
        <v>7.82</v>
      </c>
      <c r="C62" s="177">
        <v>13.48</v>
      </c>
      <c r="D62" s="178">
        <v>2.58</v>
      </c>
      <c r="E62" s="179">
        <v>21.54</v>
      </c>
      <c r="F62" s="180">
        <v>-5.05</v>
      </c>
      <c r="G62" s="176">
        <v>6.59</v>
      </c>
      <c r="H62" s="177">
        <v>11.7</v>
      </c>
      <c r="I62" s="178">
        <v>2.42</v>
      </c>
      <c r="J62" s="179">
        <v>19.71</v>
      </c>
      <c r="K62" s="181">
        <v>-6.74</v>
      </c>
      <c r="L62" s="176">
        <v>10.46</v>
      </c>
      <c r="M62" s="177">
        <v>16.23</v>
      </c>
      <c r="N62" s="178">
        <v>5.1</v>
      </c>
      <c r="O62" s="179">
        <v>23.63</v>
      </c>
      <c r="P62" s="181">
        <v>-2.08</v>
      </c>
    </row>
    <row r="63" ht="19.5" customHeight="1">
      <c r="A63" s="182" t="s">
        <v>133</v>
      </c>
    </row>
    <row r="64" ht="15.75">
      <c r="A64" s="183"/>
    </row>
  </sheetData>
  <sheetProtection/>
  <mergeCells count="9">
    <mergeCell ref="B5:F5"/>
    <mergeCell ref="G5:K5"/>
    <mergeCell ref="L5:P5"/>
    <mergeCell ref="B6:D6"/>
    <mergeCell ref="E6:F6"/>
    <mergeCell ref="G6:I6"/>
    <mergeCell ref="J6:K6"/>
    <mergeCell ref="L6:N6"/>
    <mergeCell ref="O6:P6"/>
  </mergeCells>
  <printOptions horizontalCentered="1"/>
  <pageMargins left="0.3937007874015748" right="0.2755905511811024" top="0.5118110236220472" bottom="0.31496062992125984" header="0" footer="0"/>
  <pageSetup horizontalDpi="1200" verticalDpi="12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defaultGridColor="0" zoomScale="75" zoomScaleNormal="75" zoomScalePageLayoutView="0" colorId="18" workbookViewId="0" topLeftCell="A1">
      <selection activeCell="A1" sqref="A1"/>
    </sheetView>
  </sheetViews>
  <sheetFormatPr defaultColWidth="9.875" defaultRowHeight="13.5"/>
  <cols>
    <col min="1" max="1" width="30.125" style="187" customWidth="1"/>
    <col min="2" max="2" width="10.50390625" style="187" customWidth="1"/>
    <col min="3" max="3" width="14.125" style="187" customWidth="1"/>
    <col min="4" max="4" width="10.75390625" style="187" customWidth="1"/>
    <col min="5" max="5" width="14.25390625" style="187" customWidth="1"/>
    <col min="6" max="6" width="10.75390625" style="187" customWidth="1"/>
    <col min="7" max="7" width="14.25390625" style="187" customWidth="1"/>
    <col min="8" max="16" width="9.875" style="186" customWidth="1"/>
    <col min="17" max="16384" width="9.875" style="187" customWidth="1"/>
  </cols>
  <sheetData>
    <row r="1" spans="1:7" ht="27" customHeight="1">
      <c r="A1" s="184" t="s">
        <v>68</v>
      </c>
      <c r="B1" s="185"/>
      <c r="C1" s="185"/>
      <c r="D1" s="185"/>
      <c r="E1" s="185"/>
      <c r="F1" s="185"/>
      <c r="G1" s="185"/>
    </row>
    <row r="2" spans="1:7" ht="24.75" customHeight="1">
      <c r="A2" s="188" t="s">
        <v>134</v>
      </c>
      <c r="B2" s="189"/>
      <c r="C2" s="189"/>
      <c r="D2" s="189"/>
      <c r="E2" s="189"/>
      <c r="F2" s="189"/>
      <c r="G2" s="189"/>
    </row>
    <row r="3" spans="1:7" ht="19.5" customHeight="1" thickBot="1">
      <c r="A3" s="188"/>
      <c r="B3" s="189"/>
      <c r="C3" s="189"/>
      <c r="D3" s="189"/>
      <c r="E3" s="189"/>
      <c r="F3" s="189"/>
      <c r="G3" s="189"/>
    </row>
    <row r="4" spans="1:7" ht="16.5" customHeight="1" thickBot="1">
      <c r="A4" s="190" t="s">
        <v>135</v>
      </c>
      <c r="B4" s="191"/>
      <c r="C4" s="191"/>
      <c r="D4" s="191"/>
      <c r="E4" s="191"/>
      <c r="F4" s="191"/>
      <c r="G4" s="192"/>
    </row>
    <row r="5" spans="1:7" ht="16.5" customHeight="1">
      <c r="A5" s="812" t="s">
        <v>71</v>
      </c>
      <c r="B5" s="814" t="s">
        <v>65</v>
      </c>
      <c r="C5" s="815"/>
      <c r="D5" s="816" t="s">
        <v>136</v>
      </c>
      <c r="E5" s="817"/>
      <c r="F5" s="816" t="s">
        <v>67</v>
      </c>
      <c r="G5" s="817"/>
    </row>
    <row r="6" spans="1:7" ht="16.5" customHeight="1" thickBot="1">
      <c r="A6" s="813"/>
      <c r="B6" s="193" t="s">
        <v>137</v>
      </c>
      <c r="C6" s="194" t="s">
        <v>138</v>
      </c>
      <c r="D6" s="195" t="s">
        <v>137</v>
      </c>
      <c r="E6" s="196" t="s">
        <v>138</v>
      </c>
      <c r="F6" s="193" t="s">
        <v>137</v>
      </c>
      <c r="G6" s="197" t="s">
        <v>138</v>
      </c>
    </row>
    <row r="7" spans="1:7" ht="16.5" customHeight="1">
      <c r="A7" s="198" t="s">
        <v>77</v>
      </c>
      <c r="B7" s="199" t="s">
        <v>78</v>
      </c>
      <c r="C7" s="200" t="s">
        <v>78</v>
      </c>
      <c r="D7" s="201" t="s">
        <v>78</v>
      </c>
      <c r="E7" s="202" t="s">
        <v>78</v>
      </c>
      <c r="F7" s="199" t="s">
        <v>78</v>
      </c>
      <c r="G7" s="200" t="s">
        <v>78</v>
      </c>
    </row>
    <row r="8" spans="1:7" ht="16.5" customHeight="1">
      <c r="A8" s="203" t="s">
        <v>79</v>
      </c>
      <c r="B8" s="203">
        <v>20.51</v>
      </c>
      <c r="C8" s="204">
        <v>7.11</v>
      </c>
      <c r="D8" s="203">
        <v>56.44</v>
      </c>
      <c r="E8" s="204">
        <v>18.88</v>
      </c>
      <c r="F8" s="203">
        <v>12.18</v>
      </c>
      <c r="G8" s="204">
        <v>3.45</v>
      </c>
    </row>
    <row r="9" spans="1:7" ht="16.5" customHeight="1">
      <c r="A9" s="205" t="s">
        <v>80</v>
      </c>
      <c r="B9" s="198">
        <v>16</v>
      </c>
      <c r="C9" s="206">
        <v>8.2</v>
      </c>
      <c r="D9" s="198">
        <v>54.4</v>
      </c>
      <c r="E9" s="206">
        <v>13.4</v>
      </c>
      <c r="F9" s="198">
        <v>14.42</v>
      </c>
      <c r="G9" s="206">
        <v>3.8</v>
      </c>
    </row>
    <row r="10" spans="1:7" ht="16.5" customHeight="1">
      <c r="A10" s="203" t="s">
        <v>81</v>
      </c>
      <c r="B10" s="203">
        <v>21.71</v>
      </c>
      <c r="C10" s="204">
        <v>14.07</v>
      </c>
      <c r="D10" s="203">
        <v>35.97</v>
      </c>
      <c r="E10" s="204">
        <v>10.45</v>
      </c>
      <c r="F10" s="203">
        <v>15.08</v>
      </c>
      <c r="G10" s="204">
        <v>4.42</v>
      </c>
    </row>
    <row r="11" spans="1:7" ht="16.5" customHeight="1">
      <c r="A11" s="198" t="s">
        <v>82</v>
      </c>
      <c r="B11" s="198">
        <v>22.44</v>
      </c>
      <c r="C11" s="206">
        <v>16.27</v>
      </c>
      <c r="D11" s="198">
        <v>51.75</v>
      </c>
      <c r="E11" s="206">
        <v>19.7</v>
      </c>
      <c r="F11" s="198">
        <v>9.21</v>
      </c>
      <c r="G11" s="206">
        <v>3.04</v>
      </c>
    </row>
    <row r="12" spans="1:7" ht="16.5" customHeight="1">
      <c r="A12" s="203" t="s">
        <v>83</v>
      </c>
      <c r="B12" s="203">
        <v>0</v>
      </c>
      <c r="C12" s="204">
        <v>0</v>
      </c>
      <c r="D12" s="203">
        <v>28.01</v>
      </c>
      <c r="E12" s="204">
        <v>10.21</v>
      </c>
      <c r="F12" s="203">
        <v>4.01</v>
      </c>
      <c r="G12" s="204">
        <v>1.41</v>
      </c>
    </row>
    <row r="13" spans="1:7" ht="16.5" customHeight="1">
      <c r="A13" s="198" t="s">
        <v>84</v>
      </c>
      <c r="B13" s="198">
        <v>13.07</v>
      </c>
      <c r="C13" s="206">
        <v>6.05</v>
      </c>
      <c r="D13" s="198">
        <v>41.34</v>
      </c>
      <c r="E13" s="206">
        <v>8.58</v>
      </c>
      <c r="F13" s="198">
        <v>23.79</v>
      </c>
      <c r="G13" s="206">
        <v>5.85</v>
      </c>
    </row>
    <row r="14" spans="1:7" ht="16.5" customHeight="1">
      <c r="A14" s="203" t="s">
        <v>85</v>
      </c>
      <c r="B14" s="203">
        <v>22.93</v>
      </c>
      <c r="C14" s="204">
        <v>10.39</v>
      </c>
      <c r="D14" s="203">
        <v>45.28</v>
      </c>
      <c r="E14" s="204">
        <v>15.88</v>
      </c>
      <c r="F14" s="203">
        <v>23.72</v>
      </c>
      <c r="G14" s="204">
        <v>7.06</v>
      </c>
    </row>
    <row r="15" spans="1:7" ht="16.5" customHeight="1">
      <c r="A15" s="198" t="s">
        <v>86</v>
      </c>
      <c r="B15" s="198">
        <v>19.69</v>
      </c>
      <c r="C15" s="206">
        <v>14.23</v>
      </c>
      <c r="D15" s="198">
        <v>37.25</v>
      </c>
      <c r="E15" s="206">
        <v>11.11</v>
      </c>
      <c r="F15" s="198">
        <v>17.55</v>
      </c>
      <c r="G15" s="206">
        <v>5.46</v>
      </c>
    </row>
    <row r="16" spans="1:7" ht="16.5" customHeight="1" thickBot="1">
      <c r="A16" s="207" t="s">
        <v>87</v>
      </c>
      <c r="B16" s="208">
        <v>10.4</v>
      </c>
      <c r="C16" s="209">
        <v>5.3</v>
      </c>
      <c r="D16" s="208">
        <v>61.5</v>
      </c>
      <c r="E16" s="209">
        <v>28.1</v>
      </c>
      <c r="F16" s="208">
        <v>11.4</v>
      </c>
      <c r="G16" s="209">
        <v>2.9</v>
      </c>
    </row>
    <row r="17" spans="1:7" ht="16.5" customHeight="1">
      <c r="A17" s="210" t="s">
        <v>88</v>
      </c>
      <c r="B17" s="211">
        <v>28.28</v>
      </c>
      <c r="C17" s="212">
        <v>18.79</v>
      </c>
      <c r="D17" s="211">
        <v>64.23</v>
      </c>
      <c r="E17" s="212">
        <v>22.02</v>
      </c>
      <c r="F17" s="211">
        <v>21.41</v>
      </c>
      <c r="G17" s="212">
        <v>5.45</v>
      </c>
    </row>
    <row r="18" spans="1:7" ht="16.5" customHeight="1">
      <c r="A18" s="213" t="s">
        <v>89</v>
      </c>
      <c r="B18" s="214">
        <v>25.99</v>
      </c>
      <c r="C18" s="215">
        <v>17.46</v>
      </c>
      <c r="D18" s="214">
        <v>51.97</v>
      </c>
      <c r="E18" s="215">
        <v>16.85</v>
      </c>
      <c r="F18" s="214">
        <v>18.88</v>
      </c>
      <c r="G18" s="215">
        <v>7.51</v>
      </c>
    </row>
    <row r="19" spans="1:7" ht="16.5" customHeight="1">
      <c r="A19" s="216" t="s">
        <v>90</v>
      </c>
      <c r="B19" s="216">
        <v>28.28</v>
      </c>
      <c r="C19" s="217">
        <v>16.97</v>
      </c>
      <c r="D19" s="216">
        <v>53.94</v>
      </c>
      <c r="E19" s="217">
        <v>13.74</v>
      </c>
      <c r="F19" s="216">
        <v>16.77</v>
      </c>
      <c r="G19" s="217">
        <v>4.65</v>
      </c>
    </row>
    <row r="20" spans="1:7" ht="16.5" customHeight="1">
      <c r="A20" s="214" t="s">
        <v>91</v>
      </c>
      <c r="B20" s="214">
        <v>22.77</v>
      </c>
      <c r="C20" s="215">
        <v>16.93</v>
      </c>
      <c r="D20" s="214">
        <v>54.25</v>
      </c>
      <c r="E20" s="215">
        <v>20.69</v>
      </c>
      <c r="F20" s="214">
        <v>17.22</v>
      </c>
      <c r="G20" s="215">
        <v>7.72</v>
      </c>
    </row>
    <row r="21" spans="1:7" ht="16.5" customHeight="1">
      <c r="A21" s="216" t="s">
        <v>92</v>
      </c>
      <c r="B21" s="216">
        <v>77.82</v>
      </c>
      <c r="C21" s="217">
        <v>63.56</v>
      </c>
      <c r="D21" s="216">
        <v>56.43</v>
      </c>
      <c r="E21" s="217">
        <v>18.81</v>
      </c>
      <c r="F21" s="216">
        <v>11.39</v>
      </c>
      <c r="G21" s="217">
        <v>3.17</v>
      </c>
    </row>
    <row r="22" spans="1:7" ht="16.5" customHeight="1">
      <c r="A22" s="213" t="s">
        <v>93</v>
      </c>
      <c r="B22" s="214">
        <v>86.77</v>
      </c>
      <c r="C22" s="215">
        <v>64.68</v>
      </c>
      <c r="D22" s="214">
        <v>69.65</v>
      </c>
      <c r="E22" s="215">
        <v>17.51</v>
      </c>
      <c r="F22" s="214">
        <v>14.93</v>
      </c>
      <c r="G22" s="215">
        <v>3.78</v>
      </c>
    </row>
    <row r="23" spans="1:7" ht="16.5" customHeight="1">
      <c r="A23" s="216" t="s">
        <v>139</v>
      </c>
      <c r="B23" s="216">
        <v>32.76</v>
      </c>
      <c r="C23" s="217">
        <v>15.48</v>
      </c>
      <c r="D23" s="216">
        <v>56.28</v>
      </c>
      <c r="E23" s="217">
        <v>16.48</v>
      </c>
      <c r="F23" s="216">
        <v>19.1</v>
      </c>
      <c r="G23" s="217">
        <v>7.44</v>
      </c>
    </row>
    <row r="24" spans="1:7" ht="16.5" customHeight="1">
      <c r="A24" s="213" t="s">
        <v>95</v>
      </c>
      <c r="B24" s="214">
        <v>35.36</v>
      </c>
      <c r="C24" s="215">
        <v>18.89</v>
      </c>
      <c r="D24" s="214">
        <v>37.37</v>
      </c>
      <c r="E24" s="215">
        <v>16.16</v>
      </c>
      <c r="F24" s="214">
        <v>57.37</v>
      </c>
      <c r="G24" s="215">
        <v>14.85</v>
      </c>
    </row>
    <row r="25" spans="1:7" ht="16.5" customHeight="1">
      <c r="A25" s="216" t="s">
        <v>96</v>
      </c>
      <c r="B25" s="216">
        <v>85.1</v>
      </c>
      <c r="C25" s="217">
        <v>68.7</v>
      </c>
      <c r="D25" s="216">
        <v>55.7</v>
      </c>
      <c r="E25" s="217">
        <v>17.1</v>
      </c>
      <c r="F25" s="216">
        <v>14.3</v>
      </c>
      <c r="G25" s="217">
        <v>4.8</v>
      </c>
    </row>
    <row r="26" spans="1:7" ht="16.5" customHeight="1">
      <c r="A26" s="214" t="s">
        <v>97</v>
      </c>
      <c r="B26" s="214">
        <v>24.1</v>
      </c>
      <c r="C26" s="215">
        <v>19.6</v>
      </c>
      <c r="D26" s="214">
        <v>60</v>
      </c>
      <c r="E26" s="215">
        <v>25.3</v>
      </c>
      <c r="F26" s="214">
        <v>11.9</v>
      </c>
      <c r="G26" s="215">
        <v>4.4</v>
      </c>
    </row>
    <row r="27" spans="1:7" ht="16.5" customHeight="1">
      <c r="A27" s="216" t="s">
        <v>98</v>
      </c>
      <c r="B27" s="216">
        <v>33.73</v>
      </c>
      <c r="C27" s="217">
        <v>24.34</v>
      </c>
      <c r="D27" s="216">
        <v>51.11</v>
      </c>
      <c r="E27" s="217">
        <v>19.49</v>
      </c>
      <c r="F27" s="216">
        <v>28.08</v>
      </c>
      <c r="G27" s="217">
        <v>10.81</v>
      </c>
    </row>
    <row r="28" spans="1:7" ht="16.5" customHeight="1">
      <c r="A28" s="214" t="s">
        <v>99</v>
      </c>
      <c r="B28" s="214">
        <v>17.32</v>
      </c>
      <c r="C28" s="215">
        <v>9.9</v>
      </c>
      <c r="D28" s="214">
        <v>40.2</v>
      </c>
      <c r="E28" s="215">
        <v>15.25</v>
      </c>
      <c r="F28" s="214">
        <v>31.08</v>
      </c>
      <c r="G28" s="215">
        <v>10.49</v>
      </c>
    </row>
    <row r="29" spans="1:7" ht="16.5" customHeight="1">
      <c r="A29" s="218" t="s">
        <v>100</v>
      </c>
      <c r="B29" s="216">
        <v>52.08</v>
      </c>
      <c r="C29" s="217">
        <v>31.19</v>
      </c>
      <c r="D29" s="216">
        <v>71.37</v>
      </c>
      <c r="E29" s="217">
        <v>19.5</v>
      </c>
      <c r="F29" s="216">
        <v>10.4</v>
      </c>
      <c r="G29" s="217">
        <v>3.17</v>
      </c>
    </row>
    <row r="30" spans="1:7" ht="16.5" customHeight="1">
      <c r="A30" s="213" t="s">
        <v>101</v>
      </c>
      <c r="B30" s="214">
        <v>58.8</v>
      </c>
      <c r="C30" s="215">
        <v>43.6</v>
      </c>
      <c r="D30" s="214">
        <v>55.4</v>
      </c>
      <c r="E30" s="215">
        <v>21.4</v>
      </c>
      <c r="F30" s="214">
        <v>22</v>
      </c>
      <c r="G30" s="215">
        <v>7</v>
      </c>
    </row>
    <row r="31" spans="1:16" s="220" customFormat="1" ht="16.5" customHeight="1">
      <c r="A31" s="216" t="s">
        <v>102</v>
      </c>
      <c r="B31" s="216">
        <v>82.1</v>
      </c>
      <c r="C31" s="217">
        <v>58.5</v>
      </c>
      <c r="D31" s="216">
        <v>61.5</v>
      </c>
      <c r="E31" s="217">
        <v>14.1</v>
      </c>
      <c r="F31" s="216">
        <v>8.6</v>
      </c>
      <c r="G31" s="217">
        <v>2.1</v>
      </c>
      <c r="H31" s="219"/>
      <c r="I31" s="219"/>
      <c r="J31" s="219"/>
      <c r="K31" s="219"/>
      <c r="L31" s="219"/>
      <c r="M31" s="219"/>
      <c r="N31" s="219"/>
      <c r="O31" s="219"/>
      <c r="P31" s="219"/>
    </row>
    <row r="32" spans="1:7" ht="16.5" customHeight="1">
      <c r="A32" s="214" t="s">
        <v>103</v>
      </c>
      <c r="B32" s="214">
        <v>36.63</v>
      </c>
      <c r="C32" s="215">
        <v>21.58</v>
      </c>
      <c r="D32" s="214">
        <v>46.13</v>
      </c>
      <c r="E32" s="215">
        <v>15.44</v>
      </c>
      <c r="F32" s="214">
        <v>30.49</v>
      </c>
      <c r="G32" s="215">
        <v>11.09</v>
      </c>
    </row>
    <row r="33" spans="1:16" s="220" customFormat="1" ht="16.5" customHeight="1">
      <c r="A33" s="218" t="s">
        <v>104</v>
      </c>
      <c r="B33" s="216">
        <v>37.4</v>
      </c>
      <c r="C33" s="217">
        <v>18.2</v>
      </c>
      <c r="D33" s="216">
        <v>49.7</v>
      </c>
      <c r="E33" s="217">
        <v>16.2</v>
      </c>
      <c r="F33" s="216">
        <v>17.1</v>
      </c>
      <c r="G33" s="217">
        <v>6</v>
      </c>
      <c r="H33" s="219"/>
      <c r="I33" s="219"/>
      <c r="J33" s="219"/>
      <c r="K33" s="219"/>
      <c r="L33" s="219"/>
      <c r="M33" s="219"/>
      <c r="N33" s="219"/>
      <c r="O33" s="219"/>
      <c r="P33" s="219"/>
    </row>
    <row r="34" spans="1:16" s="220" customFormat="1" ht="16.5" customHeight="1">
      <c r="A34" s="213" t="s">
        <v>105</v>
      </c>
      <c r="B34" s="214">
        <v>37.2</v>
      </c>
      <c r="C34" s="215">
        <v>20</v>
      </c>
      <c r="D34" s="214">
        <v>44.2</v>
      </c>
      <c r="E34" s="215">
        <v>14</v>
      </c>
      <c r="F34" s="214">
        <v>14.4</v>
      </c>
      <c r="G34" s="215">
        <v>6</v>
      </c>
      <c r="H34" s="219"/>
      <c r="I34" s="219"/>
      <c r="J34" s="219"/>
      <c r="K34" s="219"/>
      <c r="L34" s="219"/>
      <c r="M34" s="219"/>
      <c r="N34" s="219"/>
      <c r="O34" s="219"/>
      <c r="P34" s="219"/>
    </row>
    <row r="35" spans="1:16" s="220" customFormat="1" ht="16.5" customHeight="1">
      <c r="A35" s="216" t="s">
        <v>106</v>
      </c>
      <c r="B35" s="216">
        <v>80.38</v>
      </c>
      <c r="C35" s="217">
        <v>59.99</v>
      </c>
      <c r="D35" s="216">
        <v>51.09</v>
      </c>
      <c r="E35" s="217">
        <v>18.81</v>
      </c>
      <c r="F35" s="216">
        <v>12.47</v>
      </c>
      <c r="G35" s="217">
        <v>4.36</v>
      </c>
      <c r="H35" s="219"/>
      <c r="I35" s="219"/>
      <c r="J35" s="219"/>
      <c r="K35" s="219"/>
      <c r="L35" s="219"/>
      <c r="M35" s="219"/>
      <c r="N35" s="219"/>
      <c r="O35" s="219"/>
      <c r="P35" s="219"/>
    </row>
    <row r="36" spans="1:16" s="220" customFormat="1" ht="16.5" customHeight="1">
      <c r="A36" s="214" t="s">
        <v>107</v>
      </c>
      <c r="B36" s="214">
        <v>24.89</v>
      </c>
      <c r="C36" s="215">
        <v>11.56</v>
      </c>
      <c r="D36" s="214">
        <v>45.48</v>
      </c>
      <c r="E36" s="215">
        <v>18.03</v>
      </c>
      <c r="F36" s="214">
        <v>29.01</v>
      </c>
      <c r="G36" s="215">
        <v>11.76</v>
      </c>
      <c r="H36" s="219"/>
      <c r="I36" s="219"/>
      <c r="J36" s="219"/>
      <c r="K36" s="219"/>
      <c r="L36" s="219"/>
      <c r="M36" s="219"/>
      <c r="N36" s="219"/>
      <c r="O36" s="219"/>
      <c r="P36" s="219"/>
    </row>
    <row r="37" spans="1:16" s="220" customFormat="1" ht="16.5" customHeight="1">
      <c r="A37" s="216" t="s">
        <v>108</v>
      </c>
      <c r="B37" s="216">
        <v>38.35</v>
      </c>
      <c r="C37" s="217">
        <v>31.82</v>
      </c>
      <c r="D37" s="216">
        <v>65.89</v>
      </c>
      <c r="E37" s="217">
        <v>24.07</v>
      </c>
      <c r="F37" s="216">
        <v>23.05</v>
      </c>
      <c r="G37" s="217">
        <v>8.16</v>
      </c>
      <c r="H37" s="219"/>
      <c r="I37" s="219"/>
      <c r="J37" s="219"/>
      <c r="K37" s="219"/>
      <c r="L37" s="219"/>
      <c r="M37" s="219"/>
      <c r="N37" s="219"/>
      <c r="O37" s="219"/>
      <c r="P37" s="219"/>
    </row>
    <row r="38" spans="1:16" s="220" customFormat="1" ht="16.5" customHeight="1">
      <c r="A38" s="213" t="s">
        <v>109</v>
      </c>
      <c r="B38" s="214">
        <v>35.82</v>
      </c>
      <c r="C38" s="215">
        <v>19.9</v>
      </c>
      <c r="D38" s="214">
        <v>57.31</v>
      </c>
      <c r="E38" s="215">
        <v>20.5</v>
      </c>
      <c r="F38" s="214">
        <v>18.71</v>
      </c>
      <c r="G38" s="215">
        <v>5.77</v>
      </c>
      <c r="H38" s="219"/>
      <c r="I38" s="219"/>
      <c r="J38" s="219"/>
      <c r="K38" s="219"/>
      <c r="L38" s="219"/>
      <c r="M38" s="219"/>
      <c r="N38" s="219"/>
      <c r="O38" s="219"/>
      <c r="P38" s="219"/>
    </row>
    <row r="39" spans="1:16" s="220" customFormat="1" ht="16.5" customHeight="1">
      <c r="A39" s="218" t="s">
        <v>110</v>
      </c>
      <c r="B39" s="216">
        <v>29.8</v>
      </c>
      <c r="C39" s="217">
        <v>11.7</v>
      </c>
      <c r="D39" s="216">
        <v>42.9</v>
      </c>
      <c r="E39" s="217">
        <v>13.2</v>
      </c>
      <c r="F39" s="216">
        <v>65.3</v>
      </c>
      <c r="G39" s="217">
        <v>17.5</v>
      </c>
      <c r="H39" s="219"/>
      <c r="I39" s="219"/>
      <c r="J39" s="219"/>
      <c r="K39" s="219"/>
      <c r="L39" s="219"/>
      <c r="M39" s="219"/>
      <c r="N39" s="219"/>
      <c r="O39" s="219"/>
      <c r="P39" s="219"/>
    </row>
    <row r="40" spans="1:16" s="220" customFormat="1" ht="16.5" customHeight="1">
      <c r="A40" s="214" t="s">
        <v>111</v>
      </c>
      <c r="B40" s="214">
        <v>37.98</v>
      </c>
      <c r="C40" s="215">
        <v>26.93</v>
      </c>
      <c r="D40" s="214">
        <v>45.62</v>
      </c>
      <c r="E40" s="215">
        <v>14.67</v>
      </c>
      <c r="F40" s="214">
        <v>19.3</v>
      </c>
      <c r="G40" s="215">
        <v>5.63</v>
      </c>
      <c r="H40" s="219"/>
      <c r="I40" s="219"/>
      <c r="J40" s="219"/>
      <c r="K40" s="219"/>
      <c r="L40" s="219"/>
      <c r="M40" s="219"/>
      <c r="N40" s="219"/>
      <c r="O40" s="219"/>
      <c r="P40" s="219"/>
    </row>
    <row r="41" spans="1:7" ht="16.5" customHeight="1">
      <c r="A41" s="221" t="s">
        <v>112</v>
      </c>
      <c r="B41" s="216">
        <v>52.6</v>
      </c>
      <c r="C41" s="217">
        <v>34.4</v>
      </c>
      <c r="D41" s="216">
        <v>86.4</v>
      </c>
      <c r="E41" s="217">
        <v>21.4</v>
      </c>
      <c r="F41" s="216">
        <v>16.2</v>
      </c>
      <c r="G41" s="217">
        <v>5.6</v>
      </c>
    </row>
    <row r="42" spans="1:7" ht="16.5" customHeight="1">
      <c r="A42" s="214" t="s">
        <v>113</v>
      </c>
      <c r="B42" s="214">
        <v>63.4</v>
      </c>
      <c r="C42" s="215">
        <v>35.4</v>
      </c>
      <c r="D42" s="214">
        <v>97</v>
      </c>
      <c r="E42" s="215">
        <v>18</v>
      </c>
      <c r="F42" s="214">
        <v>15</v>
      </c>
      <c r="G42" s="215">
        <v>2.8</v>
      </c>
    </row>
    <row r="43" spans="1:7" ht="16.5" customHeight="1">
      <c r="A43" s="216" t="s">
        <v>114</v>
      </c>
      <c r="B43" s="216">
        <v>107.11</v>
      </c>
      <c r="C43" s="217">
        <v>93.1</v>
      </c>
      <c r="D43" s="216">
        <v>54.59</v>
      </c>
      <c r="E43" s="217">
        <v>18.54</v>
      </c>
      <c r="F43" s="216">
        <v>12.57</v>
      </c>
      <c r="G43" s="217">
        <v>5.77</v>
      </c>
    </row>
    <row r="44" spans="1:7" ht="16.5" customHeight="1" thickBot="1">
      <c r="A44" s="222" t="s">
        <v>115</v>
      </c>
      <c r="B44" s="214">
        <v>95.43</v>
      </c>
      <c r="C44" s="215">
        <v>78.8</v>
      </c>
      <c r="D44" s="214">
        <v>55.24</v>
      </c>
      <c r="E44" s="215">
        <v>17.42</v>
      </c>
      <c r="F44" s="214">
        <v>11.29</v>
      </c>
      <c r="G44" s="215">
        <v>4.55</v>
      </c>
    </row>
    <row r="45" spans="1:7" ht="16.5" customHeight="1">
      <c r="A45" s="223" t="s">
        <v>116</v>
      </c>
      <c r="B45" s="223">
        <v>46.69</v>
      </c>
      <c r="C45" s="224">
        <v>38.22</v>
      </c>
      <c r="D45" s="223">
        <v>29.35</v>
      </c>
      <c r="E45" s="224">
        <v>10.05</v>
      </c>
      <c r="F45" s="223">
        <v>30.15</v>
      </c>
      <c r="G45" s="224">
        <v>7.49</v>
      </c>
    </row>
    <row r="46" spans="1:7" ht="16.5" customHeight="1">
      <c r="A46" s="214" t="s">
        <v>117</v>
      </c>
      <c r="B46" s="214">
        <v>62.62</v>
      </c>
      <c r="C46" s="215">
        <v>29.46</v>
      </c>
      <c r="D46" s="214">
        <v>31.11</v>
      </c>
      <c r="E46" s="215">
        <v>21.63</v>
      </c>
      <c r="F46" s="214">
        <v>16.27</v>
      </c>
      <c r="G46" s="215">
        <v>4.12</v>
      </c>
    </row>
    <row r="47" spans="1:7" ht="16.5" customHeight="1">
      <c r="A47" s="216" t="s">
        <v>118</v>
      </c>
      <c r="B47" s="216">
        <v>62.73</v>
      </c>
      <c r="C47" s="217">
        <v>36.9</v>
      </c>
      <c r="D47" s="216">
        <v>41.41</v>
      </c>
      <c r="E47" s="217">
        <v>11.27</v>
      </c>
      <c r="F47" s="216">
        <v>16.81</v>
      </c>
      <c r="G47" s="217">
        <v>3.49</v>
      </c>
    </row>
    <row r="48" spans="1:7" ht="16.5" customHeight="1">
      <c r="A48" s="214" t="s">
        <v>119</v>
      </c>
      <c r="B48" s="214">
        <v>82.61</v>
      </c>
      <c r="C48" s="215">
        <v>53.21</v>
      </c>
      <c r="D48" s="214">
        <v>39.8</v>
      </c>
      <c r="E48" s="215">
        <v>9.8</v>
      </c>
      <c r="F48" s="214">
        <v>14.4</v>
      </c>
      <c r="G48" s="215">
        <v>2.4</v>
      </c>
    </row>
    <row r="49" spans="1:7" ht="16.5" customHeight="1">
      <c r="A49" s="216" t="s">
        <v>120</v>
      </c>
      <c r="B49" s="216">
        <v>70.44</v>
      </c>
      <c r="C49" s="217">
        <v>44.86</v>
      </c>
      <c r="D49" s="216">
        <v>27.81</v>
      </c>
      <c r="E49" s="217">
        <v>9.34</v>
      </c>
      <c r="F49" s="216">
        <v>33.9</v>
      </c>
      <c r="G49" s="217">
        <v>7.31</v>
      </c>
    </row>
    <row r="50" spans="1:7" ht="16.5" customHeight="1">
      <c r="A50" s="214" t="s">
        <v>121</v>
      </c>
      <c r="B50" s="214">
        <v>78.2</v>
      </c>
      <c r="C50" s="215">
        <v>48.95</v>
      </c>
      <c r="D50" s="214">
        <v>26.86</v>
      </c>
      <c r="E50" s="215">
        <v>15.12</v>
      </c>
      <c r="F50" s="214">
        <v>15.92</v>
      </c>
      <c r="G50" s="215">
        <v>3.58</v>
      </c>
    </row>
    <row r="51" spans="1:7" ht="16.5" customHeight="1">
      <c r="A51" s="216" t="s">
        <v>122</v>
      </c>
      <c r="B51" s="216">
        <v>64.93</v>
      </c>
      <c r="C51" s="217">
        <v>41</v>
      </c>
      <c r="D51" s="216">
        <v>26.13</v>
      </c>
      <c r="E51" s="217">
        <v>14.87</v>
      </c>
      <c r="F51" s="216">
        <v>19.5</v>
      </c>
      <c r="G51" s="217">
        <v>4.82</v>
      </c>
    </row>
    <row r="52" spans="1:7" ht="16.5" customHeight="1">
      <c r="A52" s="214" t="s">
        <v>123</v>
      </c>
      <c r="B52" s="214">
        <v>56.63</v>
      </c>
      <c r="C52" s="215">
        <v>50.59</v>
      </c>
      <c r="D52" s="214">
        <v>99.85</v>
      </c>
      <c r="E52" s="215">
        <v>32.51</v>
      </c>
      <c r="F52" s="214">
        <v>6.34</v>
      </c>
      <c r="G52" s="215">
        <v>1.78</v>
      </c>
    </row>
    <row r="53" spans="1:7" ht="16.5" customHeight="1">
      <c r="A53" s="216" t="s">
        <v>124</v>
      </c>
      <c r="B53" s="216">
        <v>57.7</v>
      </c>
      <c r="C53" s="217">
        <v>39.5</v>
      </c>
      <c r="D53" s="216">
        <v>24.2</v>
      </c>
      <c r="E53" s="217">
        <v>15.2</v>
      </c>
      <c r="F53" s="216">
        <v>16.1</v>
      </c>
      <c r="G53" s="217">
        <v>3.5</v>
      </c>
    </row>
    <row r="54" spans="1:7" ht="16.5" customHeight="1">
      <c r="A54" s="214" t="s">
        <v>125</v>
      </c>
      <c r="B54" s="214">
        <v>51.87</v>
      </c>
      <c r="C54" s="215">
        <v>43.87</v>
      </c>
      <c r="D54" s="214">
        <v>29.11</v>
      </c>
      <c r="E54" s="215">
        <v>11.48</v>
      </c>
      <c r="F54" s="214">
        <v>23.37</v>
      </c>
      <c r="G54" s="215">
        <v>4.72</v>
      </c>
    </row>
    <row r="55" spans="1:7" ht="16.5" customHeight="1">
      <c r="A55" s="216" t="s">
        <v>126</v>
      </c>
      <c r="B55" s="216">
        <v>46.23</v>
      </c>
      <c r="C55" s="217">
        <v>21.11</v>
      </c>
      <c r="D55" s="216">
        <v>116.78</v>
      </c>
      <c r="E55" s="217">
        <v>39.6</v>
      </c>
      <c r="F55" s="216">
        <v>8.84</v>
      </c>
      <c r="G55" s="217">
        <v>1.81</v>
      </c>
    </row>
    <row r="56" spans="1:7" ht="16.5" customHeight="1">
      <c r="A56" s="213" t="s">
        <v>127</v>
      </c>
      <c r="B56" s="214">
        <v>70</v>
      </c>
      <c r="C56" s="215">
        <v>43.2</v>
      </c>
      <c r="D56" s="214">
        <v>15.6</v>
      </c>
      <c r="E56" s="215">
        <v>5.8</v>
      </c>
      <c r="F56" s="214">
        <v>17.33</v>
      </c>
      <c r="G56" s="215">
        <v>3.8</v>
      </c>
    </row>
    <row r="57" spans="1:7" ht="16.5" customHeight="1">
      <c r="A57" s="216" t="s">
        <v>128</v>
      </c>
      <c r="B57" s="216">
        <v>46.3</v>
      </c>
      <c r="C57" s="217">
        <v>17.73</v>
      </c>
      <c r="D57" s="216">
        <v>20.88</v>
      </c>
      <c r="E57" s="217">
        <v>12.8</v>
      </c>
      <c r="F57" s="216">
        <v>15.56</v>
      </c>
      <c r="G57" s="217">
        <v>4.14</v>
      </c>
    </row>
    <row r="58" spans="1:7" ht="16.5" customHeight="1">
      <c r="A58" s="213" t="s">
        <v>129</v>
      </c>
      <c r="B58" s="214">
        <v>44.16</v>
      </c>
      <c r="C58" s="215">
        <v>33.07</v>
      </c>
      <c r="D58" s="214">
        <v>23.96</v>
      </c>
      <c r="E58" s="215">
        <v>7.92</v>
      </c>
      <c r="F58" s="214">
        <v>33.46</v>
      </c>
      <c r="G58" s="215">
        <v>9.5</v>
      </c>
    </row>
    <row r="59" spans="1:7" ht="16.5" customHeight="1">
      <c r="A59" s="216" t="s">
        <v>130</v>
      </c>
      <c r="B59" s="216">
        <v>60</v>
      </c>
      <c r="C59" s="217">
        <v>48.8</v>
      </c>
      <c r="D59" s="216">
        <v>63.89</v>
      </c>
      <c r="E59" s="217">
        <v>17</v>
      </c>
      <c r="F59" s="216">
        <v>13.6</v>
      </c>
      <c r="G59" s="217">
        <v>2.8</v>
      </c>
    </row>
    <row r="60" spans="1:7" ht="16.5" customHeight="1">
      <c r="A60" s="214" t="s">
        <v>131</v>
      </c>
      <c r="B60" s="214">
        <v>57.05</v>
      </c>
      <c r="C60" s="215">
        <v>47.91</v>
      </c>
      <c r="D60" s="214">
        <v>33.09</v>
      </c>
      <c r="E60" s="215">
        <v>6.29</v>
      </c>
      <c r="F60" s="214">
        <v>15.43</v>
      </c>
      <c r="G60" s="215">
        <v>3.45</v>
      </c>
    </row>
    <row r="61" spans="1:16" s="185" customFormat="1" ht="19.5" customHeight="1" thickBot="1">
      <c r="A61" s="225" t="s">
        <v>132</v>
      </c>
      <c r="B61" s="225">
        <v>35.4</v>
      </c>
      <c r="C61" s="226">
        <v>21.2</v>
      </c>
      <c r="D61" s="225">
        <v>21.8</v>
      </c>
      <c r="E61" s="226">
        <v>8.4</v>
      </c>
      <c r="F61" s="225">
        <v>28.4</v>
      </c>
      <c r="G61" s="226">
        <v>9</v>
      </c>
      <c r="H61" s="186"/>
      <c r="I61" s="186"/>
      <c r="J61" s="186"/>
      <c r="K61" s="186"/>
      <c r="L61" s="186"/>
      <c r="M61" s="186"/>
      <c r="N61" s="186"/>
      <c r="O61" s="186"/>
      <c r="P61" s="186"/>
    </row>
    <row r="62" spans="1:16" s="185" customFormat="1" ht="12.75">
      <c r="A62" s="227" t="s">
        <v>133</v>
      </c>
      <c r="H62" s="186"/>
      <c r="I62" s="186"/>
      <c r="J62" s="186"/>
      <c r="K62" s="186"/>
      <c r="L62" s="186"/>
      <c r="M62" s="186"/>
      <c r="N62" s="186"/>
      <c r="O62" s="186"/>
      <c r="P62" s="186"/>
    </row>
    <row r="63" spans="1:16" s="185" customFormat="1" ht="12.75">
      <c r="A63" s="228"/>
      <c r="H63" s="186"/>
      <c r="I63" s="186"/>
      <c r="J63" s="186"/>
      <c r="K63" s="186"/>
      <c r="L63" s="186"/>
      <c r="M63" s="186"/>
      <c r="N63" s="186"/>
      <c r="O63" s="186"/>
      <c r="P63" s="186"/>
    </row>
    <row r="64" spans="8:16" s="185" customFormat="1" ht="13.5" customHeight="1">
      <c r="H64" s="186"/>
      <c r="I64" s="186"/>
      <c r="J64" s="186"/>
      <c r="K64" s="186"/>
      <c r="L64" s="186"/>
      <c r="M64" s="186"/>
      <c r="N64" s="186"/>
      <c r="O64" s="186"/>
      <c r="P64" s="186"/>
    </row>
    <row r="65" spans="8:16" s="185" customFormat="1" ht="12.75">
      <c r="H65" s="186"/>
      <c r="I65" s="186"/>
      <c r="J65" s="186"/>
      <c r="K65" s="186"/>
      <c r="L65" s="186"/>
      <c r="M65" s="186"/>
      <c r="N65" s="186"/>
      <c r="O65" s="186"/>
      <c r="P65" s="186"/>
    </row>
    <row r="66" spans="8:16" s="185" customFormat="1" ht="12.75">
      <c r="H66" s="186"/>
      <c r="I66" s="186"/>
      <c r="J66" s="186"/>
      <c r="K66" s="186"/>
      <c r="L66" s="186"/>
      <c r="M66" s="186"/>
      <c r="N66" s="186"/>
      <c r="O66" s="186"/>
      <c r="P66" s="186"/>
    </row>
    <row r="67" spans="8:16" s="185" customFormat="1" ht="12.75">
      <c r="H67" s="186"/>
      <c r="I67" s="186"/>
      <c r="J67" s="186"/>
      <c r="K67" s="186"/>
      <c r="L67" s="186"/>
      <c r="M67" s="186"/>
      <c r="N67" s="186"/>
      <c r="O67" s="186"/>
      <c r="P67" s="186"/>
    </row>
    <row r="68" spans="8:16" s="185" customFormat="1" ht="12.75">
      <c r="H68" s="186"/>
      <c r="I68" s="186"/>
      <c r="J68" s="186"/>
      <c r="K68" s="186"/>
      <c r="L68" s="186"/>
      <c r="M68" s="186"/>
      <c r="N68" s="186"/>
      <c r="O68" s="186"/>
      <c r="P68" s="186"/>
    </row>
    <row r="69" spans="8:16" s="185" customFormat="1" ht="12.75">
      <c r="H69" s="186"/>
      <c r="I69" s="186"/>
      <c r="J69" s="186"/>
      <c r="K69" s="186"/>
      <c r="L69" s="186"/>
      <c r="M69" s="186"/>
      <c r="N69" s="186"/>
      <c r="O69" s="186"/>
      <c r="P69" s="186"/>
    </row>
    <row r="70" spans="8:16" s="185" customFormat="1" ht="12.75">
      <c r="H70" s="186"/>
      <c r="I70" s="186"/>
      <c r="J70" s="186"/>
      <c r="K70" s="186"/>
      <c r="L70" s="186"/>
      <c r="M70" s="186"/>
      <c r="N70" s="186"/>
      <c r="O70" s="186"/>
      <c r="P70" s="186"/>
    </row>
    <row r="71" spans="8:16" s="185" customFormat="1" ht="12.75">
      <c r="H71" s="186"/>
      <c r="I71" s="186"/>
      <c r="J71" s="186"/>
      <c r="K71" s="186"/>
      <c r="L71" s="186"/>
      <c r="M71" s="186"/>
      <c r="N71" s="186"/>
      <c r="O71" s="186"/>
      <c r="P71" s="186"/>
    </row>
    <row r="72" spans="8:16" s="185" customFormat="1" ht="12.75"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7" ht="12.75">
      <c r="A73" s="185"/>
      <c r="B73" s="185"/>
      <c r="C73" s="185"/>
      <c r="D73" s="185"/>
      <c r="E73" s="185"/>
      <c r="F73" s="185"/>
      <c r="G73" s="185"/>
    </row>
  </sheetData>
  <sheetProtection/>
  <mergeCells count="4">
    <mergeCell ref="A5:A6"/>
    <mergeCell ref="B5:C5"/>
    <mergeCell ref="D5:E5"/>
    <mergeCell ref="F5:G5"/>
  </mergeCells>
  <printOptions horizontalCentered="1"/>
  <pageMargins left="0.5511811023622047" right="0.4724409448818898" top="0.4330708661417323" bottom="0.2755905511811024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5"/>
  <sheetViews>
    <sheetView view="pageBreakPreview" zoomScale="75" zoomScaleSheetLayoutView="75" zoomScalePageLayoutView="0" workbookViewId="0" topLeftCell="A1">
      <selection activeCell="A1" sqref="A1:F1"/>
    </sheetView>
  </sheetViews>
  <sheetFormatPr defaultColWidth="9.875" defaultRowHeight="13.5"/>
  <cols>
    <col min="1" max="1" width="21.25390625" style="229" customWidth="1"/>
    <col min="2" max="2" width="10.875" style="229" customWidth="1"/>
    <col min="3" max="4" width="8.375" style="229" customWidth="1"/>
    <col min="5" max="5" width="10.875" style="229" customWidth="1"/>
    <col min="6" max="7" width="8.375" style="229" customWidth="1"/>
    <col min="8" max="8" width="10.875" style="229" customWidth="1"/>
    <col min="9" max="10" width="8.375" style="229" customWidth="1"/>
    <col min="11" max="11" width="10.875" style="229" customWidth="1"/>
    <col min="12" max="13" width="8.375" style="229" customWidth="1"/>
    <col min="14" max="16384" width="9.875" style="229" customWidth="1"/>
  </cols>
  <sheetData>
    <row r="1" spans="1:6" ht="26.25" customHeight="1">
      <c r="A1" s="831" t="s">
        <v>140</v>
      </c>
      <c r="B1" s="831"/>
      <c r="C1" s="831"/>
      <c r="D1" s="831"/>
      <c r="E1" s="831"/>
      <c r="F1" s="831"/>
    </row>
    <row r="2" spans="1:6" ht="21.75" customHeight="1">
      <c r="A2" s="832" t="s">
        <v>141</v>
      </c>
      <c r="B2" s="832"/>
      <c r="C2" s="832"/>
      <c r="D2" s="832"/>
      <c r="E2" s="832"/>
      <c r="F2" s="832"/>
    </row>
    <row r="3" spans="1:6" ht="21.75" customHeight="1" thickBot="1">
      <c r="A3" s="230"/>
      <c r="B3" s="230"/>
      <c r="C3" s="230"/>
      <c r="D3" s="230"/>
      <c r="E3" s="230"/>
      <c r="F3" s="230"/>
    </row>
    <row r="4" spans="1:127" ht="30" customHeight="1" thickBot="1">
      <c r="A4" s="231" t="s">
        <v>142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3"/>
      <c r="M4" s="234" t="s">
        <v>143</v>
      </c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5"/>
      <c r="DM4" s="235"/>
      <c r="DN4" s="235"/>
      <c r="DO4" s="235"/>
      <c r="DP4" s="235"/>
      <c r="DQ4" s="235"/>
      <c r="DR4" s="235"/>
      <c r="DS4" s="235"/>
      <c r="DT4" s="235"/>
      <c r="DU4" s="235"/>
      <c r="DV4" s="235"/>
      <c r="DW4" s="235"/>
    </row>
    <row r="5" spans="1:133" ht="15.75" customHeight="1">
      <c r="A5" s="828" t="s">
        <v>144</v>
      </c>
      <c r="B5" s="818" t="s">
        <v>145</v>
      </c>
      <c r="C5" s="819"/>
      <c r="D5" s="819"/>
      <c r="E5" s="819"/>
      <c r="F5" s="819"/>
      <c r="G5" s="820"/>
      <c r="H5" s="818" t="s">
        <v>146</v>
      </c>
      <c r="I5" s="819"/>
      <c r="J5" s="819"/>
      <c r="K5" s="819"/>
      <c r="L5" s="819"/>
      <c r="M5" s="820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</row>
    <row r="6" spans="1:133" ht="15.75" customHeight="1">
      <c r="A6" s="829"/>
      <c r="B6" s="821" t="s">
        <v>147</v>
      </c>
      <c r="C6" s="822"/>
      <c r="D6" s="822"/>
      <c r="E6" s="823" t="s">
        <v>148</v>
      </c>
      <c r="F6" s="824"/>
      <c r="G6" s="825"/>
      <c r="H6" s="821" t="s">
        <v>149</v>
      </c>
      <c r="I6" s="822"/>
      <c r="J6" s="822"/>
      <c r="K6" s="823" t="s">
        <v>150</v>
      </c>
      <c r="L6" s="824"/>
      <c r="M6" s="82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235"/>
    </row>
    <row r="7" spans="1:133" ht="25.5" customHeight="1" thickBot="1">
      <c r="A7" s="830"/>
      <c r="B7" s="236" t="s">
        <v>151</v>
      </c>
      <c r="C7" s="237">
        <v>2017</v>
      </c>
      <c r="D7" s="238" t="s">
        <v>152</v>
      </c>
      <c r="E7" s="236" t="s">
        <v>151</v>
      </c>
      <c r="F7" s="237">
        <v>2017</v>
      </c>
      <c r="G7" s="239" t="s">
        <v>152</v>
      </c>
      <c r="H7" s="236" t="s">
        <v>151</v>
      </c>
      <c r="I7" s="237">
        <v>2017</v>
      </c>
      <c r="J7" s="238" t="s">
        <v>152</v>
      </c>
      <c r="K7" s="236" t="s">
        <v>151</v>
      </c>
      <c r="L7" s="237">
        <v>2017</v>
      </c>
      <c r="M7" s="239" t="s">
        <v>152</v>
      </c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</row>
    <row r="8" spans="1:133" ht="15.75" customHeight="1">
      <c r="A8" s="240" t="s">
        <v>153</v>
      </c>
      <c r="B8" s="241"/>
      <c r="C8" s="242"/>
      <c r="D8" s="242"/>
      <c r="E8" s="243"/>
      <c r="F8" s="242"/>
      <c r="G8" s="244"/>
      <c r="H8" s="245"/>
      <c r="I8" s="246"/>
      <c r="J8" s="246"/>
      <c r="K8" s="247"/>
      <c r="L8" s="246"/>
      <c r="M8" s="248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</row>
    <row r="9" spans="1:133" ht="15.75" customHeight="1">
      <c r="A9" s="249" t="s">
        <v>154</v>
      </c>
      <c r="B9" s="250">
        <v>15198.7</v>
      </c>
      <c r="C9" s="251">
        <v>15230</v>
      </c>
      <c r="D9" s="251" t="s">
        <v>155</v>
      </c>
      <c r="E9" s="251">
        <v>120846.7</v>
      </c>
      <c r="F9" s="251">
        <v>112179</v>
      </c>
      <c r="G9" s="252" t="s">
        <v>155</v>
      </c>
      <c r="H9" s="253">
        <v>278.4</v>
      </c>
      <c r="I9" s="251">
        <v>347</v>
      </c>
      <c r="J9" s="251">
        <v>450</v>
      </c>
      <c r="K9" s="251">
        <v>1039.6</v>
      </c>
      <c r="L9" s="251">
        <v>1800</v>
      </c>
      <c r="M9" s="252" t="s">
        <v>155</v>
      </c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</row>
    <row r="10" spans="1:133" ht="15.75" customHeight="1">
      <c r="A10" s="254" t="s">
        <v>156</v>
      </c>
      <c r="B10" s="255">
        <v>4184.8</v>
      </c>
      <c r="C10" s="256">
        <v>4560</v>
      </c>
      <c r="D10" s="256">
        <v>4065</v>
      </c>
      <c r="E10" s="256">
        <v>8439.8</v>
      </c>
      <c r="F10" s="256">
        <v>9546</v>
      </c>
      <c r="G10" s="257" t="s">
        <v>155</v>
      </c>
      <c r="H10" s="258">
        <v>1663.3</v>
      </c>
      <c r="I10" s="256">
        <v>1300</v>
      </c>
      <c r="J10" s="256">
        <v>1012</v>
      </c>
      <c r="K10" s="256">
        <v>4139.5</v>
      </c>
      <c r="L10" s="256">
        <v>3013</v>
      </c>
      <c r="M10" s="257" t="s">
        <v>155</v>
      </c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</row>
    <row r="11" spans="1:133" ht="15.75" customHeight="1">
      <c r="A11" s="259" t="s">
        <v>157</v>
      </c>
      <c r="B11" s="250">
        <v>16924.1</v>
      </c>
      <c r="C11" s="251">
        <v>14728</v>
      </c>
      <c r="D11" s="251">
        <v>13394</v>
      </c>
      <c r="E11" s="251">
        <v>31607.6</v>
      </c>
      <c r="F11" s="251">
        <v>26377</v>
      </c>
      <c r="G11" s="252" t="s">
        <v>155</v>
      </c>
      <c r="H11" s="253">
        <v>3868.9</v>
      </c>
      <c r="I11" s="251">
        <v>2450</v>
      </c>
      <c r="J11" s="251">
        <v>1941</v>
      </c>
      <c r="K11" s="251">
        <v>7028.4</v>
      </c>
      <c r="L11" s="251">
        <v>4539</v>
      </c>
      <c r="M11" s="252" t="s">
        <v>155</v>
      </c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</row>
    <row r="12" spans="1:133" ht="15.75" customHeight="1">
      <c r="A12" s="254" t="s">
        <v>158</v>
      </c>
      <c r="B12" s="255">
        <v>6124.5</v>
      </c>
      <c r="C12" s="256">
        <v>5373</v>
      </c>
      <c r="D12" s="256">
        <v>4870</v>
      </c>
      <c r="E12" s="256">
        <v>9430.4</v>
      </c>
      <c r="F12" s="256">
        <v>9881</v>
      </c>
      <c r="G12" s="257" t="s">
        <v>155</v>
      </c>
      <c r="H12" s="258">
        <v>3104.6</v>
      </c>
      <c r="I12" s="256">
        <v>2497</v>
      </c>
      <c r="J12" s="256">
        <v>1977</v>
      </c>
      <c r="K12" s="256">
        <v>6201.2</v>
      </c>
      <c r="L12" s="256">
        <v>4825</v>
      </c>
      <c r="M12" s="257" t="s">
        <v>155</v>
      </c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</row>
    <row r="13" spans="1:133" ht="15.75" customHeight="1">
      <c r="A13" s="260" t="s">
        <v>159</v>
      </c>
      <c r="B13" s="250">
        <v>686.8</v>
      </c>
      <c r="C13" s="251">
        <v>399</v>
      </c>
      <c r="D13" s="251">
        <v>443</v>
      </c>
      <c r="E13" s="251">
        <v>6435.8</v>
      </c>
      <c r="F13" s="251">
        <v>3656</v>
      </c>
      <c r="G13" s="252" t="s">
        <v>155</v>
      </c>
      <c r="H13" s="261">
        <v>293.1</v>
      </c>
      <c r="I13" s="262">
        <v>123</v>
      </c>
      <c r="J13" s="262">
        <v>162</v>
      </c>
      <c r="K13" s="262">
        <v>2619.7</v>
      </c>
      <c r="L13" s="262">
        <v>1353</v>
      </c>
      <c r="M13" s="263" t="s">
        <v>155</v>
      </c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</row>
    <row r="14" spans="1:133" ht="15.75" customHeight="1">
      <c r="A14" s="240" t="s">
        <v>160</v>
      </c>
      <c r="B14" s="264"/>
      <c r="C14" s="265"/>
      <c r="D14" s="265"/>
      <c r="E14" s="265"/>
      <c r="F14" s="265"/>
      <c r="G14" s="266"/>
      <c r="H14" s="253"/>
      <c r="I14" s="251"/>
      <c r="J14" s="251"/>
      <c r="K14" s="251"/>
      <c r="L14" s="251"/>
      <c r="M14" s="252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</row>
    <row r="15" spans="1:133" ht="15.75" customHeight="1">
      <c r="A15" s="249" t="s">
        <v>161</v>
      </c>
      <c r="B15" s="250">
        <v>56.2</v>
      </c>
      <c r="C15" s="251">
        <v>20</v>
      </c>
      <c r="D15" s="251">
        <v>24</v>
      </c>
      <c r="E15" s="251">
        <v>70.4</v>
      </c>
      <c r="F15" s="251">
        <v>56</v>
      </c>
      <c r="G15" s="252" t="s">
        <v>155</v>
      </c>
      <c r="H15" s="253">
        <v>17</v>
      </c>
      <c r="I15" s="251">
        <v>20</v>
      </c>
      <c r="J15" s="251">
        <v>24</v>
      </c>
      <c r="K15" s="251">
        <v>28.7</v>
      </c>
      <c r="L15" s="251">
        <v>56</v>
      </c>
      <c r="M15" s="252" t="s">
        <v>155</v>
      </c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</row>
    <row r="16" spans="1:133" ht="15.75" customHeight="1">
      <c r="A16" s="267" t="s">
        <v>162</v>
      </c>
      <c r="B16" s="255">
        <v>19.6</v>
      </c>
      <c r="C16" s="256">
        <v>14</v>
      </c>
      <c r="D16" s="256">
        <v>10</v>
      </c>
      <c r="E16" s="256">
        <v>15.096</v>
      </c>
      <c r="F16" s="256">
        <v>7</v>
      </c>
      <c r="G16" s="257" t="s">
        <v>155</v>
      </c>
      <c r="H16" s="268">
        <v>4.5</v>
      </c>
      <c r="I16" s="269">
        <v>0</v>
      </c>
      <c r="J16" s="269">
        <v>0</v>
      </c>
      <c r="K16" s="269">
        <v>3.7960000000000003</v>
      </c>
      <c r="L16" s="269">
        <v>0</v>
      </c>
      <c r="M16" s="270">
        <v>0</v>
      </c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</row>
    <row r="17" spans="1:133" ht="15.75" customHeight="1">
      <c r="A17" s="240" t="s">
        <v>163</v>
      </c>
      <c r="B17" s="264"/>
      <c r="C17" s="265"/>
      <c r="D17" s="265"/>
      <c r="E17" s="265"/>
      <c r="F17" s="265"/>
      <c r="G17" s="266"/>
      <c r="H17" s="253"/>
      <c r="I17" s="251"/>
      <c r="J17" s="251"/>
      <c r="K17" s="251"/>
      <c r="L17" s="251"/>
      <c r="M17" s="252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</row>
    <row r="18" spans="1:133" ht="15.75" customHeight="1">
      <c r="A18" s="259" t="s">
        <v>164</v>
      </c>
      <c r="B18" s="250">
        <v>783.1</v>
      </c>
      <c r="C18" s="251">
        <v>1282</v>
      </c>
      <c r="D18" s="251">
        <v>1304</v>
      </c>
      <c r="E18" s="251">
        <v>23517.7</v>
      </c>
      <c r="F18" s="251">
        <v>41883</v>
      </c>
      <c r="G18" s="252" t="s">
        <v>155</v>
      </c>
      <c r="H18" s="253">
        <v>182.7</v>
      </c>
      <c r="I18" s="251">
        <v>189</v>
      </c>
      <c r="J18" s="251">
        <v>210</v>
      </c>
      <c r="K18" s="251">
        <v>4112.9</v>
      </c>
      <c r="L18" s="251">
        <v>4725</v>
      </c>
      <c r="M18" s="252">
        <v>5250</v>
      </c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</row>
    <row r="19" spans="1:133" ht="15.75" customHeight="1">
      <c r="A19" s="271" t="s">
        <v>165</v>
      </c>
      <c r="B19" s="255">
        <v>723.1</v>
      </c>
      <c r="C19" s="256">
        <v>575</v>
      </c>
      <c r="D19" s="256" t="s">
        <v>155</v>
      </c>
      <c r="E19" s="256">
        <v>17004.6</v>
      </c>
      <c r="F19" s="256">
        <v>16508</v>
      </c>
      <c r="G19" s="257" t="s">
        <v>155</v>
      </c>
      <c r="H19" s="258">
        <v>222.3</v>
      </c>
      <c r="I19" s="272">
        <v>390</v>
      </c>
      <c r="J19" s="272">
        <v>390</v>
      </c>
      <c r="K19" s="256">
        <v>5612</v>
      </c>
      <c r="L19" s="256">
        <v>9750</v>
      </c>
      <c r="M19" s="273" t="s">
        <v>155</v>
      </c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</row>
    <row r="20" spans="1:133" ht="15.75" customHeight="1">
      <c r="A20" s="249" t="s">
        <v>166</v>
      </c>
      <c r="B20" s="250">
        <v>436.4</v>
      </c>
      <c r="C20" s="251">
        <v>385</v>
      </c>
      <c r="D20" s="251" t="s">
        <v>155</v>
      </c>
      <c r="E20" s="251">
        <v>7784.6</v>
      </c>
      <c r="F20" s="251">
        <v>7450</v>
      </c>
      <c r="G20" s="252" t="s">
        <v>155</v>
      </c>
      <c r="H20" s="253">
        <v>189.8</v>
      </c>
      <c r="I20" s="251">
        <v>198</v>
      </c>
      <c r="J20" s="251" t="s">
        <v>155</v>
      </c>
      <c r="K20" s="251">
        <v>4083.9</v>
      </c>
      <c r="L20" s="251">
        <v>4950</v>
      </c>
      <c r="M20" s="252" t="s">
        <v>155</v>
      </c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</row>
    <row r="21" spans="1:133" ht="15.75" customHeight="1">
      <c r="A21" s="267" t="s">
        <v>167</v>
      </c>
      <c r="B21" s="255">
        <v>429.8</v>
      </c>
      <c r="C21" s="256">
        <v>516</v>
      </c>
      <c r="D21" s="256" t="s">
        <v>155</v>
      </c>
      <c r="E21" s="256">
        <v>7786.2</v>
      </c>
      <c r="F21" s="256">
        <v>8359</v>
      </c>
      <c r="G21" s="257" t="s">
        <v>155</v>
      </c>
      <c r="H21" s="268">
        <v>0</v>
      </c>
      <c r="I21" s="269">
        <v>0</v>
      </c>
      <c r="J21" s="269">
        <v>0</v>
      </c>
      <c r="K21" s="269">
        <v>0</v>
      </c>
      <c r="L21" s="269">
        <v>0</v>
      </c>
      <c r="M21" s="270">
        <v>0</v>
      </c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</row>
    <row r="22" spans="1:133" ht="15.75" customHeight="1">
      <c r="A22" s="240" t="s">
        <v>168</v>
      </c>
      <c r="B22" s="264"/>
      <c r="C22" s="265"/>
      <c r="D22" s="265"/>
      <c r="E22" s="265"/>
      <c r="F22" s="265"/>
      <c r="G22" s="266"/>
      <c r="H22" s="253"/>
      <c r="I22" s="251"/>
      <c r="J22" s="251"/>
      <c r="K22" s="251"/>
      <c r="L22" s="251"/>
      <c r="M22" s="252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</row>
    <row r="23" spans="1:133" ht="15.75" customHeight="1">
      <c r="A23" s="249" t="s">
        <v>169</v>
      </c>
      <c r="B23" s="250">
        <v>1.5</v>
      </c>
      <c r="C23" s="251">
        <v>0</v>
      </c>
      <c r="D23" s="251">
        <v>0</v>
      </c>
      <c r="E23" s="251">
        <v>4.5</v>
      </c>
      <c r="F23" s="251">
        <v>0</v>
      </c>
      <c r="G23" s="252">
        <v>0</v>
      </c>
      <c r="H23" s="253">
        <v>2.2</v>
      </c>
      <c r="I23" s="251">
        <v>0</v>
      </c>
      <c r="J23" s="251">
        <v>0</v>
      </c>
      <c r="K23" s="251">
        <v>25.5</v>
      </c>
      <c r="L23" s="251">
        <v>0</v>
      </c>
      <c r="M23" s="252">
        <v>0</v>
      </c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</row>
    <row r="24" spans="1:133" ht="15.75" customHeight="1">
      <c r="A24" s="267" t="s">
        <v>170</v>
      </c>
      <c r="B24" s="255">
        <v>971.8</v>
      </c>
      <c r="C24" s="256">
        <v>979</v>
      </c>
      <c r="D24" s="256" t="s">
        <v>155</v>
      </c>
      <c r="E24" s="256">
        <v>800</v>
      </c>
      <c r="F24" s="256">
        <v>758</v>
      </c>
      <c r="G24" s="273" t="s">
        <v>155</v>
      </c>
      <c r="H24" s="268">
        <v>464.4</v>
      </c>
      <c r="I24" s="274">
        <v>408</v>
      </c>
      <c r="J24" s="274" t="s">
        <v>155</v>
      </c>
      <c r="K24" s="269">
        <v>360</v>
      </c>
      <c r="L24" s="269">
        <v>258</v>
      </c>
      <c r="M24" s="275" t="s">
        <v>155</v>
      </c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  <c r="DW24" s="235"/>
      <c r="DX24" s="235"/>
      <c r="DY24" s="235"/>
      <c r="DZ24" s="235"/>
      <c r="EA24" s="235"/>
      <c r="EB24" s="235"/>
      <c r="EC24" s="235"/>
    </row>
    <row r="25" spans="1:133" ht="15.75" customHeight="1">
      <c r="A25" s="240" t="s">
        <v>171</v>
      </c>
      <c r="B25" s="264"/>
      <c r="C25" s="265"/>
      <c r="D25" s="265"/>
      <c r="E25" s="265"/>
      <c r="F25" s="265"/>
      <c r="G25" s="266"/>
      <c r="H25" s="253"/>
      <c r="I25" s="251"/>
      <c r="J25" s="251"/>
      <c r="K25" s="251"/>
      <c r="L25" s="251"/>
      <c r="M25" s="252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235"/>
      <c r="DZ25" s="235"/>
      <c r="EA25" s="235"/>
      <c r="EB25" s="235"/>
      <c r="EC25" s="235"/>
    </row>
    <row r="26" spans="1:133" ht="15.75" customHeight="1">
      <c r="A26" s="260" t="s">
        <v>172</v>
      </c>
      <c r="B26" s="250">
        <v>1711</v>
      </c>
      <c r="C26" s="251">
        <v>1768</v>
      </c>
      <c r="D26" s="251" t="s">
        <v>155</v>
      </c>
      <c r="E26" s="251">
        <v>84617.9</v>
      </c>
      <c r="F26" s="251">
        <v>75580</v>
      </c>
      <c r="G26" s="252" t="s">
        <v>155</v>
      </c>
      <c r="H26" s="261">
        <v>1156</v>
      </c>
      <c r="I26" s="262">
        <v>1200</v>
      </c>
      <c r="J26" s="262" t="s">
        <v>155</v>
      </c>
      <c r="K26" s="262">
        <v>67266.3</v>
      </c>
      <c r="L26" s="262">
        <v>66000</v>
      </c>
      <c r="M26" s="263" t="s">
        <v>155</v>
      </c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5"/>
      <c r="DN26" s="235"/>
      <c r="DO26" s="235"/>
      <c r="DP26" s="235"/>
      <c r="DQ26" s="235"/>
      <c r="DR26" s="235"/>
      <c r="DS26" s="235"/>
      <c r="DT26" s="235"/>
      <c r="DU26" s="235"/>
      <c r="DV26" s="235"/>
      <c r="DW26" s="235"/>
      <c r="DX26" s="235"/>
      <c r="DY26" s="235"/>
      <c r="DZ26" s="235"/>
      <c r="EA26" s="235"/>
      <c r="EB26" s="235"/>
      <c r="EC26" s="235"/>
    </row>
    <row r="27" spans="1:133" ht="15.75" customHeight="1">
      <c r="A27" s="240" t="s">
        <v>173</v>
      </c>
      <c r="B27" s="264"/>
      <c r="C27" s="265"/>
      <c r="D27" s="265"/>
      <c r="E27" s="265"/>
      <c r="F27" s="265"/>
      <c r="G27" s="266"/>
      <c r="H27" s="253"/>
      <c r="I27" s="251"/>
      <c r="J27" s="251"/>
      <c r="K27" s="251"/>
      <c r="L27" s="251"/>
      <c r="M27" s="252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5"/>
      <c r="DU27" s="235"/>
      <c r="DV27" s="235"/>
      <c r="DW27" s="235"/>
      <c r="DX27" s="235"/>
      <c r="DY27" s="235"/>
      <c r="DZ27" s="235"/>
      <c r="EA27" s="235"/>
      <c r="EB27" s="235"/>
      <c r="EC27" s="235"/>
    </row>
    <row r="28" spans="1:133" ht="15.75" customHeight="1">
      <c r="A28" s="249" t="s">
        <v>174</v>
      </c>
      <c r="B28" s="250">
        <v>207.2</v>
      </c>
      <c r="C28" s="251">
        <v>265</v>
      </c>
      <c r="D28" s="251">
        <v>265</v>
      </c>
      <c r="E28" s="251">
        <v>8202</v>
      </c>
      <c r="F28" s="251">
        <v>13151</v>
      </c>
      <c r="G28" s="252" t="s">
        <v>155</v>
      </c>
      <c r="H28" s="253">
        <v>58.9</v>
      </c>
      <c r="I28" s="251">
        <v>75</v>
      </c>
      <c r="J28" s="251">
        <v>75</v>
      </c>
      <c r="K28" s="251">
        <v>2320.5</v>
      </c>
      <c r="L28" s="251">
        <v>4135</v>
      </c>
      <c r="M28" s="252" t="s">
        <v>155</v>
      </c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5"/>
      <c r="DN28" s="235"/>
      <c r="DO28" s="235"/>
      <c r="DP28" s="235"/>
      <c r="DQ28" s="235"/>
      <c r="DR28" s="235"/>
      <c r="DS28" s="235"/>
      <c r="DT28" s="235"/>
      <c r="DU28" s="235"/>
      <c r="DV28" s="235"/>
      <c r="DW28" s="235"/>
      <c r="DX28" s="235"/>
      <c r="DY28" s="235"/>
      <c r="DZ28" s="235"/>
      <c r="EA28" s="235"/>
      <c r="EB28" s="235"/>
      <c r="EC28" s="235"/>
    </row>
    <row r="29" spans="1:133" ht="15.75" customHeight="1">
      <c r="A29" s="271" t="s">
        <v>175</v>
      </c>
      <c r="B29" s="255">
        <v>380.7</v>
      </c>
      <c r="C29" s="256">
        <v>451</v>
      </c>
      <c r="D29" s="256" t="s">
        <v>155</v>
      </c>
      <c r="E29" s="256">
        <v>5716.3</v>
      </c>
      <c r="F29" s="256">
        <v>7204</v>
      </c>
      <c r="G29" s="257" t="s">
        <v>155</v>
      </c>
      <c r="H29" s="258">
        <v>50.2</v>
      </c>
      <c r="I29" s="256">
        <v>60</v>
      </c>
      <c r="J29" s="256" t="s">
        <v>155</v>
      </c>
      <c r="K29" s="256">
        <v>525.6</v>
      </c>
      <c r="L29" s="256">
        <v>720</v>
      </c>
      <c r="M29" s="257" t="s">
        <v>155</v>
      </c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5"/>
      <c r="DN29" s="235"/>
      <c r="DO29" s="235"/>
      <c r="DP29" s="235"/>
      <c r="DQ29" s="235"/>
      <c r="DR29" s="235"/>
      <c r="DS29" s="235"/>
      <c r="DT29" s="235"/>
      <c r="DU29" s="235"/>
      <c r="DV29" s="235"/>
      <c r="DW29" s="235"/>
      <c r="DX29" s="235"/>
      <c r="DY29" s="235"/>
      <c r="DZ29" s="235"/>
      <c r="EA29" s="235"/>
      <c r="EB29" s="235"/>
      <c r="EC29" s="235"/>
    </row>
    <row r="30" spans="1:133" ht="15.75" customHeight="1">
      <c r="A30" s="259" t="s">
        <v>176</v>
      </c>
      <c r="B30" s="250">
        <v>3911.2</v>
      </c>
      <c r="C30" s="251">
        <v>4365</v>
      </c>
      <c r="D30" s="251">
        <v>4365</v>
      </c>
      <c r="E30" s="251">
        <v>52694.5</v>
      </c>
      <c r="F30" s="251">
        <v>62103</v>
      </c>
      <c r="G30" s="252">
        <v>59681</v>
      </c>
      <c r="H30" s="253">
        <v>1871.2</v>
      </c>
      <c r="I30" s="251">
        <v>2200</v>
      </c>
      <c r="J30" s="251">
        <v>2200</v>
      </c>
      <c r="K30" s="251">
        <v>25056.3</v>
      </c>
      <c r="L30" s="251">
        <v>28600</v>
      </c>
      <c r="M30" s="252">
        <v>28028</v>
      </c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  <c r="DN30" s="235"/>
      <c r="DO30" s="235"/>
      <c r="DP30" s="235"/>
      <c r="DQ30" s="235"/>
      <c r="DR30" s="235"/>
      <c r="DS30" s="235"/>
      <c r="DT30" s="235"/>
      <c r="DU30" s="235"/>
      <c r="DV30" s="235"/>
      <c r="DW30" s="235"/>
      <c r="DX30" s="235"/>
      <c r="DY30" s="235"/>
      <c r="DZ30" s="235"/>
      <c r="EA30" s="235"/>
      <c r="EB30" s="235"/>
      <c r="EC30" s="235"/>
    </row>
    <row r="31" spans="1:133" ht="15.75" customHeight="1">
      <c r="A31" s="271" t="s">
        <v>177</v>
      </c>
      <c r="B31" s="255"/>
      <c r="C31" s="256"/>
      <c r="D31" s="256"/>
      <c r="E31" s="256"/>
      <c r="F31" s="256"/>
      <c r="G31" s="257"/>
      <c r="H31" s="258"/>
      <c r="I31" s="256"/>
      <c r="J31" s="256"/>
      <c r="K31" s="256"/>
      <c r="L31" s="256"/>
      <c r="M31" s="257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  <c r="DM31" s="235"/>
      <c r="DN31" s="235"/>
      <c r="DO31" s="235"/>
      <c r="DP31" s="235"/>
      <c r="DQ31" s="235"/>
      <c r="DR31" s="235"/>
      <c r="DS31" s="235"/>
      <c r="DT31" s="235"/>
      <c r="DU31" s="235"/>
      <c r="DV31" s="235"/>
      <c r="DW31" s="235"/>
      <c r="DX31" s="235"/>
      <c r="DY31" s="235"/>
      <c r="DZ31" s="235"/>
      <c r="EA31" s="235"/>
      <c r="EB31" s="235"/>
      <c r="EC31" s="235"/>
    </row>
    <row r="32" spans="1:133" ht="15.75" customHeight="1">
      <c r="A32" s="259" t="s">
        <v>178</v>
      </c>
      <c r="B32" s="250">
        <v>913.4</v>
      </c>
      <c r="C32" s="251">
        <v>1454</v>
      </c>
      <c r="D32" s="251">
        <v>1456</v>
      </c>
      <c r="E32" s="251">
        <v>41693.3</v>
      </c>
      <c r="F32" s="251">
        <v>70777</v>
      </c>
      <c r="G32" s="252">
        <v>84873</v>
      </c>
      <c r="H32" s="253">
        <v>138</v>
      </c>
      <c r="I32" s="251">
        <v>180</v>
      </c>
      <c r="J32" s="251">
        <v>180</v>
      </c>
      <c r="K32" s="251">
        <v>4280.2</v>
      </c>
      <c r="L32" s="251">
        <v>6300</v>
      </c>
      <c r="M32" s="252">
        <v>6300</v>
      </c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5"/>
      <c r="DN32" s="235"/>
      <c r="DO32" s="235"/>
      <c r="DP32" s="235"/>
      <c r="DQ32" s="235"/>
      <c r="DR32" s="235"/>
      <c r="DS32" s="235"/>
      <c r="DT32" s="235"/>
      <c r="DU32" s="235"/>
      <c r="DV32" s="235"/>
      <c r="DW32" s="235"/>
      <c r="DX32" s="235"/>
      <c r="DY32" s="235"/>
      <c r="DZ32" s="235"/>
      <c r="EA32" s="235"/>
      <c r="EB32" s="235"/>
      <c r="EC32" s="235"/>
    </row>
    <row r="33" spans="1:133" ht="15.75" customHeight="1">
      <c r="A33" s="271" t="s">
        <v>179</v>
      </c>
      <c r="B33" s="255">
        <v>64.1</v>
      </c>
      <c r="C33" s="256">
        <v>25</v>
      </c>
      <c r="D33" s="256" t="s">
        <v>155</v>
      </c>
      <c r="E33" s="256">
        <v>3078.5</v>
      </c>
      <c r="F33" s="256">
        <v>1260</v>
      </c>
      <c r="G33" s="257" t="s">
        <v>155</v>
      </c>
      <c r="H33" s="258">
        <v>9</v>
      </c>
      <c r="I33" s="256">
        <v>0</v>
      </c>
      <c r="J33" s="256">
        <v>0</v>
      </c>
      <c r="K33" s="256">
        <v>0</v>
      </c>
      <c r="L33" s="256">
        <v>0</v>
      </c>
      <c r="M33" s="257">
        <v>0</v>
      </c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5"/>
      <c r="DG33" s="235"/>
      <c r="DH33" s="235"/>
      <c r="DI33" s="235"/>
      <c r="DJ33" s="235"/>
      <c r="DK33" s="235"/>
      <c r="DL33" s="235"/>
      <c r="DM33" s="235"/>
      <c r="DN33" s="235"/>
      <c r="DO33" s="235"/>
      <c r="DP33" s="235"/>
      <c r="DQ33" s="235"/>
      <c r="DR33" s="235"/>
      <c r="DS33" s="235"/>
      <c r="DT33" s="235"/>
      <c r="DU33" s="235"/>
      <c r="DV33" s="235"/>
      <c r="DW33" s="235"/>
      <c r="DX33" s="235"/>
      <c r="DY33" s="235"/>
      <c r="DZ33" s="235"/>
      <c r="EA33" s="235"/>
      <c r="EB33" s="235"/>
      <c r="EC33" s="235"/>
    </row>
    <row r="34" spans="1:133" ht="15.75" customHeight="1">
      <c r="A34" s="249" t="s">
        <v>180</v>
      </c>
      <c r="B34" s="250">
        <v>287.5</v>
      </c>
      <c r="C34" s="251">
        <v>462</v>
      </c>
      <c r="D34" s="251" t="s">
        <v>155</v>
      </c>
      <c r="E34" s="251">
        <v>9147.2</v>
      </c>
      <c r="F34" s="251">
        <v>16570</v>
      </c>
      <c r="G34" s="276" t="s">
        <v>155</v>
      </c>
      <c r="H34" s="253">
        <v>216.8</v>
      </c>
      <c r="I34" s="251">
        <v>400</v>
      </c>
      <c r="J34" s="251">
        <v>110</v>
      </c>
      <c r="K34" s="251">
        <v>7320.5</v>
      </c>
      <c r="L34" s="251">
        <v>15450</v>
      </c>
      <c r="M34" s="252" t="s">
        <v>155</v>
      </c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5"/>
      <c r="CW34" s="235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235"/>
      <c r="DN34" s="235"/>
      <c r="DO34" s="235"/>
      <c r="DP34" s="235"/>
      <c r="DQ34" s="235"/>
      <c r="DR34" s="235"/>
      <c r="DS34" s="235"/>
      <c r="DT34" s="235"/>
      <c r="DU34" s="235"/>
      <c r="DV34" s="235"/>
      <c r="DW34" s="235"/>
      <c r="DX34" s="235"/>
      <c r="DY34" s="235"/>
      <c r="DZ34" s="235"/>
      <c r="EA34" s="235"/>
      <c r="EB34" s="235"/>
      <c r="EC34" s="235"/>
    </row>
    <row r="35" spans="1:133" ht="15.75" customHeight="1">
      <c r="A35" s="271" t="s">
        <v>181</v>
      </c>
      <c r="B35" s="255">
        <v>158.2</v>
      </c>
      <c r="C35" s="256">
        <v>163</v>
      </c>
      <c r="D35" s="256">
        <v>163</v>
      </c>
      <c r="E35" s="256">
        <v>5566.6</v>
      </c>
      <c r="F35" s="256">
        <v>6950</v>
      </c>
      <c r="G35" s="257">
        <v>7080</v>
      </c>
      <c r="H35" s="258">
        <v>65.7</v>
      </c>
      <c r="I35" s="256">
        <v>70</v>
      </c>
      <c r="J35" s="256">
        <v>70</v>
      </c>
      <c r="K35" s="256">
        <v>2680.8</v>
      </c>
      <c r="L35" s="256">
        <v>3550</v>
      </c>
      <c r="M35" s="257">
        <v>3550</v>
      </c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235"/>
      <c r="DD35" s="235"/>
      <c r="DE35" s="235"/>
      <c r="DF35" s="235"/>
      <c r="DG35" s="235"/>
      <c r="DH35" s="235"/>
      <c r="DI35" s="235"/>
      <c r="DJ35" s="235"/>
      <c r="DK35" s="235"/>
      <c r="DL35" s="235"/>
      <c r="DM35" s="235"/>
      <c r="DN35" s="235"/>
      <c r="DO35" s="235"/>
      <c r="DP35" s="235"/>
      <c r="DQ35" s="235"/>
      <c r="DR35" s="235"/>
      <c r="DS35" s="235"/>
      <c r="DT35" s="235"/>
      <c r="DU35" s="235"/>
      <c r="DV35" s="235"/>
      <c r="DW35" s="235"/>
      <c r="DX35" s="235"/>
      <c r="DY35" s="235"/>
      <c r="DZ35" s="235"/>
      <c r="EA35" s="235"/>
      <c r="EB35" s="235"/>
      <c r="EC35" s="235"/>
    </row>
    <row r="36" spans="1:133" ht="15.75" customHeight="1">
      <c r="A36" s="249" t="s">
        <v>182</v>
      </c>
      <c r="B36" s="250">
        <v>1001.1</v>
      </c>
      <c r="C36" s="251">
        <v>1563</v>
      </c>
      <c r="D36" s="251" t="s">
        <v>155</v>
      </c>
      <c r="E36" s="251">
        <v>29286.7</v>
      </c>
      <c r="F36" s="251">
        <v>58391</v>
      </c>
      <c r="G36" s="252" t="s">
        <v>155</v>
      </c>
      <c r="H36" s="253">
        <v>161.1</v>
      </c>
      <c r="I36" s="251">
        <v>294</v>
      </c>
      <c r="J36" s="251" t="s">
        <v>155</v>
      </c>
      <c r="K36" s="251">
        <v>4422.5</v>
      </c>
      <c r="L36" s="251">
        <v>9515</v>
      </c>
      <c r="M36" s="252" t="s">
        <v>155</v>
      </c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5"/>
      <c r="DF36" s="235"/>
      <c r="DG36" s="235"/>
      <c r="DH36" s="235"/>
      <c r="DI36" s="235"/>
      <c r="DJ36" s="235"/>
      <c r="DK36" s="235"/>
      <c r="DL36" s="235"/>
      <c r="DM36" s="235"/>
      <c r="DN36" s="235"/>
      <c r="DO36" s="235"/>
      <c r="DP36" s="235"/>
      <c r="DQ36" s="235"/>
      <c r="DR36" s="235"/>
      <c r="DS36" s="235"/>
      <c r="DT36" s="235"/>
      <c r="DU36" s="235"/>
      <c r="DV36" s="235"/>
      <c r="DW36" s="235"/>
      <c r="DX36" s="235"/>
      <c r="DY36" s="235"/>
      <c r="DZ36" s="235"/>
      <c r="EA36" s="235"/>
      <c r="EB36" s="235"/>
      <c r="EC36" s="235"/>
    </row>
    <row r="37" spans="1:133" ht="15.75" customHeight="1">
      <c r="A37" s="271" t="s">
        <v>183</v>
      </c>
      <c r="B37" s="255">
        <v>2166.2</v>
      </c>
      <c r="C37" s="256">
        <v>2231</v>
      </c>
      <c r="D37" s="256">
        <v>2229</v>
      </c>
      <c r="E37" s="256">
        <v>42748.8</v>
      </c>
      <c r="F37" s="256">
        <v>51066</v>
      </c>
      <c r="G37" s="257">
        <v>51026</v>
      </c>
      <c r="H37" s="258">
        <v>2087.7</v>
      </c>
      <c r="I37" s="272">
        <v>2150</v>
      </c>
      <c r="J37" s="256">
        <v>2150</v>
      </c>
      <c r="K37" s="256">
        <v>41706.1</v>
      </c>
      <c r="L37" s="272">
        <v>49450</v>
      </c>
      <c r="M37" s="257">
        <v>49450</v>
      </c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5"/>
      <c r="DJ37" s="235"/>
      <c r="DK37" s="235"/>
      <c r="DL37" s="235"/>
      <c r="DM37" s="235"/>
      <c r="DN37" s="235"/>
      <c r="DO37" s="235"/>
      <c r="DP37" s="235"/>
      <c r="DQ37" s="235"/>
      <c r="DR37" s="235"/>
      <c r="DS37" s="235"/>
      <c r="DT37" s="235"/>
      <c r="DU37" s="235"/>
      <c r="DV37" s="235"/>
      <c r="DW37" s="235"/>
      <c r="DX37" s="235"/>
      <c r="DY37" s="235"/>
      <c r="DZ37" s="235"/>
      <c r="EA37" s="235"/>
      <c r="EB37" s="235"/>
      <c r="EC37" s="235"/>
    </row>
    <row r="38" spans="1:133" ht="15.75" customHeight="1">
      <c r="A38" s="249" t="s">
        <v>184</v>
      </c>
      <c r="B38" s="250">
        <v>1064.4</v>
      </c>
      <c r="C38" s="251">
        <v>1261</v>
      </c>
      <c r="D38" s="251">
        <v>1261</v>
      </c>
      <c r="E38" s="251">
        <v>26327.7</v>
      </c>
      <c r="F38" s="251">
        <v>30809</v>
      </c>
      <c r="G38" s="252">
        <v>31627</v>
      </c>
      <c r="H38" s="253">
        <v>323.4</v>
      </c>
      <c r="I38" s="277">
        <v>340</v>
      </c>
      <c r="J38" s="251">
        <v>340</v>
      </c>
      <c r="K38" s="251">
        <v>7911.6</v>
      </c>
      <c r="L38" s="277">
        <v>8500</v>
      </c>
      <c r="M38" s="252">
        <v>8500</v>
      </c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5"/>
      <c r="DH38" s="235"/>
      <c r="DI38" s="235"/>
      <c r="DJ38" s="235"/>
      <c r="DK38" s="235"/>
      <c r="DL38" s="235"/>
      <c r="DM38" s="235"/>
      <c r="DN38" s="235"/>
      <c r="DO38" s="235"/>
      <c r="DP38" s="235"/>
      <c r="DQ38" s="235"/>
      <c r="DR38" s="235"/>
      <c r="DS38" s="235"/>
      <c r="DT38" s="235"/>
      <c r="DU38" s="235"/>
      <c r="DV38" s="235"/>
      <c r="DW38" s="235"/>
      <c r="DX38" s="235"/>
      <c r="DY38" s="235"/>
      <c r="DZ38" s="235"/>
      <c r="EA38" s="235"/>
      <c r="EB38" s="235"/>
      <c r="EC38" s="235"/>
    </row>
    <row r="39" spans="1:133" ht="15.75" customHeight="1">
      <c r="A39" s="271" t="s">
        <v>185</v>
      </c>
      <c r="B39" s="255">
        <v>2332.5</v>
      </c>
      <c r="C39" s="256">
        <v>2014</v>
      </c>
      <c r="D39" s="256">
        <v>1988</v>
      </c>
      <c r="E39" s="256">
        <v>61153.4</v>
      </c>
      <c r="F39" s="256">
        <v>65830</v>
      </c>
      <c r="G39" s="257" t="s">
        <v>155</v>
      </c>
      <c r="H39" s="258">
        <v>962.8</v>
      </c>
      <c r="I39" s="256">
        <v>1122</v>
      </c>
      <c r="J39" s="256">
        <v>1122</v>
      </c>
      <c r="K39" s="256">
        <v>27402</v>
      </c>
      <c r="L39" s="256">
        <v>34630</v>
      </c>
      <c r="M39" s="257">
        <v>33130</v>
      </c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5"/>
      <c r="CX39" s="235"/>
      <c r="CY39" s="235"/>
      <c r="CZ39" s="235"/>
      <c r="DA39" s="235"/>
      <c r="DB39" s="235"/>
      <c r="DC39" s="235"/>
      <c r="DD39" s="235"/>
      <c r="DE39" s="235"/>
      <c r="DF39" s="235"/>
      <c r="DG39" s="235"/>
      <c r="DH39" s="235"/>
      <c r="DI39" s="235"/>
      <c r="DJ39" s="235"/>
      <c r="DK39" s="235"/>
      <c r="DL39" s="235"/>
      <c r="DM39" s="235"/>
      <c r="DN39" s="235"/>
      <c r="DO39" s="235"/>
      <c r="DP39" s="235"/>
      <c r="DQ39" s="235"/>
      <c r="DR39" s="235"/>
      <c r="DS39" s="235"/>
      <c r="DT39" s="235"/>
      <c r="DU39" s="235"/>
      <c r="DV39" s="235"/>
      <c r="DW39" s="235"/>
      <c r="DX39" s="235"/>
      <c r="DY39" s="235"/>
      <c r="DZ39" s="235"/>
      <c r="EA39" s="235"/>
      <c r="EB39" s="235"/>
      <c r="EC39" s="235"/>
    </row>
    <row r="40" spans="1:133" ht="15.75" customHeight="1">
      <c r="A40" s="259" t="s">
        <v>186</v>
      </c>
      <c r="B40" s="250">
        <v>364.1</v>
      </c>
      <c r="C40" s="251">
        <v>410</v>
      </c>
      <c r="D40" s="251">
        <v>410</v>
      </c>
      <c r="E40" s="251">
        <v>10593.9</v>
      </c>
      <c r="F40" s="251">
        <v>11472</v>
      </c>
      <c r="G40" s="252">
        <v>11472</v>
      </c>
      <c r="H40" s="253">
        <v>213.7</v>
      </c>
      <c r="I40" s="251">
        <v>261</v>
      </c>
      <c r="J40" s="251">
        <v>261</v>
      </c>
      <c r="K40" s="251">
        <v>6532.6</v>
      </c>
      <c r="L40" s="251">
        <v>7308</v>
      </c>
      <c r="M40" s="252">
        <v>7308</v>
      </c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235"/>
      <c r="DL40" s="235"/>
      <c r="DM40" s="235"/>
      <c r="DN40" s="235"/>
      <c r="DO40" s="235"/>
      <c r="DP40" s="235"/>
      <c r="DQ40" s="235"/>
      <c r="DR40" s="235"/>
      <c r="DS40" s="235"/>
      <c r="DT40" s="235"/>
      <c r="DU40" s="235"/>
      <c r="DV40" s="235"/>
      <c r="DW40" s="235"/>
      <c r="DX40" s="235"/>
      <c r="DY40" s="235"/>
      <c r="DZ40" s="235"/>
      <c r="EA40" s="235"/>
      <c r="EB40" s="235"/>
      <c r="EC40" s="235"/>
    </row>
    <row r="41" spans="1:133" ht="15.75" customHeight="1">
      <c r="A41" s="271" t="s">
        <v>187</v>
      </c>
      <c r="B41" s="255">
        <v>572.8</v>
      </c>
      <c r="C41" s="256">
        <v>648</v>
      </c>
      <c r="D41" s="256">
        <v>648</v>
      </c>
      <c r="E41" s="256">
        <v>5440.4</v>
      </c>
      <c r="F41" s="256">
        <v>6840</v>
      </c>
      <c r="G41" s="257">
        <v>6872</v>
      </c>
      <c r="H41" s="258">
        <v>426.7</v>
      </c>
      <c r="I41" s="272">
        <v>480</v>
      </c>
      <c r="J41" s="272">
        <v>480</v>
      </c>
      <c r="K41" s="256">
        <v>4008.3</v>
      </c>
      <c r="L41" s="272">
        <v>5760</v>
      </c>
      <c r="M41" s="273">
        <v>5760</v>
      </c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  <c r="DD41" s="235"/>
      <c r="DE41" s="235"/>
      <c r="DF41" s="235"/>
      <c r="DG41" s="235"/>
      <c r="DH41" s="235"/>
      <c r="DI41" s="235"/>
      <c r="DJ41" s="235"/>
      <c r="DK41" s="235"/>
      <c r="DL41" s="235"/>
      <c r="DM41" s="235"/>
      <c r="DN41" s="235"/>
      <c r="DO41" s="235"/>
      <c r="DP41" s="235"/>
      <c r="DQ41" s="235"/>
      <c r="DR41" s="235"/>
      <c r="DS41" s="235"/>
      <c r="DT41" s="235"/>
      <c r="DU41" s="235"/>
      <c r="DV41" s="235"/>
      <c r="DW41" s="235"/>
      <c r="DX41" s="235"/>
      <c r="DY41" s="235"/>
      <c r="DZ41" s="235"/>
      <c r="EA41" s="235"/>
      <c r="EB41" s="235"/>
      <c r="EC41" s="235"/>
    </row>
    <row r="42" spans="1:133" ht="15.75" customHeight="1">
      <c r="A42" s="249" t="s">
        <v>188</v>
      </c>
      <c r="B42" s="250">
        <v>9.4</v>
      </c>
      <c r="C42" s="251">
        <v>4</v>
      </c>
      <c r="D42" s="251">
        <v>4</v>
      </c>
      <c r="E42" s="251">
        <v>241.1</v>
      </c>
      <c r="F42" s="251">
        <v>116</v>
      </c>
      <c r="G42" s="252">
        <v>116</v>
      </c>
      <c r="H42" s="253">
        <v>0.8</v>
      </c>
      <c r="I42" s="277">
        <v>0</v>
      </c>
      <c r="J42" s="277">
        <v>0</v>
      </c>
      <c r="K42" s="251">
        <v>18</v>
      </c>
      <c r="L42" s="277">
        <v>0</v>
      </c>
      <c r="M42" s="276">
        <v>0</v>
      </c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5"/>
      <c r="CY42" s="235"/>
      <c r="CZ42" s="235"/>
      <c r="DA42" s="235"/>
      <c r="DB42" s="235"/>
      <c r="DC42" s="235"/>
      <c r="DD42" s="235"/>
      <c r="DE42" s="235"/>
      <c r="DF42" s="235"/>
      <c r="DG42" s="235"/>
      <c r="DH42" s="235"/>
      <c r="DI42" s="235"/>
      <c r="DJ42" s="235"/>
      <c r="DK42" s="235"/>
      <c r="DL42" s="235"/>
      <c r="DM42" s="235"/>
      <c r="DN42" s="235"/>
      <c r="DO42" s="235"/>
      <c r="DP42" s="235"/>
      <c r="DQ42" s="235"/>
      <c r="DR42" s="235"/>
      <c r="DS42" s="235"/>
      <c r="DT42" s="235"/>
      <c r="DU42" s="235"/>
      <c r="DV42" s="235"/>
      <c r="DW42" s="235"/>
      <c r="DX42" s="235"/>
      <c r="DY42" s="235"/>
      <c r="DZ42" s="235"/>
      <c r="EA42" s="235"/>
      <c r="EB42" s="235"/>
      <c r="EC42" s="235"/>
    </row>
    <row r="43" spans="1:133" ht="15.75" customHeight="1">
      <c r="A43" s="271" t="s">
        <v>189</v>
      </c>
      <c r="B43" s="255">
        <v>1868.9</v>
      </c>
      <c r="C43" s="256">
        <v>1728</v>
      </c>
      <c r="D43" s="256" t="s">
        <v>155</v>
      </c>
      <c r="E43" s="256">
        <v>73057.4</v>
      </c>
      <c r="F43" s="256">
        <v>74991</v>
      </c>
      <c r="G43" s="257" t="s">
        <v>155</v>
      </c>
      <c r="H43" s="258">
        <v>209.8</v>
      </c>
      <c r="I43" s="256">
        <v>275</v>
      </c>
      <c r="J43" s="256" t="s">
        <v>155</v>
      </c>
      <c r="K43" s="256">
        <v>9655.7</v>
      </c>
      <c r="L43" s="256">
        <v>14575</v>
      </c>
      <c r="M43" s="257" t="s">
        <v>155</v>
      </c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5"/>
      <c r="DJ43" s="235"/>
      <c r="DK43" s="235"/>
      <c r="DL43" s="235"/>
      <c r="DM43" s="235"/>
      <c r="DN43" s="235"/>
      <c r="DO43" s="235"/>
      <c r="DP43" s="235"/>
      <c r="DQ43" s="235"/>
      <c r="DR43" s="235"/>
      <c r="DS43" s="235"/>
      <c r="DT43" s="235"/>
      <c r="DU43" s="235"/>
      <c r="DV43" s="235"/>
      <c r="DW43" s="235"/>
      <c r="DX43" s="235"/>
      <c r="DY43" s="235"/>
      <c r="DZ43" s="235"/>
      <c r="EA43" s="235"/>
      <c r="EB43" s="235"/>
      <c r="EC43" s="235"/>
    </row>
    <row r="44" spans="1:133" ht="15.75" customHeight="1">
      <c r="A44" s="249" t="s">
        <v>190</v>
      </c>
      <c r="B44" s="250">
        <v>1665.8</v>
      </c>
      <c r="C44" s="251">
        <v>1620</v>
      </c>
      <c r="D44" s="251" t="s">
        <v>155</v>
      </c>
      <c r="E44" s="251">
        <v>40979.2</v>
      </c>
      <c r="F44" s="251">
        <v>45871</v>
      </c>
      <c r="G44" s="252" t="s">
        <v>155</v>
      </c>
      <c r="H44" s="253">
        <v>920.5</v>
      </c>
      <c r="I44" s="251">
        <v>1183</v>
      </c>
      <c r="J44" s="251" t="s">
        <v>155</v>
      </c>
      <c r="K44" s="251">
        <v>25240.4</v>
      </c>
      <c r="L44" s="251">
        <v>34366</v>
      </c>
      <c r="M44" s="252" t="s">
        <v>155</v>
      </c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235"/>
      <c r="DJ44" s="235"/>
      <c r="DK44" s="235"/>
      <c r="DL44" s="235"/>
      <c r="DM44" s="235"/>
      <c r="DN44" s="235"/>
      <c r="DO44" s="235"/>
      <c r="DP44" s="235"/>
      <c r="DQ44" s="235"/>
      <c r="DR44" s="235"/>
      <c r="DS44" s="235"/>
      <c r="DT44" s="235"/>
      <c r="DU44" s="235"/>
      <c r="DV44" s="235"/>
      <c r="DW44" s="235"/>
      <c r="DX44" s="235"/>
      <c r="DY44" s="235"/>
      <c r="DZ44" s="235"/>
      <c r="EA44" s="235"/>
      <c r="EB44" s="235"/>
      <c r="EC44" s="235"/>
    </row>
    <row r="45" spans="1:133" ht="15.75" customHeight="1">
      <c r="A45" s="271" t="s">
        <v>191</v>
      </c>
      <c r="B45" s="255">
        <v>707</v>
      </c>
      <c r="C45" s="256">
        <v>847</v>
      </c>
      <c r="D45" s="256" t="s">
        <v>155</v>
      </c>
      <c r="E45" s="256">
        <v>44275.2</v>
      </c>
      <c r="F45" s="256">
        <v>59786</v>
      </c>
      <c r="G45" s="257" t="s">
        <v>155</v>
      </c>
      <c r="H45" s="258">
        <v>241.8</v>
      </c>
      <c r="I45" s="256">
        <v>349</v>
      </c>
      <c r="J45" s="256" t="s">
        <v>155</v>
      </c>
      <c r="K45" s="256">
        <v>26111.7</v>
      </c>
      <c r="L45" s="256">
        <v>36182</v>
      </c>
      <c r="M45" s="257" t="s">
        <v>155</v>
      </c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5"/>
      <c r="CX45" s="235"/>
      <c r="CY45" s="235"/>
      <c r="CZ45" s="235"/>
      <c r="DA45" s="235"/>
      <c r="DB45" s="235"/>
      <c r="DC45" s="235"/>
      <c r="DD45" s="235"/>
      <c r="DE45" s="235"/>
      <c r="DF45" s="235"/>
      <c r="DG45" s="235"/>
      <c r="DH45" s="235"/>
      <c r="DI45" s="235"/>
      <c r="DJ45" s="235"/>
      <c r="DK45" s="235"/>
      <c r="DL45" s="235"/>
      <c r="DM45" s="235"/>
      <c r="DN45" s="235"/>
      <c r="DO45" s="235"/>
      <c r="DP45" s="235"/>
      <c r="DQ45" s="235"/>
      <c r="DR45" s="235"/>
      <c r="DS45" s="235"/>
      <c r="DT45" s="235"/>
      <c r="DU45" s="235"/>
      <c r="DV45" s="235"/>
      <c r="DW45" s="235"/>
      <c r="DX45" s="235"/>
      <c r="DY45" s="235"/>
      <c r="DZ45" s="235"/>
      <c r="EA45" s="235"/>
      <c r="EB45" s="235"/>
      <c r="EC45" s="235"/>
    </row>
    <row r="46" spans="1:133" ht="15.75" customHeight="1">
      <c r="A46" s="249" t="s">
        <v>192</v>
      </c>
      <c r="B46" s="250">
        <v>165.8</v>
      </c>
      <c r="C46" s="251">
        <v>83</v>
      </c>
      <c r="D46" s="251">
        <v>83</v>
      </c>
      <c r="E46" s="251">
        <v>1307.4</v>
      </c>
      <c r="F46" s="251">
        <v>644</v>
      </c>
      <c r="G46" s="252">
        <v>664</v>
      </c>
      <c r="H46" s="253">
        <v>50.9</v>
      </c>
      <c r="I46" s="277">
        <v>33</v>
      </c>
      <c r="J46" s="277">
        <v>33</v>
      </c>
      <c r="K46" s="251">
        <v>396.7</v>
      </c>
      <c r="L46" s="277">
        <v>264</v>
      </c>
      <c r="M46" s="276">
        <v>264</v>
      </c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5"/>
      <c r="BQ46" s="235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5"/>
      <c r="CX46" s="235"/>
      <c r="CY46" s="235"/>
      <c r="CZ46" s="235"/>
      <c r="DA46" s="235"/>
      <c r="DB46" s="235"/>
      <c r="DC46" s="235"/>
      <c r="DD46" s="235"/>
      <c r="DE46" s="235"/>
      <c r="DF46" s="235"/>
      <c r="DG46" s="235"/>
      <c r="DH46" s="235"/>
      <c r="DI46" s="235"/>
      <c r="DJ46" s="235"/>
      <c r="DK46" s="235"/>
      <c r="DL46" s="235"/>
      <c r="DM46" s="235"/>
      <c r="DN46" s="235"/>
      <c r="DO46" s="235"/>
      <c r="DP46" s="235"/>
      <c r="DQ46" s="235"/>
      <c r="DR46" s="235"/>
      <c r="DS46" s="235"/>
      <c r="DT46" s="235"/>
      <c r="DU46" s="235"/>
      <c r="DV46" s="235"/>
      <c r="DW46" s="235"/>
      <c r="DX46" s="235"/>
      <c r="DY46" s="235"/>
      <c r="DZ46" s="235"/>
      <c r="EA46" s="235"/>
      <c r="EB46" s="235"/>
      <c r="EC46" s="235"/>
    </row>
    <row r="47" spans="1:133" ht="15.75" customHeight="1" thickBot="1">
      <c r="A47" s="278" t="s">
        <v>193</v>
      </c>
      <c r="B47" s="279">
        <v>1270.6</v>
      </c>
      <c r="C47" s="280">
        <v>1259</v>
      </c>
      <c r="D47" s="280">
        <v>246</v>
      </c>
      <c r="E47" s="280">
        <v>78874.7</v>
      </c>
      <c r="F47" s="280">
        <v>75684</v>
      </c>
      <c r="G47" s="281">
        <v>16206</v>
      </c>
      <c r="H47" s="282">
        <v>538.3</v>
      </c>
      <c r="I47" s="280">
        <v>541</v>
      </c>
      <c r="J47" s="280">
        <v>142</v>
      </c>
      <c r="K47" s="280">
        <v>58162.3</v>
      </c>
      <c r="L47" s="280">
        <v>50260</v>
      </c>
      <c r="M47" s="281">
        <v>12780</v>
      </c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235"/>
      <c r="BV47" s="235"/>
      <c r="BW47" s="235"/>
      <c r="BX47" s="235"/>
      <c r="BY47" s="235"/>
      <c r="BZ47" s="235"/>
      <c r="CA47" s="235"/>
      <c r="CB47" s="235"/>
      <c r="CC47" s="235"/>
      <c r="CD47" s="235"/>
      <c r="CE47" s="235"/>
      <c r="CF47" s="235"/>
      <c r="CG47" s="235"/>
      <c r="CH47" s="235"/>
      <c r="CI47" s="235"/>
      <c r="CJ47" s="235"/>
      <c r="CK47" s="235"/>
      <c r="CL47" s="235"/>
      <c r="CM47" s="235"/>
      <c r="CN47" s="235"/>
      <c r="CO47" s="235"/>
      <c r="CP47" s="235"/>
      <c r="CQ47" s="235"/>
      <c r="CR47" s="235"/>
      <c r="CS47" s="235"/>
      <c r="CT47" s="235"/>
      <c r="CU47" s="235"/>
      <c r="CV47" s="235"/>
      <c r="CW47" s="235"/>
      <c r="CX47" s="235"/>
      <c r="CY47" s="235"/>
      <c r="CZ47" s="235"/>
      <c r="DA47" s="235"/>
      <c r="DB47" s="235"/>
      <c r="DC47" s="235"/>
      <c r="DD47" s="235"/>
      <c r="DE47" s="235"/>
      <c r="DF47" s="235"/>
      <c r="DG47" s="235"/>
      <c r="DH47" s="235"/>
      <c r="DI47" s="235"/>
      <c r="DJ47" s="235"/>
      <c r="DK47" s="235"/>
      <c r="DL47" s="235"/>
      <c r="DM47" s="235"/>
      <c r="DN47" s="235"/>
      <c r="DO47" s="235"/>
      <c r="DP47" s="235"/>
      <c r="DQ47" s="235"/>
      <c r="DR47" s="235"/>
      <c r="DS47" s="235"/>
      <c r="DT47" s="235"/>
      <c r="DU47" s="235"/>
      <c r="DV47" s="235"/>
      <c r="DW47" s="235"/>
      <c r="DX47" s="235"/>
      <c r="DY47" s="235"/>
      <c r="DZ47" s="235"/>
      <c r="EA47" s="235"/>
      <c r="EB47" s="235"/>
      <c r="EC47" s="235"/>
    </row>
    <row r="48" spans="1:127" ht="15.75" customHeight="1">
      <c r="A48" s="283" t="s">
        <v>194</v>
      </c>
      <c r="B48" s="284"/>
      <c r="C48" s="235"/>
      <c r="D48" s="235"/>
      <c r="E48" s="235"/>
      <c r="F48" s="235"/>
      <c r="G48" s="235"/>
      <c r="H48" s="285"/>
      <c r="I48" s="286"/>
      <c r="J48" s="287"/>
      <c r="K48" s="287"/>
      <c r="L48" s="286"/>
      <c r="M48" s="287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235"/>
      <c r="DL48" s="235"/>
      <c r="DM48" s="235"/>
      <c r="DN48" s="235"/>
      <c r="DO48" s="235"/>
      <c r="DP48" s="235"/>
      <c r="DQ48" s="235"/>
      <c r="DR48" s="235"/>
      <c r="DS48" s="235"/>
      <c r="DT48" s="235"/>
      <c r="DU48" s="235"/>
      <c r="DV48" s="235"/>
      <c r="DW48" s="235"/>
    </row>
    <row r="49" spans="1:127" ht="15.75" customHeight="1" thickBot="1">
      <c r="A49" s="288" t="s">
        <v>195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89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5"/>
      <c r="BQ49" s="235"/>
      <c r="BR49" s="235"/>
      <c r="BS49" s="235"/>
      <c r="BT49" s="235"/>
      <c r="BU49" s="235"/>
      <c r="BV49" s="235"/>
      <c r="BW49" s="235"/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235"/>
      <c r="CN49" s="235"/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  <c r="DL49" s="235"/>
      <c r="DM49" s="235"/>
      <c r="DN49" s="235"/>
      <c r="DO49" s="235"/>
      <c r="DP49" s="235"/>
      <c r="DQ49" s="235"/>
      <c r="DR49" s="235"/>
      <c r="DS49" s="235"/>
      <c r="DT49" s="235"/>
      <c r="DU49" s="235"/>
      <c r="DV49" s="235"/>
      <c r="DW49" s="235"/>
    </row>
    <row r="50" spans="1:127" ht="29.25" customHeight="1" thickBot="1">
      <c r="A50" s="826" t="s">
        <v>142</v>
      </c>
      <c r="B50" s="827"/>
      <c r="C50" s="827"/>
      <c r="D50" s="827"/>
      <c r="E50" s="827"/>
      <c r="F50" s="827"/>
      <c r="G50" s="827"/>
      <c r="H50" s="827"/>
      <c r="I50" s="827"/>
      <c r="J50" s="827"/>
      <c r="K50" s="827"/>
      <c r="L50" s="233"/>
      <c r="M50" s="234" t="s">
        <v>143</v>
      </c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5"/>
      <c r="BR50" s="235"/>
      <c r="BS50" s="235"/>
      <c r="BT50" s="235"/>
      <c r="BU50" s="235"/>
      <c r="BV50" s="235"/>
      <c r="BW50" s="235"/>
      <c r="BX50" s="235"/>
      <c r="BY50" s="235"/>
      <c r="BZ50" s="235"/>
      <c r="CA50" s="235"/>
      <c r="CB50" s="235"/>
      <c r="CC50" s="235"/>
      <c r="CD50" s="235"/>
      <c r="CE50" s="235"/>
      <c r="CF50" s="235"/>
      <c r="CG50" s="235"/>
      <c r="CH50" s="235"/>
      <c r="CI50" s="235"/>
      <c r="CJ50" s="235"/>
      <c r="CK50" s="235"/>
      <c r="CL50" s="235"/>
      <c r="CM50" s="235"/>
      <c r="CN50" s="235"/>
      <c r="CO50" s="235"/>
      <c r="CP50" s="235"/>
      <c r="CQ50" s="235"/>
      <c r="CR50" s="235"/>
      <c r="CS50" s="235"/>
      <c r="CT50" s="235"/>
      <c r="CU50" s="235"/>
      <c r="CV50" s="235"/>
      <c r="CW50" s="235"/>
      <c r="CX50" s="235"/>
      <c r="CY50" s="235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235"/>
      <c r="DL50" s="235"/>
      <c r="DM50" s="235"/>
      <c r="DN50" s="235"/>
      <c r="DO50" s="235"/>
      <c r="DP50" s="235"/>
      <c r="DQ50" s="235"/>
      <c r="DR50" s="235"/>
      <c r="DS50" s="235"/>
      <c r="DT50" s="235"/>
      <c r="DU50" s="235"/>
      <c r="DV50" s="235"/>
      <c r="DW50" s="235"/>
    </row>
    <row r="51" spans="1:133" ht="15.75" customHeight="1">
      <c r="A51" s="828" t="s">
        <v>144</v>
      </c>
      <c r="B51" s="818" t="s">
        <v>196</v>
      </c>
      <c r="C51" s="819"/>
      <c r="D51" s="819"/>
      <c r="E51" s="819"/>
      <c r="F51" s="819"/>
      <c r="G51" s="820"/>
      <c r="H51" s="818" t="s">
        <v>197</v>
      </c>
      <c r="I51" s="819"/>
      <c r="J51" s="819"/>
      <c r="K51" s="819"/>
      <c r="L51" s="819"/>
      <c r="M51" s="820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35"/>
      <c r="BR51" s="235"/>
      <c r="BS51" s="235"/>
      <c r="BT51" s="235"/>
      <c r="BU51" s="235"/>
      <c r="BV51" s="235"/>
      <c r="BW51" s="235"/>
      <c r="BX51" s="235"/>
      <c r="BY51" s="235"/>
      <c r="BZ51" s="235"/>
      <c r="CA51" s="235"/>
      <c r="CB51" s="235"/>
      <c r="CC51" s="235"/>
      <c r="CD51" s="235"/>
      <c r="CE51" s="235"/>
      <c r="CF51" s="235"/>
      <c r="CG51" s="235"/>
      <c r="CH51" s="235"/>
      <c r="CI51" s="235"/>
      <c r="CJ51" s="235"/>
      <c r="CK51" s="235"/>
      <c r="CL51" s="235"/>
      <c r="CM51" s="235"/>
      <c r="CN51" s="235"/>
      <c r="CO51" s="235"/>
      <c r="CP51" s="235"/>
      <c r="CQ51" s="235"/>
      <c r="CR51" s="235"/>
      <c r="CS51" s="235"/>
      <c r="CT51" s="235"/>
      <c r="CU51" s="235"/>
      <c r="CV51" s="235"/>
      <c r="CW51" s="235"/>
      <c r="CX51" s="235"/>
      <c r="CY51" s="235"/>
      <c r="CZ51" s="235"/>
      <c r="DA51" s="235"/>
      <c r="DB51" s="235"/>
      <c r="DC51" s="235"/>
      <c r="DD51" s="235"/>
      <c r="DE51" s="235"/>
      <c r="DF51" s="235"/>
      <c r="DG51" s="235"/>
      <c r="DH51" s="235"/>
      <c r="DI51" s="235"/>
      <c r="DJ51" s="235"/>
      <c r="DK51" s="235"/>
      <c r="DL51" s="235"/>
      <c r="DM51" s="235"/>
      <c r="DN51" s="235"/>
      <c r="DO51" s="235"/>
      <c r="DP51" s="235"/>
      <c r="DQ51" s="235"/>
      <c r="DR51" s="235"/>
      <c r="DS51" s="235"/>
      <c r="DT51" s="235"/>
      <c r="DU51" s="235"/>
      <c r="DV51" s="235"/>
      <c r="DW51" s="235"/>
      <c r="DX51" s="235"/>
      <c r="DY51" s="235"/>
      <c r="DZ51" s="235"/>
      <c r="EA51" s="235"/>
      <c r="EB51" s="235"/>
      <c r="EC51" s="235"/>
    </row>
    <row r="52" spans="1:133" ht="15.75" customHeight="1">
      <c r="A52" s="829"/>
      <c r="B52" s="821" t="s">
        <v>198</v>
      </c>
      <c r="C52" s="822"/>
      <c r="D52" s="822"/>
      <c r="E52" s="823" t="s">
        <v>148</v>
      </c>
      <c r="F52" s="824"/>
      <c r="G52" s="825"/>
      <c r="H52" s="821" t="s">
        <v>199</v>
      </c>
      <c r="I52" s="822"/>
      <c r="J52" s="822"/>
      <c r="K52" s="823" t="s">
        <v>148</v>
      </c>
      <c r="L52" s="824"/>
      <c r="M52" s="82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5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235"/>
      <c r="CJ52" s="235"/>
      <c r="CK52" s="235"/>
      <c r="CL52" s="235"/>
      <c r="CM52" s="235"/>
      <c r="CN52" s="235"/>
      <c r="CO52" s="235"/>
      <c r="CP52" s="235"/>
      <c r="CQ52" s="235"/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35"/>
      <c r="DD52" s="235"/>
      <c r="DE52" s="235"/>
      <c r="DF52" s="235"/>
      <c r="DG52" s="235"/>
      <c r="DH52" s="235"/>
      <c r="DI52" s="235"/>
      <c r="DJ52" s="235"/>
      <c r="DK52" s="235"/>
      <c r="DL52" s="235"/>
      <c r="DM52" s="235"/>
      <c r="DN52" s="235"/>
      <c r="DO52" s="235"/>
      <c r="DP52" s="235"/>
      <c r="DQ52" s="235"/>
      <c r="DR52" s="235"/>
      <c r="DS52" s="235"/>
      <c r="DT52" s="235"/>
      <c r="DU52" s="235"/>
      <c r="DV52" s="235"/>
      <c r="DW52" s="235"/>
      <c r="DX52" s="235"/>
      <c r="DY52" s="235"/>
      <c r="DZ52" s="235"/>
      <c r="EA52" s="235"/>
      <c r="EB52" s="235"/>
      <c r="EC52" s="235"/>
    </row>
    <row r="53" spans="1:133" ht="28.5" customHeight="1" thickBot="1">
      <c r="A53" s="830"/>
      <c r="B53" s="236" t="s">
        <v>151</v>
      </c>
      <c r="C53" s="237">
        <v>2017</v>
      </c>
      <c r="D53" s="238" t="s">
        <v>152</v>
      </c>
      <c r="E53" s="236" t="s">
        <v>151</v>
      </c>
      <c r="F53" s="237">
        <v>2017</v>
      </c>
      <c r="G53" s="239" t="s">
        <v>152</v>
      </c>
      <c r="H53" s="236" t="s">
        <v>151</v>
      </c>
      <c r="I53" s="237">
        <v>2017</v>
      </c>
      <c r="J53" s="238" t="s">
        <v>152</v>
      </c>
      <c r="K53" s="236" t="s">
        <v>151</v>
      </c>
      <c r="L53" s="237">
        <v>2017</v>
      </c>
      <c r="M53" s="239" t="s">
        <v>152</v>
      </c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5"/>
      <c r="BQ53" s="235"/>
      <c r="BR53" s="235"/>
      <c r="BS53" s="235"/>
      <c r="BT53" s="235"/>
      <c r="BU53" s="235"/>
      <c r="BV53" s="235"/>
      <c r="BW53" s="235"/>
      <c r="BX53" s="235"/>
      <c r="BY53" s="235"/>
      <c r="BZ53" s="235"/>
      <c r="CA53" s="235"/>
      <c r="CB53" s="235"/>
      <c r="CC53" s="235"/>
      <c r="CD53" s="235"/>
      <c r="CE53" s="235"/>
      <c r="CF53" s="235"/>
      <c r="CG53" s="235"/>
      <c r="CH53" s="235"/>
      <c r="CI53" s="235"/>
      <c r="CJ53" s="235"/>
      <c r="CK53" s="235"/>
      <c r="CL53" s="235"/>
      <c r="CM53" s="235"/>
      <c r="CN53" s="235"/>
      <c r="CO53" s="235"/>
      <c r="CP53" s="235"/>
      <c r="CQ53" s="235"/>
      <c r="CR53" s="235"/>
      <c r="CS53" s="235"/>
      <c r="CT53" s="235"/>
      <c r="CU53" s="235"/>
      <c r="CV53" s="235"/>
      <c r="CW53" s="235"/>
      <c r="CX53" s="235"/>
      <c r="CY53" s="235"/>
      <c r="CZ53" s="235"/>
      <c r="DA53" s="235"/>
      <c r="DB53" s="235"/>
      <c r="DC53" s="235"/>
      <c r="DD53" s="235"/>
      <c r="DE53" s="235"/>
      <c r="DF53" s="235"/>
      <c r="DG53" s="235"/>
      <c r="DH53" s="235"/>
      <c r="DI53" s="235"/>
      <c r="DJ53" s="235"/>
      <c r="DK53" s="235"/>
      <c r="DL53" s="235"/>
      <c r="DM53" s="235"/>
      <c r="DN53" s="235"/>
      <c r="DO53" s="235"/>
      <c r="DP53" s="235"/>
      <c r="DQ53" s="235"/>
      <c r="DR53" s="235"/>
      <c r="DS53" s="235"/>
      <c r="DT53" s="235"/>
      <c r="DU53" s="235"/>
      <c r="DV53" s="235"/>
      <c r="DW53" s="235"/>
      <c r="DX53" s="235"/>
      <c r="DY53" s="235"/>
      <c r="DZ53" s="235"/>
      <c r="EA53" s="235"/>
      <c r="EB53" s="235"/>
      <c r="EC53" s="235"/>
    </row>
    <row r="54" spans="1:133" ht="15.75" customHeight="1">
      <c r="A54" s="240" t="s">
        <v>153</v>
      </c>
      <c r="B54" s="245"/>
      <c r="C54" s="246"/>
      <c r="D54" s="246"/>
      <c r="E54" s="247"/>
      <c r="F54" s="246"/>
      <c r="G54" s="248"/>
      <c r="H54" s="241"/>
      <c r="I54" s="242"/>
      <c r="J54" s="242"/>
      <c r="K54" s="243"/>
      <c r="L54" s="242"/>
      <c r="M54" s="244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  <c r="CH54" s="235"/>
      <c r="CI54" s="235"/>
      <c r="CJ54" s="235"/>
      <c r="CK54" s="235"/>
      <c r="CL54" s="235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5"/>
      <c r="DA54" s="235"/>
      <c r="DB54" s="235"/>
      <c r="DC54" s="235"/>
      <c r="DD54" s="235"/>
      <c r="DE54" s="235"/>
      <c r="DF54" s="235"/>
      <c r="DG54" s="235"/>
      <c r="DH54" s="235"/>
      <c r="DI54" s="235"/>
      <c r="DJ54" s="235"/>
      <c r="DK54" s="235"/>
      <c r="DL54" s="235"/>
      <c r="DM54" s="235"/>
      <c r="DN54" s="235"/>
      <c r="DO54" s="235"/>
      <c r="DP54" s="235"/>
      <c r="DQ54" s="235"/>
      <c r="DR54" s="235"/>
      <c r="DS54" s="235"/>
      <c r="DT54" s="235"/>
      <c r="DU54" s="235"/>
      <c r="DV54" s="235"/>
      <c r="DW54" s="235"/>
      <c r="DX54" s="235"/>
      <c r="DY54" s="235"/>
      <c r="DZ54" s="235"/>
      <c r="EA54" s="235"/>
      <c r="EB54" s="235"/>
      <c r="EC54" s="235"/>
    </row>
    <row r="55" spans="1:133" ht="15.75" customHeight="1">
      <c r="A55" s="249" t="s">
        <v>154</v>
      </c>
      <c r="B55" s="253">
        <v>146.4</v>
      </c>
      <c r="C55" s="251">
        <v>153</v>
      </c>
      <c r="D55" s="251" t="s">
        <v>155</v>
      </c>
      <c r="E55" s="251">
        <v>1001.7</v>
      </c>
      <c r="F55" s="251">
        <v>1318</v>
      </c>
      <c r="G55" s="252" t="s">
        <v>155</v>
      </c>
      <c r="H55" s="253">
        <v>14774.7</v>
      </c>
      <c r="I55" s="251">
        <v>14730</v>
      </c>
      <c r="J55" s="251">
        <v>14730</v>
      </c>
      <c r="K55" s="251">
        <v>118828.8</v>
      </c>
      <c r="L55" s="251">
        <v>109061</v>
      </c>
      <c r="M55" s="252" t="s">
        <v>155</v>
      </c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5"/>
      <c r="CX55" s="235"/>
      <c r="CY55" s="235"/>
      <c r="CZ55" s="235"/>
      <c r="DA55" s="235"/>
      <c r="DB55" s="235"/>
      <c r="DC55" s="235"/>
      <c r="DD55" s="235"/>
      <c r="DE55" s="235"/>
      <c r="DF55" s="235"/>
      <c r="DG55" s="235"/>
      <c r="DH55" s="235"/>
      <c r="DI55" s="235"/>
      <c r="DJ55" s="235"/>
      <c r="DK55" s="235"/>
      <c r="DL55" s="235"/>
      <c r="DM55" s="235"/>
      <c r="DN55" s="235"/>
      <c r="DO55" s="235"/>
      <c r="DP55" s="235"/>
      <c r="DQ55" s="235"/>
      <c r="DR55" s="235"/>
      <c r="DS55" s="235"/>
      <c r="DT55" s="235"/>
      <c r="DU55" s="235"/>
      <c r="DV55" s="235"/>
      <c r="DW55" s="235"/>
      <c r="DX55" s="235"/>
      <c r="DY55" s="235"/>
      <c r="DZ55" s="235"/>
      <c r="EA55" s="235"/>
      <c r="EB55" s="235"/>
      <c r="EC55" s="235"/>
    </row>
    <row r="56" spans="1:133" ht="15.75" customHeight="1">
      <c r="A56" s="254" t="s">
        <v>156</v>
      </c>
      <c r="B56" s="258">
        <v>725.6</v>
      </c>
      <c r="C56" s="256">
        <v>949</v>
      </c>
      <c r="D56" s="256">
        <v>763</v>
      </c>
      <c r="E56" s="256">
        <v>1547.2</v>
      </c>
      <c r="F56" s="256">
        <v>1671</v>
      </c>
      <c r="G56" s="257" t="s">
        <v>155</v>
      </c>
      <c r="H56" s="258">
        <v>1782.4</v>
      </c>
      <c r="I56" s="256">
        <v>2311</v>
      </c>
      <c r="J56" s="256">
        <v>2290</v>
      </c>
      <c r="K56" s="256">
        <v>2963.6</v>
      </c>
      <c r="L56" s="256">
        <v>4862</v>
      </c>
      <c r="M56" s="257" t="s">
        <v>155</v>
      </c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5"/>
      <c r="BG56" s="235"/>
      <c r="BH56" s="235"/>
      <c r="BI56" s="235"/>
      <c r="BJ56" s="235"/>
      <c r="BK56" s="235"/>
      <c r="BL56" s="235"/>
      <c r="BM56" s="235"/>
      <c r="BN56" s="235"/>
      <c r="BO56" s="235"/>
      <c r="BP56" s="235"/>
      <c r="BQ56" s="235"/>
      <c r="BR56" s="235"/>
      <c r="BS56" s="235"/>
      <c r="BT56" s="235"/>
      <c r="BU56" s="235"/>
      <c r="BV56" s="235"/>
      <c r="BW56" s="235"/>
      <c r="BX56" s="235"/>
      <c r="BY56" s="235"/>
      <c r="BZ56" s="235"/>
      <c r="CA56" s="235"/>
      <c r="CB56" s="235"/>
      <c r="CC56" s="235"/>
      <c r="CD56" s="235"/>
      <c r="CE56" s="235"/>
      <c r="CF56" s="235"/>
      <c r="CG56" s="235"/>
      <c r="CH56" s="235"/>
      <c r="CI56" s="235"/>
      <c r="CJ56" s="235"/>
      <c r="CK56" s="235"/>
      <c r="CL56" s="235"/>
      <c r="CM56" s="235"/>
      <c r="CN56" s="235"/>
      <c r="CO56" s="235"/>
      <c r="CP56" s="235"/>
      <c r="CQ56" s="235"/>
      <c r="CR56" s="235"/>
      <c r="CS56" s="235"/>
      <c r="CT56" s="235"/>
      <c r="CU56" s="235"/>
      <c r="CV56" s="235"/>
      <c r="CW56" s="235"/>
      <c r="CX56" s="235"/>
      <c r="CY56" s="235"/>
      <c r="CZ56" s="235"/>
      <c r="DA56" s="235"/>
      <c r="DB56" s="235"/>
      <c r="DC56" s="235"/>
      <c r="DD56" s="235"/>
      <c r="DE56" s="235"/>
      <c r="DF56" s="235"/>
      <c r="DG56" s="235"/>
      <c r="DH56" s="235"/>
      <c r="DI56" s="235"/>
      <c r="DJ56" s="235"/>
      <c r="DK56" s="235"/>
      <c r="DL56" s="235"/>
      <c r="DM56" s="235"/>
      <c r="DN56" s="235"/>
      <c r="DO56" s="235"/>
      <c r="DP56" s="235"/>
      <c r="DQ56" s="235"/>
      <c r="DR56" s="235"/>
      <c r="DS56" s="235"/>
      <c r="DT56" s="235"/>
      <c r="DU56" s="235"/>
      <c r="DV56" s="235"/>
      <c r="DW56" s="235"/>
      <c r="DX56" s="235"/>
      <c r="DY56" s="235"/>
      <c r="DZ56" s="235"/>
      <c r="EA56" s="235"/>
      <c r="EB56" s="235"/>
      <c r="EC56" s="235"/>
    </row>
    <row r="57" spans="1:13" ht="15.75" customHeight="1">
      <c r="A57" s="259" t="s">
        <v>157</v>
      </c>
      <c r="B57" s="253">
        <v>3655</v>
      </c>
      <c r="C57" s="251">
        <v>3455</v>
      </c>
      <c r="D57" s="251">
        <v>2892</v>
      </c>
      <c r="E57" s="251">
        <v>5981.2</v>
      </c>
      <c r="F57" s="251">
        <v>4408</v>
      </c>
      <c r="G57" s="252" t="s">
        <v>155</v>
      </c>
      <c r="H57" s="253">
        <v>9401</v>
      </c>
      <c r="I57" s="251">
        <v>8823</v>
      </c>
      <c r="J57" s="251">
        <v>8561</v>
      </c>
      <c r="K57" s="251">
        <v>18586.5</v>
      </c>
      <c r="L57" s="251">
        <v>17430</v>
      </c>
      <c r="M57" s="252" t="s">
        <v>155</v>
      </c>
    </row>
    <row r="58" spans="1:13" ht="15.75" customHeight="1">
      <c r="A58" s="254" t="s">
        <v>158</v>
      </c>
      <c r="B58" s="258">
        <v>1202.5</v>
      </c>
      <c r="C58" s="256">
        <v>1127</v>
      </c>
      <c r="D58" s="256">
        <v>977</v>
      </c>
      <c r="E58" s="256">
        <v>1127.8</v>
      </c>
      <c r="F58" s="256">
        <v>1359</v>
      </c>
      <c r="G58" s="257" t="s">
        <v>155</v>
      </c>
      <c r="H58" s="258">
        <v>1813.5</v>
      </c>
      <c r="I58" s="256">
        <v>1749</v>
      </c>
      <c r="J58" s="256">
        <v>1916</v>
      </c>
      <c r="K58" s="256">
        <v>2350.6</v>
      </c>
      <c r="L58" s="256">
        <v>3697</v>
      </c>
      <c r="M58" s="257" t="s">
        <v>155</v>
      </c>
    </row>
    <row r="59" spans="1:13" ht="15.75" customHeight="1">
      <c r="A59" s="260" t="s">
        <v>159</v>
      </c>
      <c r="B59" s="261">
        <v>73</v>
      </c>
      <c r="C59" s="262">
        <v>124</v>
      </c>
      <c r="D59" s="262">
        <v>129</v>
      </c>
      <c r="E59" s="262">
        <v>269.8</v>
      </c>
      <c r="F59" s="262">
        <v>509</v>
      </c>
      <c r="G59" s="263" t="s">
        <v>155</v>
      </c>
      <c r="H59" s="261">
        <v>321</v>
      </c>
      <c r="I59" s="262">
        <v>152</v>
      </c>
      <c r="J59" s="262">
        <v>152</v>
      </c>
      <c r="K59" s="262">
        <v>3542.5</v>
      </c>
      <c r="L59" s="262">
        <v>1794</v>
      </c>
      <c r="M59" s="263" t="s">
        <v>155</v>
      </c>
    </row>
    <row r="60" spans="1:13" ht="15.75" customHeight="1">
      <c r="A60" s="240" t="s">
        <v>160</v>
      </c>
      <c r="B60" s="250"/>
      <c r="C60" s="251"/>
      <c r="D60" s="251"/>
      <c r="E60" s="251"/>
      <c r="F60" s="251"/>
      <c r="G60" s="252"/>
      <c r="H60" s="250"/>
      <c r="I60" s="251"/>
      <c r="J60" s="251"/>
      <c r="K60" s="251"/>
      <c r="L60" s="251"/>
      <c r="M60" s="252"/>
    </row>
    <row r="61" spans="1:13" ht="15.75" customHeight="1">
      <c r="A61" s="249" t="s">
        <v>161</v>
      </c>
      <c r="B61" s="253">
        <v>4.7</v>
      </c>
      <c r="C61" s="251">
        <v>0</v>
      </c>
      <c r="D61" s="251">
        <v>0</v>
      </c>
      <c r="E61" s="251">
        <v>4.7</v>
      </c>
      <c r="F61" s="251">
        <v>0</v>
      </c>
      <c r="G61" s="252">
        <v>0</v>
      </c>
      <c r="H61" s="253">
        <v>37.9</v>
      </c>
      <c r="I61" s="251">
        <v>0</v>
      </c>
      <c r="J61" s="251">
        <v>0</v>
      </c>
      <c r="K61" s="251">
        <v>41.8</v>
      </c>
      <c r="L61" s="251">
        <v>0</v>
      </c>
      <c r="M61" s="252">
        <v>0</v>
      </c>
    </row>
    <row r="62" spans="1:13" ht="15.75" customHeight="1">
      <c r="A62" s="267" t="s">
        <v>162</v>
      </c>
      <c r="B62" s="268">
        <v>10.9</v>
      </c>
      <c r="C62" s="269">
        <v>12</v>
      </c>
      <c r="D62" s="269">
        <v>10</v>
      </c>
      <c r="E62" s="269">
        <v>9.1</v>
      </c>
      <c r="F62" s="269">
        <v>6</v>
      </c>
      <c r="G62" s="270" t="s">
        <v>155</v>
      </c>
      <c r="H62" s="268">
        <v>4.6</v>
      </c>
      <c r="I62" s="269">
        <v>2</v>
      </c>
      <c r="J62" s="269">
        <v>0</v>
      </c>
      <c r="K62" s="269">
        <v>2.8</v>
      </c>
      <c r="L62" s="269">
        <v>1</v>
      </c>
      <c r="M62" s="270">
        <v>0</v>
      </c>
    </row>
    <row r="63" spans="1:13" ht="15.75" customHeight="1">
      <c r="A63" s="240" t="s">
        <v>163</v>
      </c>
      <c r="B63" s="250"/>
      <c r="C63" s="251"/>
      <c r="D63" s="251"/>
      <c r="E63" s="251"/>
      <c r="F63" s="251"/>
      <c r="G63" s="252"/>
      <c r="H63" s="250"/>
      <c r="I63" s="251"/>
      <c r="J63" s="251"/>
      <c r="K63" s="251"/>
      <c r="L63" s="251"/>
      <c r="M63" s="252"/>
    </row>
    <row r="64" spans="1:13" ht="15.75" customHeight="1">
      <c r="A64" s="259" t="s">
        <v>164</v>
      </c>
      <c r="B64" s="253">
        <v>111.7</v>
      </c>
      <c r="C64" s="251">
        <v>175</v>
      </c>
      <c r="D64" s="251">
        <v>176</v>
      </c>
      <c r="E64" s="251">
        <v>3397.5</v>
      </c>
      <c r="F64" s="251">
        <v>5880</v>
      </c>
      <c r="G64" s="252" t="s">
        <v>155</v>
      </c>
      <c r="H64" s="253">
        <v>483.8</v>
      </c>
      <c r="I64" s="251">
        <v>918</v>
      </c>
      <c r="J64" s="251">
        <v>918</v>
      </c>
      <c r="K64" s="251">
        <v>15951.1</v>
      </c>
      <c r="L64" s="251">
        <v>31278</v>
      </c>
      <c r="M64" s="252">
        <v>31304</v>
      </c>
    </row>
    <row r="65" spans="1:13" ht="15.75" customHeight="1">
      <c r="A65" s="271" t="s">
        <v>165</v>
      </c>
      <c r="B65" s="258">
        <v>329</v>
      </c>
      <c r="C65" s="272">
        <v>97</v>
      </c>
      <c r="D65" s="272">
        <v>97</v>
      </c>
      <c r="E65" s="256">
        <v>5419.8</v>
      </c>
      <c r="F65" s="256">
        <v>2059</v>
      </c>
      <c r="G65" s="273" t="s">
        <v>155</v>
      </c>
      <c r="H65" s="258">
        <v>172.2</v>
      </c>
      <c r="I65" s="272">
        <v>88</v>
      </c>
      <c r="J65" s="272" t="s">
        <v>155</v>
      </c>
      <c r="K65" s="256">
        <v>6032.8</v>
      </c>
      <c r="L65" s="256">
        <v>4699</v>
      </c>
      <c r="M65" s="273" t="s">
        <v>155</v>
      </c>
    </row>
    <row r="66" spans="1:13" ht="15.75" customHeight="1">
      <c r="A66" s="249" t="s">
        <v>166</v>
      </c>
      <c r="B66" s="253">
        <v>177.9</v>
      </c>
      <c r="C66" s="251">
        <v>103</v>
      </c>
      <c r="D66" s="251" t="s">
        <v>155</v>
      </c>
      <c r="E66" s="251">
        <v>2199.6</v>
      </c>
      <c r="F66" s="251">
        <v>1366</v>
      </c>
      <c r="G66" s="252" t="s">
        <v>155</v>
      </c>
      <c r="H66" s="253">
        <v>68</v>
      </c>
      <c r="I66" s="251">
        <v>84</v>
      </c>
      <c r="J66" s="251" t="s">
        <v>155</v>
      </c>
      <c r="K66" s="251">
        <v>1437.1</v>
      </c>
      <c r="L66" s="251">
        <v>1134</v>
      </c>
      <c r="M66" s="252" t="s">
        <v>155</v>
      </c>
    </row>
    <row r="67" spans="1:13" ht="15.75" customHeight="1">
      <c r="A67" s="267" t="s">
        <v>167</v>
      </c>
      <c r="B67" s="268">
        <v>0</v>
      </c>
      <c r="C67" s="269">
        <v>0</v>
      </c>
      <c r="D67" s="269">
        <v>0</v>
      </c>
      <c r="E67" s="269">
        <v>0</v>
      </c>
      <c r="F67" s="269">
        <v>0</v>
      </c>
      <c r="G67" s="270">
        <v>0</v>
      </c>
      <c r="H67" s="268">
        <v>429.8</v>
      </c>
      <c r="I67" s="269">
        <v>516</v>
      </c>
      <c r="J67" s="269" t="s">
        <v>155</v>
      </c>
      <c r="K67" s="269">
        <v>7786.2</v>
      </c>
      <c r="L67" s="269">
        <v>8359</v>
      </c>
      <c r="M67" s="270" t="s">
        <v>155</v>
      </c>
    </row>
    <row r="68" spans="1:13" ht="15.75" customHeight="1">
      <c r="A68" s="240" t="s">
        <v>168</v>
      </c>
      <c r="B68" s="250"/>
      <c r="C68" s="251"/>
      <c r="D68" s="251"/>
      <c r="E68" s="251"/>
      <c r="F68" s="251"/>
      <c r="G68" s="252"/>
      <c r="H68" s="250"/>
      <c r="I68" s="251"/>
      <c r="J68" s="251"/>
      <c r="K68" s="251"/>
      <c r="L68" s="251"/>
      <c r="M68" s="252"/>
    </row>
    <row r="69" spans="1:13" ht="15.75" customHeight="1">
      <c r="A69" s="249" t="s">
        <v>169</v>
      </c>
      <c r="B69" s="253">
        <v>0</v>
      </c>
      <c r="C69" s="251">
        <v>0</v>
      </c>
      <c r="D69" s="251">
        <v>0</v>
      </c>
      <c r="E69" s="251">
        <v>0</v>
      </c>
      <c r="F69" s="251">
        <v>0</v>
      </c>
      <c r="G69" s="252">
        <v>0</v>
      </c>
      <c r="H69" s="253">
        <v>0</v>
      </c>
      <c r="I69" s="251">
        <v>0</v>
      </c>
      <c r="J69" s="251">
        <v>0</v>
      </c>
      <c r="K69" s="251">
        <v>0</v>
      </c>
      <c r="L69" s="251">
        <v>0</v>
      </c>
      <c r="M69" s="252">
        <v>0</v>
      </c>
    </row>
    <row r="70" spans="1:13" ht="15.75" customHeight="1">
      <c r="A70" s="267" t="s">
        <v>170</v>
      </c>
      <c r="B70" s="268">
        <v>1.4</v>
      </c>
      <c r="C70" s="274">
        <v>0</v>
      </c>
      <c r="D70" s="274">
        <v>15</v>
      </c>
      <c r="E70" s="269">
        <v>1.3</v>
      </c>
      <c r="F70" s="269">
        <v>0</v>
      </c>
      <c r="G70" s="275" t="s">
        <v>155</v>
      </c>
      <c r="H70" s="268">
        <v>498</v>
      </c>
      <c r="I70" s="274">
        <v>571</v>
      </c>
      <c r="J70" s="274">
        <v>628</v>
      </c>
      <c r="K70" s="269">
        <v>438.8</v>
      </c>
      <c r="L70" s="269">
        <v>500</v>
      </c>
      <c r="M70" s="275" t="s">
        <v>155</v>
      </c>
    </row>
    <row r="71" spans="1:13" ht="15.75" customHeight="1">
      <c r="A71" s="240" t="s">
        <v>171</v>
      </c>
      <c r="B71" s="250"/>
      <c r="C71" s="251"/>
      <c r="D71" s="251"/>
      <c r="E71" s="251"/>
      <c r="F71" s="251"/>
      <c r="G71" s="252"/>
      <c r="H71" s="250"/>
      <c r="I71" s="251"/>
      <c r="J71" s="251"/>
      <c r="K71" s="251"/>
      <c r="L71" s="251"/>
      <c r="M71" s="252"/>
    </row>
    <row r="72" spans="1:13" ht="15.75" customHeight="1">
      <c r="A72" s="260" t="s">
        <v>172</v>
      </c>
      <c r="B72" s="261">
        <v>171.5</v>
      </c>
      <c r="C72" s="262">
        <v>281</v>
      </c>
      <c r="D72" s="262">
        <v>281</v>
      </c>
      <c r="E72" s="262">
        <v>5351.8</v>
      </c>
      <c r="F72" s="262">
        <v>5827</v>
      </c>
      <c r="G72" s="263" t="s">
        <v>155</v>
      </c>
      <c r="H72" s="261">
        <v>399.2</v>
      </c>
      <c r="I72" s="262">
        <v>287</v>
      </c>
      <c r="J72" s="262">
        <v>287</v>
      </c>
      <c r="K72" s="262">
        <v>11924.6</v>
      </c>
      <c r="L72" s="262">
        <v>3753</v>
      </c>
      <c r="M72" s="263">
        <v>3753</v>
      </c>
    </row>
    <row r="73" spans="1:13" ht="15.75" customHeight="1">
      <c r="A73" s="240" t="s">
        <v>173</v>
      </c>
      <c r="B73" s="250"/>
      <c r="C73" s="251"/>
      <c r="D73" s="251"/>
      <c r="E73" s="251"/>
      <c r="F73" s="251"/>
      <c r="G73" s="252"/>
      <c r="H73" s="250"/>
      <c r="I73" s="251"/>
      <c r="J73" s="251"/>
      <c r="K73" s="251"/>
      <c r="L73" s="251"/>
      <c r="M73" s="252"/>
    </row>
    <row r="74" spans="1:13" ht="15.75" customHeight="1">
      <c r="A74" s="249" t="s">
        <v>174</v>
      </c>
      <c r="B74" s="253">
        <v>60.8</v>
      </c>
      <c r="C74" s="251">
        <v>72</v>
      </c>
      <c r="D74" s="251">
        <v>72</v>
      </c>
      <c r="E74" s="251">
        <v>1266.6</v>
      </c>
      <c r="F74" s="251">
        <v>1974</v>
      </c>
      <c r="G74" s="252" t="s">
        <v>155</v>
      </c>
      <c r="H74" s="253">
        <v>87.1</v>
      </c>
      <c r="I74" s="251">
        <v>118</v>
      </c>
      <c r="J74" s="251">
        <v>118</v>
      </c>
      <c r="K74" s="251">
        <v>4602.9</v>
      </c>
      <c r="L74" s="251">
        <v>7042</v>
      </c>
      <c r="M74" s="252" t="s">
        <v>155</v>
      </c>
    </row>
    <row r="75" spans="1:13" ht="15.75" customHeight="1">
      <c r="A75" s="271" t="s">
        <v>175</v>
      </c>
      <c r="B75" s="258">
        <v>259</v>
      </c>
      <c r="C75" s="256">
        <v>293</v>
      </c>
      <c r="D75" s="256" t="s">
        <v>155</v>
      </c>
      <c r="E75" s="256">
        <v>4154.4</v>
      </c>
      <c r="F75" s="256">
        <v>5204</v>
      </c>
      <c r="G75" s="257" t="s">
        <v>155</v>
      </c>
      <c r="H75" s="258">
        <v>71.2</v>
      </c>
      <c r="I75" s="256">
        <v>98</v>
      </c>
      <c r="J75" s="256" t="s">
        <v>155</v>
      </c>
      <c r="K75" s="256">
        <v>1033.3</v>
      </c>
      <c r="L75" s="256">
        <v>1280</v>
      </c>
      <c r="M75" s="257" t="s">
        <v>155</v>
      </c>
    </row>
    <row r="76" spans="1:13" ht="15.75" customHeight="1">
      <c r="A76" s="259" t="s">
        <v>200</v>
      </c>
      <c r="B76" s="253">
        <v>1152.1</v>
      </c>
      <c r="C76" s="251">
        <v>1055</v>
      </c>
      <c r="D76" s="251">
        <v>1055</v>
      </c>
      <c r="E76" s="251">
        <v>16646.9</v>
      </c>
      <c r="F76" s="251">
        <v>15134</v>
      </c>
      <c r="G76" s="252">
        <v>14337</v>
      </c>
      <c r="H76" s="253">
        <v>868.9</v>
      </c>
      <c r="I76" s="251">
        <v>1110</v>
      </c>
      <c r="J76" s="251">
        <v>1110</v>
      </c>
      <c r="K76" s="251">
        <v>10385.3</v>
      </c>
      <c r="L76" s="251">
        <v>18369</v>
      </c>
      <c r="M76" s="252">
        <v>17316</v>
      </c>
    </row>
    <row r="77" spans="1:13" ht="15.75" customHeight="1">
      <c r="A77" s="271" t="s">
        <v>177</v>
      </c>
      <c r="B77" s="258"/>
      <c r="C77" s="256"/>
      <c r="D77" s="256"/>
      <c r="E77" s="256"/>
      <c r="F77" s="256"/>
      <c r="G77" s="257"/>
      <c r="H77" s="258"/>
      <c r="I77" s="256"/>
      <c r="J77" s="256"/>
      <c r="K77" s="256"/>
      <c r="L77" s="256"/>
      <c r="M77" s="257"/>
    </row>
    <row r="78" spans="1:13" ht="15.75" customHeight="1">
      <c r="A78" s="259" t="s">
        <v>178</v>
      </c>
      <c r="B78" s="253">
        <v>132.2</v>
      </c>
      <c r="C78" s="251">
        <v>157</v>
      </c>
      <c r="D78" s="251">
        <v>159</v>
      </c>
      <c r="E78" s="251">
        <v>3383.9</v>
      </c>
      <c r="F78" s="251">
        <v>3259</v>
      </c>
      <c r="G78" s="252">
        <v>3549</v>
      </c>
      <c r="H78" s="253">
        <v>642.4</v>
      </c>
      <c r="I78" s="251">
        <v>1117</v>
      </c>
      <c r="J78" s="251">
        <v>1117</v>
      </c>
      <c r="K78" s="251">
        <v>34009.2</v>
      </c>
      <c r="L78" s="251">
        <v>61218</v>
      </c>
      <c r="M78" s="252">
        <v>75024</v>
      </c>
    </row>
    <row r="79" spans="1:13" ht="15.75" customHeight="1">
      <c r="A79" s="271" t="s">
        <v>179</v>
      </c>
      <c r="B79" s="258">
        <v>0</v>
      </c>
      <c r="C79" s="256">
        <v>0</v>
      </c>
      <c r="D79" s="256" t="s">
        <v>155</v>
      </c>
      <c r="E79" s="256">
        <v>0</v>
      </c>
      <c r="F79" s="256">
        <v>0</v>
      </c>
      <c r="G79" s="257" t="s">
        <v>155</v>
      </c>
      <c r="H79" s="258">
        <v>64.1</v>
      </c>
      <c r="I79" s="256">
        <v>25</v>
      </c>
      <c r="J79" s="256">
        <v>25</v>
      </c>
      <c r="K79" s="256">
        <v>3078.5</v>
      </c>
      <c r="L79" s="256">
        <v>1260</v>
      </c>
      <c r="M79" s="257" t="s">
        <v>155</v>
      </c>
    </row>
    <row r="80" spans="1:13" ht="15.75" customHeight="1">
      <c r="A80" s="249" t="s">
        <v>180</v>
      </c>
      <c r="B80" s="253">
        <v>64.9</v>
      </c>
      <c r="C80" s="251">
        <v>62</v>
      </c>
      <c r="D80" s="251" t="s">
        <v>155</v>
      </c>
      <c r="E80" s="251">
        <v>1611.3</v>
      </c>
      <c r="F80" s="251">
        <v>1120</v>
      </c>
      <c r="G80" s="252" t="s">
        <v>155</v>
      </c>
      <c r="H80" s="253">
        <v>2.8</v>
      </c>
      <c r="I80" s="251">
        <v>0</v>
      </c>
      <c r="J80" s="251">
        <v>0</v>
      </c>
      <c r="K80" s="251">
        <v>126.4</v>
      </c>
      <c r="L80" s="251">
        <v>0</v>
      </c>
      <c r="M80" s="252">
        <v>0</v>
      </c>
    </row>
    <row r="81" spans="1:13" ht="15.75" customHeight="1">
      <c r="A81" s="271" t="s">
        <v>181</v>
      </c>
      <c r="B81" s="258">
        <v>63.7</v>
      </c>
      <c r="C81" s="256">
        <v>70</v>
      </c>
      <c r="D81" s="256">
        <v>70</v>
      </c>
      <c r="E81" s="256">
        <v>1436.7</v>
      </c>
      <c r="F81" s="256">
        <v>2100</v>
      </c>
      <c r="G81" s="257">
        <v>2185</v>
      </c>
      <c r="H81" s="258">
        <v>25.2</v>
      </c>
      <c r="I81" s="256">
        <v>23</v>
      </c>
      <c r="J81" s="256">
        <v>23</v>
      </c>
      <c r="K81" s="256">
        <v>1357.1</v>
      </c>
      <c r="L81" s="256">
        <v>1300</v>
      </c>
      <c r="M81" s="257">
        <v>1345</v>
      </c>
    </row>
    <row r="82" spans="1:13" ht="15.75" customHeight="1">
      <c r="A82" s="249" t="s">
        <v>182</v>
      </c>
      <c r="B82" s="253">
        <v>146</v>
      </c>
      <c r="C82" s="251">
        <v>387</v>
      </c>
      <c r="D82" s="251" t="s">
        <v>155</v>
      </c>
      <c r="E82" s="251">
        <v>4248.4</v>
      </c>
      <c r="F82" s="251">
        <v>11950</v>
      </c>
      <c r="G82" s="252" t="s">
        <v>155</v>
      </c>
      <c r="H82" s="253">
        <v>707</v>
      </c>
      <c r="I82" s="251">
        <v>882</v>
      </c>
      <c r="J82" s="251" t="s">
        <v>155</v>
      </c>
      <c r="K82" s="251">
        <v>20597.2</v>
      </c>
      <c r="L82" s="251">
        <v>36926</v>
      </c>
      <c r="M82" s="252" t="s">
        <v>155</v>
      </c>
    </row>
    <row r="83" spans="1:13" ht="15.75" customHeight="1">
      <c r="A83" s="271" t="s">
        <v>183</v>
      </c>
      <c r="B83" s="258">
        <v>53.7</v>
      </c>
      <c r="C83" s="272">
        <v>81</v>
      </c>
      <c r="D83" s="256">
        <v>79</v>
      </c>
      <c r="E83" s="256">
        <v>1325.2</v>
      </c>
      <c r="F83" s="272">
        <v>1616</v>
      </c>
      <c r="G83" s="257">
        <v>1576</v>
      </c>
      <c r="H83" s="258">
        <v>1.7</v>
      </c>
      <c r="I83" s="272">
        <v>0</v>
      </c>
      <c r="J83" s="272">
        <v>0</v>
      </c>
      <c r="K83" s="256">
        <v>55.5</v>
      </c>
      <c r="L83" s="272">
        <v>0</v>
      </c>
      <c r="M83" s="273">
        <v>0</v>
      </c>
    </row>
    <row r="84" spans="1:13" ht="15.75" customHeight="1">
      <c r="A84" s="249" t="s">
        <v>184</v>
      </c>
      <c r="B84" s="253">
        <v>321.6</v>
      </c>
      <c r="C84" s="277">
        <v>409</v>
      </c>
      <c r="D84" s="251">
        <v>409</v>
      </c>
      <c r="E84" s="251">
        <v>9276.1</v>
      </c>
      <c r="F84" s="277">
        <v>9407</v>
      </c>
      <c r="G84" s="252">
        <v>10225</v>
      </c>
      <c r="H84" s="253">
        <v>419</v>
      </c>
      <c r="I84" s="277">
        <v>512</v>
      </c>
      <c r="J84" s="251">
        <v>512</v>
      </c>
      <c r="K84" s="251">
        <v>9130</v>
      </c>
      <c r="L84" s="277">
        <v>12902</v>
      </c>
      <c r="M84" s="252">
        <v>12902</v>
      </c>
    </row>
    <row r="85" spans="1:13" ht="15.75" customHeight="1">
      <c r="A85" s="271" t="s">
        <v>185</v>
      </c>
      <c r="B85" s="258">
        <v>690.7</v>
      </c>
      <c r="C85" s="256">
        <v>454</v>
      </c>
      <c r="D85" s="256">
        <v>428</v>
      </c>
      <c r="E85" s="256">
        <v>13821.8</v>
      </c>
      <c r="F85" s="256">
        <v>10145</v>
      </c>
      <c r="G85" s="257" t="s">
        <v>155</v>
      </c>
      <c r="H85" s="258">
        <v>648.7</v>
      </c>
      <c r="I85" s="256">
        <v>438</v>
      </c>
      <c r="J85" s="256">
        <v>438</v>
      </c>
      <c r="K85" s="256">
        <v>19463.1</v>
      </c>
      <c r="L85" s="256">
        <v>21055</v>
      </c>
      <c r="M85" s="257" t="s">
        <v>155</v>
      </c>
    </row>
    <row r="86" spans="1:13" ht="15.75" customHeight="1">
      <c r="A86" s="259" t="s">
        <v>186</v>
      </c>
      <c r="B86" s="253">
        <v>61.6</v>
      </c>
      <c r="C86" s="251">
        <v>49</v>
      </c>
      <c r="D86" s="251">
        <v>49</v>
      </c>
      <c r="E86" s="251">
        <v>1342.6</v>
      </c>
      <c r="F86" s="251">
        <v>1164</v>
      </c>
      <c r="G86" s="252">
        <v>1164</v>
      </c>
      <c r="H86" s="253">
        <v>93.6</v>
      </c>
      <c r="I86" s="251">
        <v>100</v>
      </c>
      <c r="J86" s="251">
        <v>100</v>
      </c>
      <c r="K86" s="251">
        <v>2679.3</v>
      </c>
      <c r="L86" s="251">
        <v>3000</v>
      </c>
      <c r="M86" s="252">
        <v>3000</v>
      </c>
    </row>
    <row r="87" spans="1:13" ht="15.75" customHeight="1">
      <c r="A87" s="271" t="s">
        <v>187</v>
      </c>
      <c r="B87" s="258">
        <v>74.7</v>
      </c>
      <c r="C87" s="272">
        <v>68</v>
      </c>
      <c r="D87" s="272">
        <v>68</v>
      </c>
      <c r="E87" s="256">
        <v>827.4</v>
      </c>
      <c r="F87" s="272">
        <v>581</v>
      </c>
      <c r="G87" s="273">
        <v>612</v>
      </c>
      <c r="H87" s="258">
        <v>70.5</v>
      </c>
      <c r="I87" s="272">
        <v>100</v>
      </c>
      <c r="J87" s="272">
        <v>100</v>
      </c>
      <c r="K87" s="256">
        <v>585.2</v>
      </c>
      <c r="L87" s="272">
        <v>499</v>
      </c>
      <c r="M87" s="273">
        <v>500</v>
      </c>
    </row>
    <row r="88" spans="1:13" ht="15.75" customHeight="1">
      <c r="A88" s="249" t="s">
        <v>188</v>
      </c>
      <c r="B88" s="253">
        <v>2.9</v>
      </c>
      <c r="C88" s="277">
        <v>0</v>
      </c>
      <c r="D88" s="277">
        <v>0</v>
      </c>
      <c r="E88" s="251">
        <v>69</v>
      </c>
      <c r="F88" s="277">
        <v>0</v>
      </c>
      <c r="G88" s="276">
        <v>0</v>
      </c>
      <c r="H88" s="253">
        <v>5.7</v>
      </c>
      <c r="I88" s="277">
        <v>4</v>
      </c>
      <c r="J88" s="277">
        <v>4</v>
      </c>
      <c r="K88" s="251">
        <v>152.1</v>
      </c>
      <c r="L88" s="277">
        <v>116</v>
      </c>
      <c r="M88" s="276">
        <v>116</v>
      </c>
    </row>
    <row r="89" spans="1:13" ht="15.75" customHeight="1">
      <c r="A89" s="271" t="s">
        <v>189</v>
      </c>
      <c r="B89" s="258">
        <v>531.6</v>
      </c>
      <c r="C89" s="256">
        <v>497</v>
      </c>
      <c r="D89" s="256" t="s">
        <v>155</v>
      </c>
      <c r="E89" s="256">
        <v>10928.8</v>
      </c>
      <c r="F89" s="256">
        <v>11734</v>
      </c>
      <c r="G89" s="257" t="s">
        <v>155</v>
      </c>
      <c r="H89" s="258">
        <v>1123.1</v>
      </c>
      <c r="I89" s="256">
        <v>956</v>
      </c>
      <c r="J89" s="256" t="s">
        <v>155</v>
      </c>
      <c r="K89" s="256">
        <v>51966.9</v>
      </c>
      <c r="L89" s="256">
        <v>48682</v>
      </c>
      <c r="M89" s="257" t="s">
        <v>155</v>
      </c>
    </row>
    <row r="90" spans="1:13" ht="15.75" customHeight="1">
      <c r="A90" s="249" t="s">
        <v>190</v>
      </c>
      <c r="B90" s="253">
        <v>619.7</v>
      </c>
      <c r="C90" s="251">
        <v>323</v>
      </c>
      <c r="D90" s="251" t="s">
        <v>155</v>
      </c>
      <c r="E90" s="251">
        <v>11604.8</v>
      </c>
      <c r="F90" s="251">
        <v>7401</v>
      </c>
      <c r="G90" s="252" t="s">
        <v>155</v>
      </c>
      <c r="H90" s="253">
        <v>113.3</v>
      </c>
      <c r="I90" s="251">
        <v>114</v>
      </c>
      <c r="J90" s="251" t="s">
        <v>155</v>
      </c>
      <c r="K90" s="251">
        <v>2882</v>
      </c>
      <c r="L90" s="251">
        <v>4104</v>
      </c>
      <c r="M90" s="252" t="s">
        <v>155</v>
      </c>
    </row>
    <row r="91" spans="1:13" ht="15.75" customHeight="1">
      <c r="A91" s="271" t="s">
        <v>191</v>
      </c>
      <c r="B91" s="258">
        <v>134</v>
      </c>
      <c r="C91" s="256">
        <v>140</v>
      </c>
      <c r="D91" s="256" t="s">
        <v>155</v>
      </c>
      <c r="E91" s="256">
        <v>2513.6</v>
      </c>
      <c r="F91" s="256">
        <v>3416</v>
      </c>
      <c r="G91" s="257" t="s">
        <v>155</v>
      </c>
      <c r="H91" s="258">
        <v>328.7</v>
      </c>
      <c r="I91" s="256">
        <v>358</v>
      </c>
      <c r="J91" s="256" t="s">
        <v>155</v>
      </c>
      <c r="K91" s="256">
        <v>15589.7</v>
      </c>
      <c r="L91" s="256">
        <v>20188</v>
      </c>
      <c r="M91" s="257" t="s">
        <v>155</v>
      </c>
    </row>
    <row r="92" spans="1:13" ht="15.75" customHeight="1">
      <c r="A92" s="249" t="s">
        <v>192</v>
      </c>
      <c r="B92" s="253">
        <v>61.2</v>
      </c>
      <c r="C92" s="277">
        <v>50</v>
      </c>
      <c r="D92" s="277">
        <v>50</v>
      </c>
      <c r="E92" s="251">
        <v>518.2</v>
      </c>
      <c r="F92" s="277">
        <v>380</v>
      </c>
      <c r="G92" s="276">
        <v>400</v>
      </c>
      <c r="H92" s="253">
        <v>50.4</v>
      </c>
      <c r="I92" s="277">
        <v>0</v>
      </c>
      <c r="J92" s="277">
        <v>0</v>
      </c>
      <c r="K92" s="251">
        <v>355.6</v>
      </c>
      <c r="L92" s="277">
        <v>0</v>
      </c>
      <c r="M92" s="276">
        <v>0</v>
      </c>
    </row>
    <row r="93" spans="1:13" ht="15.75" customHeight="1" thickBot="1">
      <c r="A93" s="278" t="s">
        <v>193</v>
      </c>
      <c r="B93" s="282">
        <v>580.4</v>
      </c>
      <c r="C93" s="280">
        <v>544</v>
      </c>
      <c r="D93" s="280">
        <v>85</v>
      </c>
      <c r="E93" s="280">
        <v>14292.5</v>
      </c>
      <c r="F93" s="280">
        <v>17901</v>
      </c>
      <c r="G93" s="281">
        <v>2628</v>
      </c>
      <c r="H93" s="282">
        <v>131.9</v>
      </c>
      <c r="I93" s="280">
        <v>174</v>
      </c>
      <c r="J93" s="280">
        <v>19</v>
      </c>
      <c r="K93" s="280">
        <v>5969.9</v>
      </c>
      <c r="L93" s="280">
        <v>7523</v>
      </c>
      <c r="M93" s="281">
        <v>798</v>
      </c>
    </row>
    <row r="94" spans="1:13" ht="15.75" customHeight="1">
      <c r="A94" s="283" t="s">
        <v>194</v>
      </c>
      <c r="B94" s="235"/>
      <c r="C94" s="235"/>
      <c r="D94" s="235"/>
      <c r="E94" s="235"/>
      <c r="F94" s="235"/>
      <c r="G94" s="235"/>
      <c r="H94" s="287"/>
      <c r="I94" s="286"/>
      <c r="J94" s="287"/>
      <c r="K94" s="287"/>
      <c r="L94" s="286"/>
      <c r="M94" s="285"/>
    </row>
    <row r="95" spans="1:13" ht="15.75" customHeight="1">
      <c r="A95" s="288" t="s">
        <v>195</v>
      </c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89"/>
      <c r="M95" s="290"/>
    </row>
    <row r="96" ht="15.75" customHeight="1"/>
    <row r="97" ht="15.75" customHeight="1"/>
    <row r="98" ht="15.75" customHeight="1"/>
  </sheetData>
  <sheetProtection/>
  <mergeCells count="17">
    <mergeCell ref="A1:F1"/>
    <mergeCell ref="A2:F2"/>
    <mergeCell ref="A5:A7"/>
    <mergeCell ref="H5:M5"/>
    <mergeCell ref="B5:G5"/>
    <mergeCell ref="B6:D6"/>
    <mergeCell ref="E6:G6"/>
    <mergeCell ref="B51:G51"/>
    <mergeCell ref="H6:J6"/>
    <mergeCell ref="K6:M6"/>
    <mergeCell ref="B52:D52"/>
    <mergeCell ref="E52:G52"/>
    <mergeCell ref="A50:K50"/>
    <mergeCell ref="A51:A53"/>
    <mergeCell ref="H51:M51"/>
    <mergeCell ref="H52:J52"/>
    <mergeCell ref="K52:M52"/>
  </mergeCells>
  <printOptions/>
  <pageMargins left="0.51" right="0.38" top="0.69" bottom="1" header="0" footer="0"/>
  <pageSetup horizontalDpi="600" verticalDpi="600" orientation="portrait" paperSize="9" scale="65" r:id="rId1"/>
  <rowBreaks count="1" manualBreakCount="1">
    <brk id="4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93"/>
  <sheetViews>
    <sheetView defaultGridColor="0" view="pageBreakPreview" zoomScale="75" zoomScaleNormal="75" zoomScaleSheetLayoutView="75" zoomScalePageLayoutView="0" colorId="18" workbookViewId="0" topLeftCell="A1">
      <selection activeCell="A1" sqref="A1:F1"/>
    </sheetView>
  </sheetViews>
  <sheetFormatPr defaultColWidth="9.625" defaultRowHeight="13.5"/>
  <cols>
    <col min="1" max="1" width="22.00390625" style="292" customWidth="1"/>
    <col min="2" max="2" width="12.75390625" style="292" customWidth="1"/>
    <col min="3" max="7" width="12.625" style="292" customWidth="1"/>
    <col min="8" max="16384" width="9.625" style="292" customWidth="1"/>
  </cols>
  <sheetData>
    <row r="1" spans="1:7" ht="29.25" customHeight="1">
      <c r="A1" s="843" t="s">
        <v>140</v>
      </c>
      <c r="B1" s="843"/>
      <c r="C1" s="843"/>
      <c r="D1" s="843"/>
      <c r="E1" s="843"/>
      <c r="F1" s="843"/>
      <c r="G1" s="291"/>
    </row>
    <row r="2" spans="1:7" ht="21.75" customHeight="1">
      <c r="A2" s="844" t="s">
        <v>141</v>
      </c>
      <c r="B2" s="844"/>
      <c r="C2" s="844"/>
      <c r="D2" s="844"/>
      <c r="E2" s="844"/>
      <c r="F2" s="293"/>
      <c r="G2" s="294"/>
    </row>
    <row r="3" spans="1:7" ht="21.75" customHeight="1" thickBot="1">
      <c r="A3" s="295"/>
      <c r="B3" s="295"/>
      <c r="C3" s="295"/>
      <c r="D3" s="295"/>
      <c r="E3" s="295"/>
      <c r="F3" s="293"/>
      <c r="G3" s="296"/>
    </row>
    <row r="4" spans="1:8" ht="30" customHeight="1" thickBot="1">
      <c r="A4" s="297" t="s">
        <v>201</v>
      </c>
      <c r="B4" s="298"/>
      <c r="C4" s="298"/>
      <c r="D4" s="298"/>
      <c r="E4" s="298"/>
      <c r="F4" s="298"/>
      <c r="G4" s="299" t="s">
        <v>202</v>
      </c>
      <c r="H4" s="300"/>
    </row>
    <row r="5" spans="1:11" s="301" customFormat="1" ht="21.75" customHeight="1">
      <c r="A5" s="836" t="s">
        <v>203</v>
      </c>
      <c r="B5" s="839" t="s">
        <v>241</v>
      </c>
      <c r="C5" s="839"/>
      <c r="D5" s="839"/>
      <c r="E5" s="842" t="s">
        <v>146</v>
      </c>
      <c r="F5" s="842"/>
      <c r="G5" s="839"/>
      <c r="J5" s="302"/>
      <c r="K5" s="302"/>
    </row>
    <row r="6" spans="1:7" s="301" customFormat="1" ht="72" customHeight="1" thickBot="1">
      <c r="A6" s="841"/>
      <c r="B6" s="303" t="s">
        <v>204</v>
      </c>
      <c r="C6" s="304" t="s">
        <v>205</v>
      </c>
      <c r="D6" s="305" t="s">
        <v>206</v>
      </c>
      <c r="E6" s="303" t="s">
        <v>204</v>
      </c>
      <c r="F6" s="304" t="s">
        <v>205</v>
      </c>
      <c r="G6" s="305" t="s">
        <v>206</v>
      </c>
    </row>
    <row r="7" spans="1:7" s="301" customFormat="1" ht="19.5" customHeight="1">
      <c r="A7" s="306" t="s">
        <v>207</v>
      </c>
      <c r="B7" s="307">
        <v>1635971</v>
      </c>
      <c r="C7" s="308">
        <v>1853661</v>
      </c>
      <c r="D7" s="309">
        <v>1541611</v>
      </c>
      <c r="E7" s="310">
        <v>305288</v>
      </c>
      <c r="F7" s="308">
        <v>287197</v>
      </c>
      <c r="G7" s="309">
        <v>215653</v>
      </c>
    </row>
    <row r="8" spans="1:7" s="301" customFormat="1" ht="19.5" customHeight="1">
      <c r="A8" s="311" t="s">
        <v>208</v>
      </c>
      <c r="B8" s="312">
        <v>1640123</v>
      </c>
      <c r="C8" s="313">
        <v>1773417</v>
      </c>
      <c r="D8" s="314">
        <v>1358532</v>
      </c>
      <c r="E8" s="315">
        <v>121992</v>
      </c>
      <c r="F8" s="313">
        <v>137380</v>
      </c>
      <c r="G8" s="314">
        <v>110861</v>
      </c>
    </row>
    <row r="9" spans="1:7" s="301" customFormat="1" ht="19.5" customHeight="1">
      <c r="A9" s="316" t="s">
        <v>209</v>
      </c>
      <c r="B9" s="317">
        <v>215624</v>
      </c>
      <c r="C9" s="318">
        <v>293874</v>
      </c>
      <c r="D9" s="319">
        <v>250041</v>
      </c>
      <c r="E9" s="320">
        <v>214073</v>
      </c>
      <c r="F9" s="318">
        <v>292265</v>
      </c>
      <c r="G9" s="319">
        <v>248455</v>
      </c>
    </row>
    <row r="10" spans="1:7" s="301" customFormat="1" ht="19.5" customHeight="1">
      <c r="A10" s="321" t="s">
        <v>210</v>
      </c>
      <c r="B10" s="322">
        <v>8552</v>
      </c>
      <c r="C10" s="323">
        <v>22261</v>
      </c>
      <c r="D10" s="324">
        <v>21922</v>
      </c>
      <c r="E10" s="325">
        <v>2933</v>
      </c>
      <c r="F10" s="323">
        <v>6572</v>
      </c>
      <c r="G10" s="324">
        <v>7570</v>
      </c>
    </row>
    <row r="11" spans="1:7" s="301" customFormat="1" ht="24" customHeight="1" thickBot="1">
      <c r="A11" s="326" t="s">
        <v>211</v>
      </c>
      <c r="B11" s="327">
        <v>3500270</v>
      </c>
      <c r="C11" s="328">
        <v>3943213</v>
      </c>
      <c r="D11" s="329">
        <v>3172106</v>
      </c>
      <c r="E11" s="330">
        <v>644286</v>
      </c>
      <c r="F11" s="328">
        <v>723414</v>
      </c>
      <c r="G11" s="329">
        <v>582539</v>
      </c>
    </row>
    <row r="12" spans="1:7" s="301" customFormat="1" ht="24.75" customHeight="1" thickBot="1">
      <c r="A12" s="331"/>
      <c r="B12" s="840"/>
      <c r="C12" s="840"/>
      <c r="D12" s="840"/>
      <c r="E12" s="840"/>
      <c r="F12" s="840"/>
      <c r="G12" s="840"/>
    </row>
    <row r="13" spans="1:7" s="301" customFormat="1" ht="47.25" customHeight="1" thickBot="1">
      <c r="A13" s="332" t="s">
        <v>212</v>
      </c>
      <c r="B13" s="333" t="s">
        <v>213</v>
      </c>
      <c r="C13" s="334">
        <v>2017</v>
      </c>
      <c r="D13" s="335" t="s">
        <v>214</v>
      </c>
      <c r="E13" s="333" t="s">
        <v>213</v>
      </c>
      <c r="F13" s="334">
        <v>2017</v>
      </c>
      <c r="G13" s="335" t="s">
        <v>214</v>
      </c>
    </row>
    <row r="14" spans="1:7" s="301" customFormat="1" ht="23.25" customHeight="1">
      <c r="A14" s="336" t="s">
        <v>215</v>
      </c>
      <c r="B14" s="337"/>
      <c r="C14" s="338"/>
      <c r="D14" s="339"/>
      <c r="E14" s="340"/>
      <c r="F14" s="338"/>
      <c r="G14" s="339"/>
    </row>
    <row r="15" spans="1:7" s="301" customFormat="1" ht="19.5" customHeight="1">
      <c r="A15" s="341" t="s">
        <v>216</v>
      </c>
      <c r="B15" s="342">
        <v>9901.355555555556</v>
      </c>
      <c r="C15" s="343">
        <v>8846</v>
      </c>
      <c r="D15" s="344" t="s">
        <v>78</v>
      </c>
      <c r="E15" s="345">
        <v>6927.555555555556</v>
      </c>
      <c r="F15" s="343">
        <v>7966</v>
      </c>
      <c r="G15" s="346" t="s">
        <v>78</v>
      </c>
    </row>
    <row r="16" spans="1:7" s="301" customFormat="1" ht="19.5" customHeight="1">
      <c r="A16" s="347" t="s">
        <v>217</v>
      </c>
      <c r="B16" s="348">
        <v>7072.6</v>
      </c>
      <c r="C16" s="349">
        <v>5483</v>
      </c>
      <c r="D16" s="350" t="s">
        <v>78</v>
      </c>
      <c r="E16" s="351">
        <v>4709.3</v>
      </c>
      <c r="F16" s="349">
        <v>3508</v>
      </c>
      <c r="G16" s="350" t="s">
        <v>78</v>
      </c>
    </row>
    <row r="17" spans="1:7" s="301" customFormat="1" ht="19.5" customHeight="1">
      <c r="A17" s="341" t="s">
        <v>218</v>
      </c>
      <c r="B17" s="342">
        <v>17343.6</v>
      </c>
      <c r="C17" s="343">
        <v>15253</v>
      </c>
      <c r="D17" s="352" t="s">
        <v>78</v>
      </c>
      <c r="E17" s="345">
        <v>16361.1</v>
      </c>
      <c r="F17" s="343">
        <v>14160</v>
      </c>
      <c r="G17" s="352" t="s">
        <v>78</v>
      </c>
    </row>
    <row r="18" spans="1:7" s="301" customFormat="1" ht="19.5" customHeight="1">
      <c r="A18" s="347" t="s">
        <v>219</v>
      </c>
      <c r="B18" s="348">
        <v>9612.3</v>
      </c>
      <c r="C18" s="349">
        <v>19160</v>
      </c>
      <c r="D18" s="350">
        <v>21241</v>
      </c>
      <c r="E18" s="351">
        <v>2214.6</v>
      </c>
      <c r="F18" s="353">
        <v>3900</v>
      </c>
      <c r="G18" s="354">
        <v>3840</v>
      </c>
    </row>
    <row r="19" spans="1:7" s="301" customFormat="1" ht="19.5" customHeight="1">
      <c r="A19" s="341" t="s">
        <v>220</v>
      </c>
      <c r="B19" s="342">
        <v>26474.3</v>
      </c>
      <c r="C19" s="343">
        <v>44444</v>
      </c>
      <c r="D19" s="352">
        <v>22018</v>
      </c>
      <c r="E19" s="345">
        <v>4278.3</v>
      </c>
      <c r="F19" s="355">
        <v>6280</v>
      </c>
      <c r="G19" s="356">
        <v>6105</v>
      </c>
    </row>
    <row r="20" spans="1:7" s="301" customFormat="1" ht="19.5" customHeight="1">
      <c r="A20" s="347" t="s">
        <v>221</v>
      </c>
      <c r="B20" s="348">
        <v>4821.900000000001</v>
      </c>
      <c r="C20" s="349">
        <v>7821</v>
      </c>
      <c r="D20" s="350">
        <v>8178</v>
      </c>
      <c r="E20" s="351">
        <v>3339</v>
      </c>
      <c r="F20" s="353">
        <v>6723</v>
      </c>
      <c r="G20" s="354">
        <v>6750</v>
      </c>
    </row>
    <row r="21" spans="1:7" s="301" customFormat="1" ht="19.5" customHeight="1">
      <c r="A21" s="341" t="s">
        <v>222</v>
      </c>
      <c r="B21" s="342">
        <v>9224</v>
      </c>
      <c r="C21" s="343">
        <v>14335</v>
      </c>
      <c r="D21" s="352">
        <v>11962</v>
      </c>
      <c r="E21" s="345">
        <v>4671.7</v>
      </c>
      <c r="F21" s="355">
        <v>3958</v>
      </c>
      <c r="G21" s="356">
        <v>3840</v>
      </c>
    </row>
    <row r="22" spans="1:7" s="301" customFormat="1" ht="19.5" customHeight="1">
      <c r="A22" s="347" t="s">
        <v>223</v>
      </c>
      <c r="B22" s="348">
        <v>2753.4000000000005</v>
      </c>
      <c r="C22" s="349">
        <v>3155</v>
      </c>
      <c r="D22" s="350" t="s">
        <v>78</v>
      </c>
      <c r="E22" s="351">
        <v>2435.8</v>
      </c>
      <c r="F22" s="349">
        <v>2651</v>
      </c>
      <c r="G22" s="350" t="s">
        <v>78</v>
      </c>
    </row>
    <row r="23" spans="1:7" s="301" customFormat="1" ht="19.5" customHeight="1">
      <c r="A23" s="341" t="s">
        <v>224</v>
      </c>
      <c r="B23" s="342">
        <v>152915.59999999998</v>
      </c>
      <c r="C23" s="343">
        <v>384795</v>
      </c>
      <c r="D23" s="352" t="s">
        <v>78</v>
      </c>
      <c r="E23" s="345">
        <v>118.2</v>
      </c>
      <c r="F23" s="343">
        <v>553</v>
      </c>
      <c r="G23" s="352" t="s">
        <v>78</v>
      </c>
    </row>
    <row r="24" spans="1:7" s="301" customFormat="1" ht="19.5" customHeight="1">
      <c r="A24" s="347" t="s">
        <v>225</v>
      </c>
      <c r="B24" s="348">
        <v>33702.9</v>
      </c>
      <c r="C24" s="349">
        <v>50494</v>
      </c>
      <c r="D24" s="350" t="s">
        <v>78</v>
      </c>
      <c r="E24" s="351">
        <v>32317.8</v>
      </c>
      <c r="F24" s="349">
        <v>46370</v>
      </c>
      <c r="G24" s="350" t="s">
        <v>78</v>
      </c>
    </row>
    <row r="25" spans="1:7" s="301" customFormat="1" ht="19.5" customHeight="1">
      <c r="A25" s="341" t="s">
        <v>226</v>
      </c>
      <c r="B25" s="342">
        <v>36658.600000000006</v>
      </c>
      <c r="C25" s="343">
        <v>42853</v>
      </c>
      <c r="D25" s="352">
        <v>31608</v>
      </c>
      <c r="E25" s="345">
        <v>15104.4</v>
      </c>
      <c r="F25" s="355">
        <v>14655</v>
      </c>
      <c r="G25" s="356">
        <v>10290</v>
      </c>
    </row>
    <row r="26" spans="1:7" s="301" customFormat="1" ht="19.5" customHeight="1">
      <c r="A26" s="347" t="s">
        <v>227</v>
      </c>
      <c r="B26" s="348">
        <v>315.59999999999997</v>
      </c>
      <c r="C26" s="349">
        <v>313</v>
      </c>
      <c r="D26" s="350" t="s">
        <v>78</v>
      </c>
      <c r="E26" s="351">
        <v>1.2</v>
      </c>
      <c r="F26" s="349">
        <v>4</v>
      </c>
      <c r="G26" s="350" t="s">
        <v>78</v>
      </c>
    </row>
    <row r="27" spans="1:7" s="301" customFormat="1" ht="19.5" customHeight="1">
      <c r="A27" s="357" t="s">
        <v>228</v>
      </c>
      <c r="B27" s="358">
        <v>20248.1</v>
      </c>
      <c r="C27" s="359">
        <v>8265</v>
      </c>
      <c r="D27" s="360" t="s">
        <v>78</v>
      </c>
      <c r="E27" s="358">
        <v>1403.8</v>
      </c>
      <c r="F27" s="361">
        <v>567</v>
      </c>
      <c r="G27" s="360" t="s">
        <v>78</v>
      </c>
    </row>
    <row r="28" spans="1:7" s="301" customFormat="1" ht="23.25" customHeight="1">
      <c r="A28" s="362" t="s">
        <v>229</v>
      </c>
      <c r="B28" s="342"/>
      <c r="C28" s="343"/>
      <c r="D28" s="352"/>
      <c r="E28" s="363"/>
      <c r="F28" s="355"/>
      <c r="G28" s="356"/>
    </row>
    <row r="29" spans="1:7" s="301" customFormat="1" ht="19.5" customHeight="1">
      <c r="A29" s="341" t="s">
        <v>230</v>
      </c>
      <c r="B29" s="342">
        <v>92460.5</v>
      </c>
      <c r="C29" s="343">
        <v>66413</v>
      </c>
      <c r="D29" s="352" t="s">
        <v>78</v>
      </c>
      <c r="E29" s="345">
        <v>90942.7</v>
      </c>
      <c r="F29" s="343">
        <v>66083</v>
      </c>
      <c r="G29" s="352" t="s">
        <v>78</v>
      </c>
    </row>
    <row r="30" spans="1:7" s="301" customFormat="1" ht="19.5" customHeight="1">
      <c r="A30" s="347" t="s">
        <v>231</v>
      </c>
      <c r="B30" s="348">
        <v>296007</v>
      </c>
      <c r="C30" s="349">
        <v>239881</v>
      </c>
      <c r="D30" s="350">
        <v>239650</v>
      </c>
      <c r="E30" s="351">
        <v>37948.3</v>
      </c>
      <c r="F30" s="349">
        <v>38475</v>
      </c>
      <c r="G30" s="350">
        <v>38475</v>
      </c>
    </row>
    <row r="31" spans="1:7" s="301" customFormat="1" ht="19.5" customHeight="1">
      <c r="A31" s="357" t="s">
        <v>232</v>
      </c>
      <c r="B31" s="358">
        <v>2411762.9</v>
      </c>
      <c r="C31" s="359">
        <v>2524905</v>
      </c>
      <c r="D31" s="360">
        <v>2314650</v>
      </c>
      <c r="E31" s="364">
        <v>280447.3</v>
      </c>
      <c r="F31" s="359">
        <v>269322</v>
      </c>
      <c r="G31" s="360">
        <v>269322</v>
      </c>
    </row>
    <row r="32" spans="1:7" s="301" customFormat="1" ht="23.25" customHeight="1">
      <c r="A32" s="362" t="s">
        <v>233</v>
      </c>
      <c r="B32" s="342"/>
      <c r="C32" s="343"/>
      <c r="D32" s="352"/>
      <c r="E32" s="363"/>
      <c r="F32" s="365"/>
      <c r="G32" s="366"/>
    </row>
    <row r="33" spans="1:7" s="301" customFormat="1" ht="19.5" customHeight="1">
      <c r="A33" s="341" t="s">
        <v>234</v>
      </c>
      <c r="B33" s="342">
        <v>510.8</v>
      </c>
      <c r="C33" s="343">
        <v>673</v>
      </c>
      <c r="D33" s="352" t="s">
        <v>78</v>
      </c>
      <c r="E33" s="345">
        <v>423.6</v>
      </c>
      <c r="F33" s="343">
        <v>585</v>
      </c>
      <c r="G33" s="352" t="s">
        <v>78</v>
      </c>
    </row>
    <row r="34" spans="1:7" s="301" customFormat="1" ht="19.5" customHeight="1">
      <c r="A34" s="347" t="s">
        <v>235</v>
      </c>
      <c r="B34" s="348">
        <v>106866</v>
      </c>
      <c r="C34" s="349">
        <v>114519</v>
      </c>
      <c r="D34" s="350">
        <v>163269</v>
      </c>
      <c r="E34" s="351">
        <v>33442.5</v>
      </c>
      <c r="F34" s="349">
        <v>32545</v>
      </c>
      <c r="G34" s="350">
        <v>61600</v>
      </c>
    </row>
    <row r="35" spans="1:7" s="301" customFormat="1" ht="19.5" customHeight="1" thickBot="1">
      <c r="A35" s="367" t="s">
        <v>236</v>
      </c>
      <c r="B35" s="368">
        <v>22305.300000000003</v>
      </c>
      <c r="C35" s="369">
        <v>22886</v>
      </c>
      <c r="D35" s="370">
        <v>35503</v>
      </c>
      <c r="E35" s="371">
        <v>7309.6</v>
      </c>
      <c r="F35" s="369">
        <v>6834</v>
      </c>
      <c r="G35" s="370">
        <v>12900</v>
      </c>
    </row>
    <row r="36" spans="1:7" s="301" customFormat="1" ht="14.25" customHeight="1" thickBot="1">
      <c r="A36" s="372" t="s">
        <v>194</v>
      </c>
      <c r="G36" s="373"/>
    </row>
    <row r="37" spans="1:7" s="301" customFormat="1" ht="30.75" customHeight="1" thickBot="1">
      <c r="A37" s="297" t="s">
        <v>201</v>
      </c>
      <c r="B37" s="298"/>
      <c r="C37" s="298"/>
      <c r="D37" s="298"/>
      <c r="E37" s="298"/>
      <c r="F37" s="298"/>
      <c r="G37" s="299" t="s">
        <v>202</v>
      </c>
    </row>
    <row r="38" spans="1:7" s="301" customFormat="1" ht="21.75" customHeight="1">
      <c r="A38" s="836" t="s">
        <v>203</v>
      </c>
      <c r="B38" s="838" t="s">
        <v>237</v>
      </c>
      <c r="C38" s="839"/>
      <c r="D38" s="839"/>
      <c r="E38" s="838" t="s">
        <v>238</v>
      </c>
      <c r="F38" s="839"/>
      <c r="G38" s="839"/>
    </row>
    <row r="39" spans="1:7" s="301" customFormat="1" ht="72" customHeight="1" thickBot="1">
      <c r="A39" s="837"/>
      <c r="B39" s="303" t="s">
        <v>204</v>
      </c>
      <c r="C39" s="304" t="s">
        <v>205</v>
      </c>
      <c r="D39" s="305" t="s">
        <v>206</v>
      </c>
      <c r="E39" s="303" t="s">
        <v>204</v>
      </c>
      <c r="F39" s="304" t="s">
        <v>205</v>
      </c>
      <c r="G39" s="305" t="s">
        <v>206</v>
      </c>
    </row>
    <row r="40" spans="1:7" s="301" customFormat="1" ht="19.5" customHeight="1">
      <c r="A40" s="306" t="s">
        <v>207</v>
      </c>
      <c r="B40" s="340">
        <v>106720</v>
      </c>
      <c r="C40" s="338">
        <v>138823</v>
      </c>
      <c r="D40" s="339">
        <v>111504</v>
      </c>
      <c r="E40" s="340">
        <v>1223963</v>
      </c>
      <c r="F40" s="338">
        <v>1427641</v>
      </c>
      <c r="G40" s="339">
        <v>1214454</v>
      </c>
    </row>
    <row r="41" spans="1:7" s="301" customFormat="1" ht="19.5" customHeight="1">
      <c r="A41" s="311" t="s">
        <v>208</v>
      </c>
      <c r="B41" s="351">
        <v>550866</v>
      </c>
      <c r="C41" s="353">
        <v>660581</v>
      </c>
      <c r="D41" s="354">
        <v>494650</v>
      </c>
      <c r="E41" s="351">
        <v>967265</v>
      </c>
      <c r="F41" s="353">
        <v>975456</v>
      </c>
      <c r="G41" s="354">
        <v>753021</v>
      </c>
    </row>
    <row r="42" spans="1:14" s="301" customFormat="1" ht="19.5" customHeight="1">
      <c r="A42" s="316" t="s">
        <v>209</v>
      </c>
      <c r="B42" s="345">
        <v>648</v>
      </c>
      <c r="C42" s="355">
        <v>612</v>
      </c>
      <c r="D42" s="356">
        <v>509</v>
      </c>
      <c r="E42" s="345">
        <v>903</v>
      </c>
      <c r="F42" s="355">
        <v>997</v>
      </c>
      <c r="G42" s="356">
        <v>1077</v>
      </c>
      <c r="K42" s="374"/>
      <c r="L42" s="374"/>
      <c r="M42" s="374"/>
      <c r="N42" s="374"/>
    </row>
    <row r="43" spans="1:14" s="301" customFormat="1" ht="19.5" customHeight="1">
      <c r="A43" s="321" t="s">
        <v>239</v>
      </c>
      <c r="B43" s="375">
        <v>135</v>
      </c>
      <c r="C43" s="376">
        <v>290</v>
      </c>
      <c r="D43" s="377">
        <v>415</v>
      </c>
      <c r="E43" s="375">
        <v>5484</v>
      </c>
      <c r="F43" s="376">
        <v>15399</v>
      </c>
      <c r="G43" s="377">
        <v>13937</v>
      </c>
      <c r="K43" s="374"/>
      <c r="L43" s="374"/>
      <c r="M43" s="374"/>
      <c r="N43" s="374"/>
    </row>
    <row r="44" spans="1:14" s="301" customFormat="1" ht="24" customHeight="1" thickBot="1">
      <c r="A44" s="326" t="s">
        <v>211</v>
      </c>
      <c r="B44" s="378">
        <v>658369</v>
      </c>
      <c r="C44" s="379">
        <v>800306</v>
      </c>
      <c r="D44" s="380">
        <v>607078</v>
      </c>
      <c r="E44" s="381">
        <v>2197615</v>
      </c>
      <c r="F44" s="382">
        <v>2419493</v>
      </c>
      <c r="G44" s="383">
        <v>1982489</v>
      </c>
      <c r="K44" s="374"/>
      <c r="L44" s="374"/>
      <c r="M44" s="374"/>
      <c r="N44" s="374"/>
    </row>
    <row r="45" spans="1:14" s="301" customFormat="1" ht="16.5" customHeight="1" thickBot="1">
      <c r="A45" s="331"/>
      <c r="B45" s="840"/>
      <c r="C45" s="840"/>
      <c r="D45" s="840"/>
      <c r="E45" s="833"/>
      <c r="F45" s="834"/>
      <c r="G45" s="835"/>
      <c r="K45" s="374"/>
      <c r="L45" s="374"/>
      <c r="M45" s="374"/>
      <c r="N45" s="374"/>
    </row>
    <row r="46" spans="1:14" s="301" customFormat="1" ht="47.25" customHeight="1" thickBot="1">
      <c r="A46" s="332" t="s">
        <v>212</v>
      </c>
      <c r="B46" s="333" t="s">
        <v>213</v>
      </c>
      <c r="C46" s="334">
        <v>2017</v>
      </c>
      <c r="D46" s="335" t="s">
        <v>240</v>
      </c>
      <c r="E46" s="333" t="s">
        <v>213</v>
      </c>
      <c r="F46" s="334">
        <v>2017</v>
      </c>
      <c r="G46" s="335" t="s">
        <v>240</v>
      </c>
      <c r="K46" s="374"/>
      <c r="L46" s="374"/>
      <c r="M46" s="374"/>
      <c r="N46" s="374"/>
    </row>
    <row r="47" spans="1:14" s="301" customFormat="1" ht="24" customHeight="1">
      <c r="A47" s="336" t="s">
        <v>215</v>
      </c>
      <c r="B47" s="340"/>
      <c r="C47" s="338"/>
      <c r="D47" s="339"/>
      <c r="E47" s="340"/>
      <c r="F47" s="338"/>
      <c r="G47" s="339"/>
      <c r="K47" s="374"/>
      <c r="L47" s="374"/>
      <c r="M47" s="374"/>
      <c r="N47" s="374"/>
    </row>
    <row r="48" spans="1:14" s="301" customFormat="1" ht="19.5" customHeight="1">
      <c r="A48" s="341" t="s">
        <v>216</v>
      </c>
      <c r="B48" s="345">
        <v>930.7</v>
      </c>
      <c r="C48" s="343">
        <v>753</v>
      </c>
      <c r="D48" s="352" t="s">
        <v>78</v>
      </c>
      <c r="E48" s="345">
        <v>2043.1</v>
      </c>
      <c r="F48" s="343">
        <v>127</v>
      </c>
      <c r="G48" s="352" t="s">
        <v>78</v>
      </c>
      <c r="K48" s="374"/>
      <c r="L48" s="374"/>
      <c r="M48" s="374"/>
      <c r="N48" s="374"/>
    </row>
    <row r="49" spans="1:14" s="301" customFormat="1" ht="19.5" customHeight="1">
      <c r="A49" s="347" t="s">
        <v>217</v>
      </c>
      <c r="B49" s="351">
        <v>1877.3</v>
      </c>
      <c r="C49" s="349">
        <v>1565</v>
      </c>
      <c r="D49" s="350" t="s">
        <v>78</v>
      </c>
      <c r="E49" s="351">
        <v>486</v>
      </c>
      <c r="F49" s="349">
        <v>410</v>
      </c>
      <c r="G49" s="350" t="s">
        <v>78</v>
      </c>
      <c r="K49" s="374"/>
      <c r="L49" s="374"/>
      <c r="M49" s="374"/>
      <c r="N49" s="374"/>
    </row>
    <row r="50" spans="1:14" s="301" customFormat="1" ht="19.5" customHeight="1">
      <c r="A50" s="341" t="s">
        <v>218</v>
      </c>
      <c r="B50" s="345">
        <v>815.5</v>
      </c>
      <c r="C50" s="343">
        <v>880</v>
      </c>
      <c r="D50" s="352" t="s">
        <v>78</v>
      </c>
      <c r="E50" s="345">
        <v>167</v>
      </c>
      <c r="F50" s="343">
        <v>213</v>
      </c>
      <c r="G50" s="352" t="s">
        <v>78</v>
      </c>
      <c r="K50" s="374"/>
      <c r="L50" s="374"/>
      <c r="M50" s="374"/>
      <c r="N50" s="374"/>
    </row>
    <row r="51" spans="1:14" s="301" customFormat="1" ht="19.5" customHeight="1">
      <c r="A51" s="347" t="s">
        <v>219</v>
      </c>
      <c r="B51" s="351">
        <v>1138.2</v>
      </c>
      <c r="C51" s="353">
        <v>1047</v>
      </c>
      <c r="D51" s="354">
        <v>1104</v>
      </c>
      <c r="E51" s="351">
        <v>6259.5</v>
      </c>
      <c r="F51" s="353">
        <v>14213</v>
      </c>
      <c r="G51" s="354">
        <v>16297</v>
      </c>
      <c r="K51" s="374"/>
      <c r="L51" s="374"/>
      <c r="M51" s="374"/>
      <c r="N51" s="374"/>
    </row>
    <row r="52" spans="1:14" s="301" customFormat="1" ht="19.5" customHeight="1">
      <c r="A52" s="341" t="s">
        <v>220</v>
      </c>
      <c r="B52" s="345">
        <v>2253</v>
      </c>
      <c r="C52" s="355">
        <v>2190</v>
      </c>
      <c r="D52" s="356">
        <v>2235</v>
      </c>
      <c r="E52" s="345">
        <v>19943</v>
      </c>
      <c r="F52" s="355">
        <v>35974</v>
      </c>
      <c r="G52" s="356">
        <v>13678</v>
      </c>
      <c r="K52" s="374"/>
      <c r="L52" s="374"/>
      <c r="M52" s="374"/>
      <c r="N52" s="374"/>
    </row>
    <row r="53" spans="1:14" s="301" customFormat="1" ht="19.5" customHeight="1">
      <c r="A53" s="347" t="s">
        <v>221</v>
      </c>
      <c r="B53" s="351">
        <v>1324.3</v>
      </c>
      <c r="C53" s="353">
        <v>998</v>
      </c>
      <c r="D53" s="354">
        <v>1328</v>
      </c>
      <c r="E53" s="351">
        <v>158.6</v>
      </c>
      <c r="F53" s="353">
        <v>100</v>
      </c>
      <c r="G53" s="354">
        <v>100</v>
      </c>
      <c r="K53" s="374"/>
      <c r="L53" s="374"/>
      <c r="M53" s="374"/>
      <c r="N53" s="374"/>
    </row>
    <row r="54" spans="1:14" s="301" customFormat="1" ht="19.5" customHeight="1">
      <c r="A54" s="341" t="s">
        <v>222</v>
      </c>
      <c r="B54" s="345">
        <v>623.5</v>
      </c>
      <c r="C54" s="355">
        <v>689</v>
      </c>
      <c r="D54" s="356">
        <v>720</v>
      </c>
      <c r="E54" s="345">
        <v>3928.8</v>
      </c>
      <c r="F54" s="355">
        <v>9688</v>
      </c>
      <c r="G54" s="356">
        <v>7402</v>
      </c>
      <c r="K54" s="374"/>
      <c r="L54" s="374"/>
      <c r="M54" s="374"/>
      <c r="N54" s="374"/>
    </row>
    <row r="55" spans="1:14" s="301" customFormat="1" ht="19.5" customHeight="1">
      <c r="A55" s="347" t="s">
        <v>223</v>
      </c>
      <c r="B55" s="351">
        <v>6.8</v>
      </c>
      <c r="C55" s="349">
        <v>9</v>
      </c>
      <c r="D55" s="350" t="s">
        <v>78</v>
      </c>
      <c r="E55" s="351">
        <v>310.8</v>
      </c>
      <c r="F55" s="349">
        <v>495</v>
      </c>
      <c r="G55" s="350" t="s">
        <v>78</v>
      </c>
      <c r="K55" s="374"/>
      <c r="L55" s="374"/>
      <c r="M55" s="374"/>
      <c r="N55" s="374"/>
    </row>
    <row r="56" spans="1:14" s="301" customFormat="1" ht="19.5" customHeight="1">
      <c r="A56" s="341" t="s">
        <v>224</v>
      </c>
      <c r="B56" s="345">
        <v>977.1</v>
      </c>
      <c r="C56" s="343">
        <v>2537</v>
      </c>
      <c r="D56" s="352" t="s">
        <v>78</v>
      </c>
      <c r="E56" s="345">
        <v>151820.3</v>
      </c>
      <c r="F56" s="343">
        <v>381705</v>
      </c>
      <c r="G56" s="352">
        <v>381705</v>
      </c>
      <c r="K56" s="374"/>
      <c r="L56" s="374"/>
      <c r="M56" s="374"/>
      <c r="N56" s="374"/>
    </row>
    <row r="57" spans="1:14" s="301" customFormat="1" ht="19.5" customHeight="1">
      <c r="A57" s="347" t="s">
        <v>225</v>
      </c>
      <c r="B57" s="351">
        <v>28.8</v>
      </c>
      <c r="C57" s="349">
        <v>340</v>
      </c>
      <c r="D57" s="350" t="s">
        <v>78</v>
      </c>
      <c r="E57" s="351">
        <v>1356.3</v>
      </c>
      <c r="F57" s="349">
        <v>3784</v>
      </c>
      <c r="G57" s="350" t="s">
        <v>78</v>
      </c>
      <c r="K57" s="374"/>
      <c r="L57" s="374"/>
      <c r="M57" s="374"/>
      <c r="N57" s="374"/>
    </row>
    <row r="58" spans="1:14" s="301" customFormat="1" ht="19.5" customHeight="1">
      <c r="A58" s="341" t="s">
        <v>226</v>
      </c>
      <c r="B58" s="345">
        <v>11892</v>
      </c>
      <c r="C58" s="355">
        <v>8569</v>
      </c>
      <c r="D58" s="356">
        <v>8318</v>
      </c>
      <c r="E58" s="345">
        <v>9662.2</v>
      </c>
      <c r="F58" s="355">
        <v>19629</v>
      </c>
      <c r="G58" s="356">
        <v>13000</v>
      </c>
      <c r="K58" s="374"/>
      <c r="L58" s="374"/>
      <c r="M58" s="374"/>
      <c r="N58" s="374"/>
    </row>
    <row r="59" spans="1:14" s="301" customFormat="1" ht="19.5" customHeight="1">
      <c r="A59" s="347" t="s">
        <v>227</v>
      </c>
      <c r="B59" s="351">
        <v>305</v>
      </c>
      <c r="C59" s="349">
        <v>305</v>
      </c>
      <c r="D59" s="350" t="s">
        <v>78</v>
      </c>
      <c r="E59" s="351">
        <v>9.4</v>
      </c>
      <c r="F59" s="349">
        <v>4</v>
      </c>
      <c r="G59" s="350" t="s">
        <v>78</v>
      </c>
      <c r="K59" s="374"/>
      <c r="L59" s="374"/>
      <c r="M59" s="374"/>
      <c r="N59" s="374"/>
    </row>
    <row r="60" spans="1:14" s="301" customFormat="1" ht="19.5" customHeight="1">
      <c r="A60" s="357" t="s">
        <v>228</v>
      </c>
      <c r="B60" s="358">
        <v>4469.8</v>
      </c>
      <c r="C60" s="384">
        <v>1732</v>
      </c>
      <c r="D60" s="360" t="s">
        <v>78</v>
      </c>
      <c r="E60" s="358">
        <v>14374.5</v>
      </c>
      <c r="F60" s="385">
        <v>5966</v>
      </c>
      <c r="G60" s="360" t="s">
        <v>78</v>
      </c>
      <c r="K60" s="374"/>
      <c r="L60" s="374"/>
      <c r="M60" s="374"/>
      <c r="N60" s="374"/>
    </row>
    <row r="61" spans="1:14" s="301" customFormat="1" ht="24" customHeight="1">
      <c r="A61" s="362" t="s">
        <v>229</v>
      </c>
      <c r="B61" s="363"/>
      <c r="C61" s="355"/>
      <c r="D61" s="356"/>
      <c r="E61" s="363"/>
      <c r="F61" s="355"/>
      <c r="G61" s="356"/>
      <c r="K61" s="374"/>
      <c r="L61" s="374"/>
      <c r="M61" s="374"/>
      <c r="N61" s="374"/>
    </row>
    <row r="62" spans="1:14" s="301" customFormat="1" ht="19.5" customHeight="1">
      <c r="A62" s="341" t="s">
        <v>230</v>
      </c>
      <c r="B62" s="345">
        <v>218.6</v>
      </c>
      <c r="C62" s="343">
        <v>170</v>
      </c>
      <c r="D62" s="352" t="s">
        <v>78</v>
      </c>
      <c r="E62" s="345">
        <v>1299.2</v>
      </c>
      <c r="F62" s="343">
        <v>160</v>
      </c>
      <c r="G62" s="352" t="s">
        <v>78</v>
      </c>
      <c r="K62" s="374"/>
      <c r="L62" s="374"/>
      <c r="M62" s="374"/>
      <c r="N62" s="374"/>
    </row>
    <row r="63" spans="1:14" s="301" customFormat="1" ht="19.5" customHeight="1">
      <c r="A63" s="347" t="s">
        <v>231</v>
      </c>
      <c r="B63" s="351">
        <v>1426.1</v>
      </c>
      <c r="C63" s="349">
        <v>1072</v>
      </c>
      <c r="D63" s="350">
        <v>841</v>
      </c>
      <c r="E63" s="351">
        <v>256632.6</v>
      </c>
      <c r="F63" s="349">
        <v>200334</v>
      </c>
      <c r="G63" s="350">
        <v>200334</v>
      </c>
      <c r="K63" s="374"/>
      <c r="L63" s="374"/>
      <c r="M63" s="374"/>
      <c r="N63" s="374"/>
    </row>
    <row r="64" spans="1:14" s="301" customFormat="1" ht="19.5" customHeight="1">
      <c r="A64" s="357" t="s">
        <v>232</v>
      </c>
      <c r="B64" s="364">
        <v>5279.1</v>
      </c>
      <c r="C64" s="359">
        <v>3881</v>
      </c>
      <c r="D64" s="360">
        <v>2915</v>
      </c>
      <c r="E64" s="364">
        <v>2126036.5</v>
      </c>
      <c r="F64" s="359">
        <v>2251702</v>
      </c>
      <c r="G64" s="360">
        <v>2042413</v>
      </c>
      <c r="K64" s="374"/>
      <c r="L64" s="374"/>
      <c r="M64" s="374"/>
      <c r="N64" s="374"/>
    </row>
    <row r="65" spans="1:14" s="301" customFormat="1" ht="24" customHeight="1">
      <c r="A65" s="362" t="s">
        <v>233</v>
      </c>
      <c r="B65" s="363"/>
      <c r="C65" s="365"/>
      <c r="D65" s="366"/>
      <c r="E65" s="363"/>
      <c r="F65" s="365"/>
      <c r="G65" s="356"/>
      <c r="K65" s="374"/>
      <c r="L65" s="374"/>
      <c r="M65" s="374"/>
      <c r="N65" s="374"/>
    </row>
    <row r="66" spans="1:14" s="301" customFormat="1" ht="19.5" customHeight="1">
      <c r="A66" s="341" t="s">
        <v>234</v>
      </c>
      <c r="B66" s="345">
        <v>33</v>
      </c>
      <c r="C66" s="343">
        <v>48</v>
      </c>
      <c r="D66" s="352" t="s">
        <v>78</v>
      </c>
      <c r="E66" s="345">
        <v>54.2</v>
      </c>
      <c r="F66" s="343">
        <v>40</v>
      </c>
      <c r="G66" s="352" t="s">
        <v>78</v>
      </c>
      <c r="K66" s="374"/>
      <c r="L66" s="374"/>
      <c r="M66" s="374"/>
      <c r="N66" s="374"/>
    </row>
    <row r="67" spans="1:14" s="301" customFormat="1" ht="19.5" customHeight="1">
      <c r="A67" s="347" t="s">
        <v>235</v>
      </c>
      <c r="B67" s="351">
        <v>32198.5</v>
      </c>
      <c r="C67" s="349">
        <v>32174</v>
      </c>
      <c r="D67" s="350">
        <v>54200</v>
      </c>
      <c r="E67" s="351">
        <v>41225</v>
      </c>
      <c r="F67" s="349">
        <v>49800</v>
      </c>
      <c r="G67" s="350">
        <v>47469</v>
      </c>
      <c r="K67" s="374"/>
      <c r="L67" s="374"/>
      <c r="M67" s="374"/>
      <c r="N67" s="374"/>
    </row>
    <row r="68" spans="1:14" s="301" customFormat="1" ht="19.5" customHeight="1" thickBot="1">
      <c r="A68" s="367" t="s">
        <v>236</v>
      </c>
      <c r="B68" s="371">
        <v>6964.1</v>
      </c>
      <c r="C68" s="369">
        <v>5952</v>
      </c>
      <c r="D68" s="370">
        <v>12125</v>
      </c>
      <c r="E68" s="371">
        <v>8031.6</v>
      </c>
      <c r="F68" s="369">
        <v>10100</v>
      </c>
      <c r="G68" s="370">
        <v>10478</v>
      </c>
      <c r="K68" s="374"/>
      <c r="L68" s="374"/>
      <c r="M68" s="374"/>
      <c r="N68" s="374"/>
    </row>
    <row r="69" spans="1:11" s="301" customFormat="1" ht="15" customHeight="1">
      <c r="A69" s="372" t="s">
        <v>194</v>
      </c>
      <c r="H69" s="374"/>
      <c r="I69" s="374"/>
      <c r="J69" s="374"/>
      <c r="K69" s="374"/>
    </row>
    <row r="70" spans="1:11" s="301" customFormat="1" ht="15" customHeight="1">
      <c r="A70" s="374"/>
      <c r="B70" s="374"/>
      <c r="C70" s="374"/>
      <c r="D70" s="374"/>
      <c r="E70" s="374"/>
      <c r="F70" s="374"/>
      <c r="G70" s="374"/>
      <c r="H70" s="374"/>
      <c r="I70" s="374"/>
      <c r="J70" s="374"/>
      <c r="K70" s="374"/>
    </row>
    <row r="71" spans="1:11" s="301" customFormat="1" ht="15" customHeight="1">
      <c r="A71" s="374"/>
      <c r="B71" s="374"/>
      <c r="C71" s="374"/>
      <c r="D71" s="374"/>
      <c r="E71" s="374"/>
      <c r="F71" s="374"/>
      <c r="G71" s="374"/>
      <c r="H71" s="374"/>
      <c r="I71" s="374"/>
      <c r="J71" s="374"/>
      <c r="K71" s="374"/>
    </row>
    <row r="72" spans="1:11" s="301" customFormat="1" ht="15" customHeight="1">
      <c r="A72" s="374"/>
      <c r="B72" s="374"/>
      <c r="C72" s="374"/>
      <c r="D72" s="374"/>
      <c r="E72" s="374"/>
      <c r="F72" s="374"/>
      <c r="G72" s="374"/>
      <c r="H72" s="374"/>
      <c r="I72" s="374"/>
      <c r="J72" s="374"/>
      <c r="K72" s="374"/>
    </row>
    <row r="73" spans="1:11" s="301" customFormat="1" ht="15" customHeight="1">
      <c r="A73" s="374"/>
      <c r="B73" s="374"/>
      <c r="C73" s="374"/>
      <c r="D73" s="374"/>
      <c r="E73" s="374"/>
      <c r="F73" s="374"/>
      <c r="G73" s="374"/>
      <c r="H73" s="374"/>
      <c r="I73" s="374"/>
      <c r="J73" s="374"/>
      <c r="K73" s="374"/>
    </row>
    <row r="74" spans="1:11" s="301" customFormat="1" ht="15" customHeight="1">
      <c r="A74" s="374"/>
      <c r="B74" s="374"/>
      <c r="C74" s="374"/>
      <c r="D74" s="374"/>
      <c r="E74" s="374"/>
      <c r="F74" s="374"/>
      <c r="G74" s="374"/>
      <c r="H74" s="374"/>
      <c r="I74" s="374"/>
      <c r="J74" s="374"/>
      <c r="K74" s="374"/>
    </row>
    <row r="75" spans="1:11" s="301" customFormat="1" ht="15" customHeight="1">
      <c r="A75" s="374"/>
      <c r="B75" s="374"/>
      <c r="C75" s="374"/>
      <c r="D75" s="374"/>
      <c r="E75" s="374"/>
      <c r="F75" s="374"/>
      <c r="G75" s="374"/>
      <c r="H75" s="374"/>
      <c r="I75" s="374"/>
      <c r="J75" s="374"/>
      <c r="K75" s="374"/>
    </row>
    <row r="76" spans="1:11" s="301" customFormat="1" ht="15" customHeight="1">
      <c r="A76" s="374"/>
      <c r="B76" s="374"/>
      <c r="C76" s="374"/>
      <c r="D76" s="374"/>
      <c r="E76" s="374"/>
      <c r="F76" s="374"/>
      <c r="G76" s="374"/>
      <c r="H76" s="374"/>
      <c r="I76" s="374"/>
      <c r="J76" s="374"/>
      <c r="K76" s="374"/>
    </row>
    <row r="77" spans="1:11" s="301" customFormat="1" ht="15" customHeight="1">
      <c r="A77" s="374"/>
      <c r="B77" s="374"/>
      <c r="C77" s="374"/>
      <c r="D77" s="374"/>
      <c r="E77" s="374"/>
      <c r="F77" s="374"/>
      <c r="G77" s="374"/>
      <c r="H77" s="374"/>
      <c r="I77" s="374"/>
      <c r="J77" s="374"/>
      <c r="K77" s="374"/>
    </row>
    <row r="78" spans="1:11" s="301" customFormat="1" ht="15" customHeight="1">
      <c r="A78" s="374"/>
      <c r="B78" s="374"/>
      <c r="C78" s="374"/>
      <c r="D78" s="374"/>
      <c r="E78" s="374"/>
      <c r="F78" s="374"/>
      <c r="G78" s="374"/>
      <c r="H78" s="374"/>
      <c r="I78" s="374"/>
      <c r="J78" s="374"/>
      <c r="K78" s="374"/>
    </row>
    <row r="79" spans="1:11" s="301" customFormat="1" ht="15" customHeight="1">
      <c r="A79" s="374"/>
      <c r="B79" s="374"/>
      <c r="C79" s="374"/>
      <c r="D79" s="374"/>
      <c r="E79" s="374"/>
      <c r="F79" s="374"/>
      <c r="G79" s="374"/>
      <c r="H79" s="374"/>
      <c r="I79" s="374"/>
      <c r="J79" s="374"/>
      <c r="K79" s="374"/>
    </row>
    <row r="80" spans="1:11" s="301" customFormat="1" ht="15" customHeight="1">
      <c r="A80" s="374"/>
      <c r="B80" s="374"/>
      <c r="C80" s="374"/>
      <c r="D80" s="374"/>
      <c r="E80" s="374"/>
      <c r="F80" s="374"/>
      <c r="G80" s="374"/>
      <c r="H80" s="374"/>
      <c r="I80" s="374"/>
      <c r="J80" s="374"/>
      <c r="K80" s="374"/>
    </row>
    <row r="81" spans="1:11" s="301" customFormat="1" ht="15" customHeight="1">
      <c r="A81" s="374"/>
      <c r="B81" s="374"/>
      <c r="C81" s="374"/>
      <c r="D81" s="374"/>
      <c r="E81" s="374"/>
      <c r="F81" s="374"/>
      <c r="G81" s="374"/>
      <c r="H81" s="374"/>
      <c r="I81" s="374"/>
      <c r="J81" s="374"/>
      <c r="K81" s="374"/>
    </row>
    <row r="82" spans="1:11" s="301" customFormat="1" ht="15" customHeight="1">
      <c r="A82" s="374"/>
      <c r="B82" s="374"/>
      <c r="C82" s="374"/>
      <c r="D82" s="374"/>
      <c r="E82" s="374"/>
      <c r="F82" s="374"/>
      <c r="G82" s="374"/>
      <c r="H82" s="374"/>
      <c r="I82" s="374"/>
      <c r="J82" s="374"/>
      <c r="K82" s="374"/>
    </row>
    <row r="83" spans="1:11" s="301" customFormat="1" ht="15" customHeight="1">
      <c r="A83" s="374"/>
      <c r="B83" s="374"/>
      <c r="C83" s="374"/>
      <c r="D83" s="374"/>
      <c r="E83" s="374"/>
      <c r="F83" s="374"/>
      <c r="G83" s="374"/>
      <c r="H83" s="374"/>
      <c r="I83" s="374"/>
      <c r="J83" s="374"/>
      <c r="K83" s="374"/>
    </row>
    <row r="84" spans="1:11" s="301" customFormat="1" ht="15" customHeight="1">
      <c r="A84" s="374"/>
      <c r="B84" s="374"/>
      <c r="C84" s="374"/>
      <c r="D84" s="374"/>
      <c r="E84" s="374"/>
      <c r="F84" s="374"/>
      <c r="G84" s="374"/>
      <c r="H84" s="374"/>
      <c r="I84" s="374"/>
      <c r="J84" s="374"/>
      <c r="K84" s="374"/>
    </row>
    <row r="85" spans="1:11" s="301" customFormat="1" ht="15" customHeight="1">
      <c r="A85" s="374"/>
      <c r="B85" s="374"/>
      <c r="C85" s="374"/>
      <c r="D85" s="374"/>
      <c r="E85" s="374"/>
      <c r="F85" s="374"/>
      <c r="G85" s="374"/>
      <c r="H85" s="374"/>
      <c r="I85" s="374"/>
      <c r="J85" s="374"/>
      <c r="K85" s="374"/>
    </row>
    <row r="86" spans="1:11" s="301" customFormat="1" ht="15" customHeight="1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</row>
    <row r="87" spans="1:11" s="301" customFormat="1" ht="15" customHeight="1">
      <c r="A87" s="374"/>
      <c r="B87" s="374"/>
      <c r="C87" s="374"/>
      <c r="D87" s="374"/>
      <c r="E87" s="374"/>
      <c r="F87" s="374"/>
      <c r="G87" s="374"/>
      <c r="H87" s="374"/>
      <c r="I87" s="374"/>
      <c r="J87" s="374"/>
      <c r="K87" s="374"/>
    </row>
    <row r="88" spans="1:11" s="301" customFormat="1" ht="15" customHeight="1">
      <c r="A88" s="374"/>
      <c r="B88" s="374"/>
      <c r="C88" s="374"/>
      <c r="D88" s="374"/>
      <c r="E88" s="374"/>
      <c r="F88" s="374"/>
      <c r="G88" s="374"/>
      <c r="H88" s="374"/>
      <c r="I88" s="374"/>
      <c r="J88" s="374"/>
      <c r="K88" s="374"/>
    </row>
    <row r="89" spans="1:11" s="301" customFormat="1" ht="15" customHeight="1">
      <c r="A89" s="374"/>
      <c r="B89" s="374"/>
      <c r="C89" s="374"/>
      <c r="D89" s="374"/>
      <c r="E89" s="374"/>
      <c r="F89" s="374"/>
      <c r="G89" s="374"/>
      <c r="H89" s="374"/>
      <c r="I89" s="374"/>
      <c r="J89" s="374"/>
      <c r="K89" s="374"/>
    </row>
    <row r="90" spans="1:11" s="301" customFormat="1" ht="15" customHeight="1">
      <c r="A90" s="374"/>
      <c r="B90" s="374"/>
      <c r="C90" s="374"/>
      <c r="D90" s="374"/>
      <c r="E90" s="374"/>
      <c r="F90" s="374"/>
      <c r="G90" s="374"/>
      <c r="H90" s="374"/>
      <c r="I90" s="374"/>
      <c r="J90" s="374"/>
      <c r="K90" s="374"/>
    </row>
    <row r="91" spans="1:11" s="301" customFormat="1" ht="15" customHeight="1">
      <c r="A91" s="374"/>
      <c r="B91" s="374"/>
      <c r="C91" s="374"/>
      <c r="D91" s="374"/>
      <c r="E91" s="374"/>
      <c r="F91" s="374"/>
      <c r="G91" s="374"/>
      <c r="H91" s="374"/>
      <c r="I91" s="374"/>
      <c r="J91" s="374"/>
      <c r="K91" s="374"/>
    </row>
    <row r="92" spans="1:11" s="301" customFormat="1" ht="15" customHeight="1">
      <c r="A92" s="374"/>
      <c r="B92" s="374"/>
      <c r="C92" s="374"/>
      <c r="D92" s="374"/>
      <c r="E92" s="374"/>
      <c r="F92" s="374"/>
      <c r="G92" s="374"/>
      <c r="H92" s="374"/>
      <c r="I92" s="374"/>
      <c r="J92" s="374"/>
      <c r="K92" s="374"/>
    </row>
    <row r="93" spans="1:11" s="301" customFormat="1" ht="15" customHeight="1">
      <c r="A93" s="374"/>
      <c r="B93" s="374"/>
      <c r="C93" s="374"/>
      <c r="D93" s="374"/>
      <c r="E93" s="374"/>
      <c r="F93" s="374"/>
      <c r="G93" s="374"/>
      <c r="H93" s="374"/>
      <c r="I93" s="374"/>
      <c r="J93" s="374"/>
      <c r="K93" s="374"/>
    </row>
    <row r="94" s="301" customFormat="1" ht="15" customHeight="1"/>
    <row r="95" s="301" customFormat="1" ht="15" customHeight="1"/>
    <row r="96" s="301" customFormat="1" ht="15" customHeight="1"/>
    <row r="97" s="301" customFormat="1" ht="15.75"/>
    <row r="98" s="301" customFormat="1" ht="15.75"/>
    <row r="99" s="301" customFormat="1" ht="15.75"/>
    <row r="100" s="301" customFormat="1" ht="15.75"/>
    <row r="101" s="301" customFormat="1" ht="15.75"/>
    <row r="102" s="301" customFormat="1" ht="15.75"/>
    <row r="103" s="301" customFormat="1" ht="15.75"/>
    <row r="104" s="301" customFormat="1" ht="15.75"/>
    <row r="105" s="301" customFormat="1" ht="15.75"/>
    <row r="106" s="301" customFormat="1" ht="15.75"/>
    <row r="107" s="301" customFormat="1" ht="15.75"/>
    <row r="108" s="301" customFormat="1" ht="15.75"/>
    <row r="109" s="301" customFormat="1" ht="15.75"/>
    <row r="110" s="301" customFormat="1" ht="15.75"/>
    <row r="111" s="301" customFormat="1" ht="15.75"/>
    <row r="112" s="301" customFormat="1" ht="15.75"/>
    <row r="113" s="301" customFormat="1" ht="15.75"/>
    <row r="114" s="301" customFormat="1" ht="15.75"/>
    <row r="115" s="301" customFormat="1" ht="15.75"/>
    <row r="116" s="301" customFormat="1" ht="15.75"/>
    <row r="117" s="301" customFormat="1" ht="15.75"/>
    <row r="118" s="301" customFormat="1" ht="15.75"/>
    <row r="119" s="301" customFormat="1" ht="15.75"/>
    <row r="120" s="301" customFormat="1" ht="15.75"/>
    <row r="121" s="301" customFormat="1" ht="15.75"/>
    <row r="122" s="301" customFormat="1" ht="15.75"/>
    <row r="123" s="301" customFormat="1" ht="15.75"/>
    <row r="124" s="301" customFormat="1" ht="15.75"/>
    <row r="125" s="301" customFormat="1" ht="15.75"/>
    <row r="126" s="301" customFormat="1" ht="15.75"/>
    <row r="127" s="301" customFormat="1" ht="15.75"/>
    <row r="128" s="301" customFormat="1" ht="15.75"/>
    <row r="129" s="301" customFormat="1" ht="15.75"/>
    <row r="130" s="301" customFormat="1" ht="15.75"/>
    <row r="131" s="301" customFormat="1" ht="15.75"/>
    <row r="132" s="301" customFormat="1" ht="15.75"/>
    <row r="133" s="301" customFormat="1" ht="15.75"/>
    <row r="134" s="301" customFormat="1" ht="15.75"/>
    <row r="135" s="301" customFormat="1" ht="15.75"/>
    <row r="136" s="301" customFormat="1" ht="15.75"/>
    <row r="137" s="301" customFormat="1" ht="15.75"/>
    <row r="138" s="301" customFormat="1" ht="15.75"/>
    <row r="139" s="301" customFormat="1" ht="15.75"/>
    <row r="140" s="301" customFormat="1" ht="15.75"/>
    <row r="141" s="301" customFormat="1" ht="15.75"/>
    <row r="142" s="301" customFormat="1" ht="15.75"/>
    <row r="143" s="301" customFormat="1" ht="15.75"/>
    <row r="144" s="301" customFormat="1" ht="15.75"/>
    <row r="145" s="301" customFormat="1" ht="15.75"/>
    <row r="146" s="301" customFormat="1" ht="15.75"/>
    <row r="147" s="301" customFormat="1" ht="15.75"/>
    <row r="148" s="301" customFormat="1" ht="15.75"/>
    <row r="149" s="301" customFormat="1" ht="15.75"/>
    <row r="150" s="301" customFormat="1" ht="15.75"/>
    <row r="151" s="301" customFormat="1" ht="15.75"/>
    <row r="152" s="301" customFormat="1" ht="15.75"/>
    <row r="153" s="301" customFormat="1" ht="15.75"/>
    <row r="154" s="301" customFormat="1" ht="15.75"/>
    <row r="155" s="301" customFormat="1" ht="15.75"/>
    <row r="156" s="301" customFormat="1" ht="15.75"/>
    <row r="157" s="301" customFormat="1" ht="15.75"/>
    <row r="158" s="301" customFormat="1" ht="15.75"/>
    <row r="159" s="301" customFormat="1" ht="15.75"/>
    <row r="160" s="301" customFormat="1" ht="15.75"/>
    <row r="161" s="301" customFormat="1" ht="15.75"/>
    <row r="162" s="301" customFormat="1" ht="15.75"/>
    <row r="163" s="301" customFormat="1" ht="15.75"/>
    <row r="164" s="301" customFormat="1" ht="15.75"/>
    <row r="165" s="301" customFormat="1" ht="15.75"/>
    <row r="166" s="301" customFormat="1" ht="15.75"/>
    <row r="167" s="301" customFormat="1" ht="15.75"/>
    <row r="168" s="301" customFormat="1" ht="15.75"/>
    <row r="169" s="301" customFormat="1" ht="15.75"/>
  </sheetData>
  <sheetProtection/>
  <mergeCells count="12">
    <mergeCell ref="A1:F1"/>
    <mergeCell ref="B12:D12"/>
    <mergeCell ref="A2:E2"/>
    <mergeCell ref="E45:G45"/>
    <mergeCell ref="A38:A39"/>
    <mergeCell ref="E38:G38"/>
    <mergeCell ref="B5:D5"/>
    <mergeCell ref="E12:G12"/>
    <mergeCell ref="B45:D45"/>
    <mergeCell ref="A5:A6"/>
    <mergeCell ref="E5:G5"/>
    <mergeCell ref="B38:D38"/>
  </mergeCells>
  <printOptions/>
  <pageMargins left="0.59" right="0.16" top="0.64" bottom="0.9840277777777777" header="0.5118055555555555" footer="0.5118055555555555"/>
  <pageSetup horizontalDpi="300" verticalDpi="300" orientation="portrait" paperSize="9" scale="85" r:id="rId1"/>
  <rowBreaks count="1" manualBreakCount="1">
    <brk id="36" min="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91"/>
  <sheetViews>
    <sheetView zoomScale="75" zoomScaleNormal="75" zoomScalePageLayoutView="0" workbookViewId="0" topLeftCell="A1">
      <selection activeCell="A1" sqref="A1:E1"/>
    </sheetView>
  </sheetViews>
  <sheetFormatPr defaultColWidth="8.25390625" defaultRowHeight="13.5"/>
  <cols>
    <col min="1" max="1" width="26.50390625" style="387" customWidth="1"/>
    <col min="2" max="2" width="12.375" style="387" customWidth="1"/>
    <col min="3" max="3" width="12.25390625" style="387" customWidth="1"/>
    <col min="4" max="4" width="11.125" style="387" customWidth="1"/>
    <col min="5" max="5" width="10.25390625" style="387" customWidth="1"/>
    <col min="6" max="6" width="13.75390625" style="387" customWidth="1"/>
    <col min="7" max="7" width="11.625" style="387" customWidth="1"/>
    <col min="8" max="8" width="10.75390625" style="387" customWidth="1"/>
    <col min="9" max="9" width="9.125" style="387" customWidth="1"/>
    <col min="10" max="10" width="26.625" style="387" customWidth="1"/>
    <col min="11" max="11" width="12.375" style="387" customWidth="1"/>
    <col min="12" max="12" width="11.125" style="387" customWidth="1"/>
    <col min="13" max="13" width="10.375" style="387" customWidth="1"/>
    <col min="14" max="14" width="10.75390625" style="387" customWidth="1"/>
    <col min="15" max="15" width="13.50390625" style="387" customWidth="1"/>
    <col min="16" max="16" width="11.25390625" style="387" customWidth="1"/>
    <col min="17" max="17" width="10.50390625" style="387" customWidth="1"/>
    <col min="18" max="18" width="10.25390625" style="387" customWidth="1"/>
    <col min="19" max="16384" width="8.25390625" style="387" customWidth="1"/>
  </cols>
  <sheetData>
    <row r="1" spans="1:14" ht="25.5">
      <c r="A1" s="872" t="s">
        <v>140</v>
      </c>
      <c r="B1" s="872"/>
      <c r="C1" s="872"/>
      <c r="D1" s="872"/>
      <c r="E1" s="872"/>
      <c r="F1" s="386"/>
      <c r="G1" s="386"/>
      <c r="J1" s="872" t="s">
        <v>140</v>
      </c>
      <c r="K1" s="872"/>
      <c r="L1" s="872"/>
      <c r="M1" s="872"/>
      <c r="N1" s="872"/>
    </row>
    <row r="2" spans="1:14" ht="20.25">
      <c r="A2" s="873" t="s">
        <v>242</v>
      </c>
      <c r="B2" s="873"/>
      <c r="C2" s="873"/>
      <c r="D2" s="873"/>
      <c r="E2" s="873"/>
      <c r="F2" s="386"/>
      <c r="G2" s="386"/>
      <c r="J2" s="873" t="s">
        <v>242</v>
      </c>
      <c r="K2" s="873"/>
      <c r="L2" s="873"/>
      <c r="M2" s="873"/>
      <c r="N2" s="873"/>
    </row>
    <row r="3" spans="1:14" ht="20.25">
      <c r="A3" s="389" t="s">
        <v>243</v>
      </c>
      <c r="B3" s="388"/>
      <c r="C3" s="388"/>
      <c r="D3" s="388"/>
      <c r="E3" s="388"/>
      <c r="F3" s="386"/>
      <c r="G3" s="386"/>
      <c r="J3" s="389" t="s">
        <v>243</v>
      </c>
      <c r="K3" s="388"/>
      <c r="L3" s="388"/>
      <c r="M3" s="388"/>
      <c r="N3" s="388"/>
    </row>
    <row r="4" spans="1:7" ht="15" customHeight="1" thickBot="1">
      <c r="A4" s="389"/>
      <c r="B4" s="390"/>
      <c r="C4" s="390"/>
      <c r="D4" s="390"/>
      <c r="E4" s="390"/>
      <c r="F4" s="391"/>
      <c r="G4" s="391"/>
    </row>
    <row r="5" spans="1:16" ht="23.25" customHeight="1" thickBot="1">
      <c r="A5" s="866" t="s">
        <v>244</v>
      </c>
      <c r="B5" s="867"/>
      <c r="C5" s="867"/>
      <c r="D5" s="867"/>
      <c r="E5" s="869" t="s">
        <v>245</v>
      </c>
      <c r="F5" s="870"/>
      <c r="G5" s="871"/>
      <c r="J5" s="866" t="s">
        <v>244</v>
      </c>
      <c r="K5" s="867"/>
      <c r="L5" s="867"/>
      <c r="M5" s="867"/>
      <c r="N5" s="392"/>
      <c r="O5" s="393"/>
      <c r="P5" s="394" t="s">
        <v>245</v>
      </c>
    </row>
    <row r="6" spans="1:16" ht="15.75" customHeight="1">
      <c r="A6" s="856" t="s">
        <v>246</v>
      </c>
      <c r="B6" s="853" t="s">
        <v>247</v>
      </c>
      <c r="C6" s="854"/>
      <c r="D6" s="855"/>
      <c r="E6" s="868" t="s">
        <v>146</v>
      </c>
      <c r="F6" s="864"/>
      <c r="G6" s="865"/>
      <c r="J6" s="856" t="s">
        <v>246</v>
      </c>
      <c r="K6" s="863" t="s">
        <v>237</v>
      </c>
      <c r="L6" s="864"/>
      <c r="M6" s="865"/>
      <c r="N6" s="853" t="s">
        <v>238</v>
      </c>
      <c r="O6" s="854"/>
      <c r="P6" s="855"/>
    </row>
    <row r="7" spans="1:16" ht="12.75" customHeight="1">
      <c r="A7" s="847"/>
      <c r="B7" s="857" t="s">
        <v>248</v>
      </c>
      <c r="C7" s="859" t="s">
        <v>249</v>
      </c>
      <c r="D7" s="861" t="s">
        <v>250</v>
      </c>
      <c r="E7" s="857" t="s">
        <v>248</v>
      </c>
      <c r="F7" s="859" t="s">
        <v>249</v>
      </c>
      <c r="G7" s="861" t="s">
        <v>250</v>
      </c>
      <c r="J7" s="847"/>
      <c r="K7" s="857" t="s">
        <v>248</v>
      </c>
      <c r="L7" s="859" t="s">
        <v>249</v>
      </c>
      <c r="M7" s="861" t="s">
        <v>250</v>
      </c>
      <c r="N7" s="857" t="s">
        <v>248</v>
      </c>
      <c r="O7" s="859" t="s">
        <v>249</v>
      </c>
      <c r="P7" s="859" t="s">
        <v>250</v>
      </c>
    </row>
    <row r="8" spans="1:16" ht="18.75" customHeight="1" thickBot="1">
      <c r="A8" s="848"/>
      <c r="B8" s="858"/>
      <c r="C8" s="860"/>
      <c r="D8" s="862"/>
      <c r="E8" s="858"/>
      <c r="F8" s="860"/>
      <c r="G8" s="862"/>
      <c r="J8" s="848"/>
      <c r="K8" s="858"/>
      <c r="L8" s="860"/>
      <c r="M8" s="862"/>
      <c r="N8" s="858"/>
      <c r="O8" s="860"/>
      <c r="P8" s="860"/>
    </row>
    <row r="9" spans="1:16" ht="15.75">
      <c r="A9" s="395" t="s">
        <v>251</v>
      </c>
      <c r="B9" s="396">
        <v>5162</v>
      </c>
      <c r="C9" s="397">
        <v>1986</v>
      </c>
      <c r="D9" s="398">
        <v>3176</v>
      </c>
      <c r="E9" s="399">
        <v>484</v>
      </c>
      <c r="F9" s="400">
        <v>221</v>
      </c>
      <c r="G9" s="401">
        <v>263</v>
      </c>
      <c r="J9" s="395" t="s">
        <v>251</v>
      </c>
      <c r="K9" s="399">
        <v>1378</v>
      </c>
      <c r="L9" s="400">
        <v>885</v>
      </c>
      <c r="M9" s="401">
        <v>493</v>
      </c>
      <c r="N9" s="399">
        <v>3300</v>
      </c>
      <c r="O9" s="400">
        <v>880</v>
      </c>
      <c r="P9" s="401">
        <v>2420</v>
      </c>
    </row>
    <row r="10" spans="1:16" ht="15.75">
      <c r="A10" s="402" t="s">
        <v>252</v>
      </c>
      <c r="B10" s="403">
        <v>2934</v>
      </c>
      <c r="C10" s="404">
        <v>225</v>
      </c>
      <c r="D10" s="405">
        <v>2709</v>
      </c>
      <c r="E10" s="403">
        <v>473</v>
      </c>
      <c r="F10" s="404">
        <v>163</v>
      </c>
      <c r="G10" s="405">
        <v>310</v>
      </c>
      <c r="J10" s="402" t="s">
        <v>252</v>
      </c>
      <c r="K10" s="403">
        <v>664</v>
      </c>
      <c r="L10" s="404">
        <v>36</v>
      </c>
      <c r="M10" s="405">
        <v>628</v>
      </c>
      <c r="N10" s="403">
        <v>1797</v>
      </c>
      <c r="O10" s="404">
        <v>26</v>
      </c>
      <c r="P10" s="405">
        <v>1771</v>
      </c>
    </row>
    <row r="11" spans="1:16" ht="15.75">
      <c r="A11" s="406" t="s">
        <v>253</v>
      </c>
      <c r="B11" s="407">
        <v>16</v>
      </c>
      <c r="C11" s="408">
        <v>0</v>
      </c>
      <c r="D11" s="409">
        <v>16</v>
      </c>
      <c r="E11" s="410">
        <v>1</v>
      </c>
      <c r="F11" s="411">
        <v>0</v>
      </c>
      <c r="G11" s="412">
        <v>1</v>
      </c>
      <c r="J11" s="406" t="s">
        <v>253</v>
      </c>
      <c r="K11" s="410">
        <v>1</v>
      </c>
      <c r="L11" s="411">
        <v>0</v>
      </c>
      <c r="M11" s="412">
        <v>1</v>
      </c>
      <c r="N11" s="410">
        <v>14</v>
      </c>
      <c r="O11" s="411">
        <v>0</v>
      </c>
      <c r="P11" s="412">
        <v>14</v>
      </c>
    </row>
    <row r="12" spans="1:16" ht="15.75">
      <c r="A12" s="402" t="s">
        <v>254</v>
      </c>
      <c r="B12" s="403">
        <v>1752</v>
      </c>
      <c r="C12" s="404">
        <v>93</v>
      </c>
      <c r="D12" s="405">
        <v>1659</v>
      </c>
      <c r="E12" s="403">
        <v>122</v>
      </c>
      <c r="F12" s="404">
        <v>1</v>
      </c>
      <c r="G12" s="405">
        <v>121</v>
      </c>
      <c r="J12" s="402" t="s">
        <v>254</v>
      </c>
      <c r="K12" s="403">
        <v>295</v>
      </c>
      <c r="L12" s="404">
        <v>59</v>
      </c>
      <c r="M12" s="405">
        <v>236</v>
      </c>
      <c r="N12" s="403">
        <v>1335</v>
      </c>
      <c r="O12" s="404">
        <v>33</v>
      </c>
      <c r="P12" s="405">
        <v>1302</v>
      </c>
    </row>
    <row r="13" spans="1:16" ht="15.75">
      <c r="A13" s="406" t="s">
        <v>255</v>
      </c>
      <c r="B13" s="407">
        <v>516</v>
      </c>
      <c r="C13" s="408">
        <v>0</v>
      </c>
      <c r="D13" s="409">
        <v>516</v>
      </c>
      <c r="E13" s="410">
        <v>162</v>
      </c>
      <c r="F13" s="411">
        <v>0</v>
      </c>
      <c r="G13" s="412">
        <v>162</v>
      </c>
      <c r="J13" s="406" t="s">
        <v>255</v>
      </c>
      <c r="K13" s="410">
        <v>29</v>
      </c>
      <c r="L13" s="411">
        <v>0</v>
      </c>
      <c r="M13" s="412">
        <v>29</v>
      </c>
      <c r="N13" s="410">
        <v>325</v>
      </c>
      <c r="O13" s="411">
        <v>0</v>
      </c>
      <c r="P13" s="412">
        <v>325</v>
      </c>
    </row>
    <row r="14" spans="1:16" ht="15.75">
      <c r="A14" s="402" t="s">
        <v>256</v>
      </c>
      <c r="B14" s="403">
        <v>457</v>
      </c>
      <c r="C14" s="404">
        <v>173</v>
      </c>
      <c r="D14" s="405">
        <v>284</v>
      </c>
      <c r="E14" s="403">
        <v>24</v>
      </c>
      <c r="F14" s="404">
        <v>9</v>
      </c>
      <c r="G14" s="405">
        <v>15</v>
      </c>
      <c r="J14" s="402" t="s">
        <v>256</v>
      </c>
      <c r="K14" s="403">
        <v>239</v>
      </c>
      <c r="L14" s="404">
        <v>113</v>
      </c>
      <c r="M14" s="405">
        <v>126</v>
      </c>
      <c r="N14" s="403">
        <v>194</v>
      </c>
      <c r="O14" s="404">
        <v>51</v>
      </c>
      <c r="P14" s="405">
        <v>143</v>
      </c>
    </row>
    <row r="15" spans="1:16" ht="15.75">
      <c r="A15" s="406" t="s">
        <v>257</v>
      </c>
      <c r="B15" s="407">
        <v>46</v>
      </c>
      <c r="C15" s="408">
        <v>13</v>
      </c>
      <c r="D15" s="409">
        <v>33</v>
      </c>
      <c r="E15" s="410">
        <v>9</v>
      </c>
      <c r="F15" s="411">
        <v>0</v>
      </c>
      <c r="G15" s="412">
        <v>9</v>
      </c>
      <c r="J15" s="406" t="s">
        <v>257</v>
      </c>
      <c r="K15" s="410">
        <v>25</v>
      </c>
      <c r="L15" s="411">
        <v>11</v>
      </c>
      <c r="M15" s="412">
        <v>14</v>
      </c>
      <c r="N15" s="410">
        <v>12</v>
      </c>
      <c r="O15" s="411">
        <v>2</v>
      </c>
      <c r="P15" s="412">
        <v>10</v>
      </c>
    </row>
    <row r="16" spans="1:16" ht="15.75">
      <c r="A16" s="402" t="s">
        <v>258</v>
      </c>
      <c r="B16" s="403">
        <v>114</v>
      </c>
      <c r="C16" s="404">
        <v>56</v>
      </c>
      <c r="D16" s="405">
        <v>58</v>
      </c>
      <c r="E16" s="403">
        <v>9</v>
      </c>
      <c r="F16" s="404">
        <v>3</v>
      </c>
      <c r="G16" s="405">
        <v>6</v>
      </c>
      <c r="J16" s="402" t="s">
        <v>258</v>
      </c>
      <c r="K16" s="403">
        <v>54</v>
      </c>
      <c r="L16" s="404">
        <v>27</v>
      </c>
      <c r="M16" s="405">
        <v>27</v>
      </c>
      <c r="N16" s="403">
        <v>51</v>
      </c>
      <c r="O16" s="404">
        <v>26</v>
      </c>
      <c r="P16" s="405">
        <v>25</v>
      </c>
    </row>
    <row r="17" spans="1:16" ht="15.75">
      <c r="A17" s="413" t="s">
        <v>259</v>
      </c>
      <c r="B17" s="414">
        <v>10997</v>
      </c>
      <c r="C17" s="415">
        <v>2546</v>
      </c>
      <c r="D17" s="416">
        <v>8451</v>
      </c>
      <c r="E17" s="417">
        <v>1284</v>
      </c>
      <c r="F17" s="418">
        <v>397</v>
      </c>
      <c r="G17" s="419">
        <v>887</v>
      </c>
      <c r="J17" s="413" t="s">
        <v>259</v>
      </c>
      <c r="K17" s="417">
        <v>2685</v>
      </c>
      <c r="L17" s="418">
        <v>1131</v>
      </c>
      <c r="M17" s="419">
        <v>1554</v>
      </c>
      <c r="N17" s="417">
        <v>7028</v>
      </c>
      <c r="O17" s="418">
        <v>1018</v>
      </c>
      <c r="P17" s="419">
        <v>6010</v>
      </c>
    </row>
    <row r="18" spans="1:16" ht="15.75">
      <c r="A18" s="406" t="s">
        <v>260</v>
      </c>
      <c r="B18" s="407">
        <v>129744</v>
      </c>
      <c r="C18" s="408">
        <v>32792</v>
      </c>
      <c r="D18" s="409">
        <v>96952</v>
      </c>
      <c r="E18" s="410">
        <v>42043</v>
      </c>
      <c r="F18" s="411">
        <v>6695</v>
      </c>
      <c r="G18" s="412">
        <v>35348</v>
      </c>
      <c r="J18" s="406" t="s">
        <v>260</v>
      </c>
      <c r="K18" s="410">
        <v>38916</v>
      </c>
      <c r="L18" s="411">
        <v>13217</v>
      </c>
      <c r="M18" s="412">
        <v>25699</v>
      </c>
      <c r="N18" s="410">
        <v>48785</v>
      </c>
      <c r="O18" s="411">
        <v>12880</v>
      </c>
      <c r="P18" s="412">
        <v>35905</v>
      </c>
    </row>
    <row r="19" spans="1:16" ht="15.75">
      <c r="A19" s="402" t="s">
        <v>261</v>
      </c>
      <c r="B19" s="403">
        <v>5581</v>
      </c>
      <c r="C19" s="404">
        <v>4564</v>
      </c>
      <c r="D19" s="405">
        <v>1017</v>
      </c>
      <c r="E19" s="403">
        <v>1450</v>
      </c>
      <c r="F19" s="404">
        <v>1022</v>
      </c>
      <c r="G19" s="405">
        <v>428</v>
      </c>
      <c r="J19" s="402" t="s">
        <v>261</v>
      </c>
      <c r="K19" s="403">
        <v>2553</v>
      </c>
      <c r="L19" s="404">
        <v>2272</v>
      </c>
      <c r="M19" s="405">
        <v>281</v>
      </c>
      <c r="N19" s="403">
        <v>1578</v>
      </c>
      <c r="O19" s="404">
        <v>1270</v>
      </c>
      <c r="P19" s="405">
        <v>308</v>
      </c>
    </row>
    <row r="20" spans="1:16" ht="15.75">
      <c r="A20" s="413" t="s">
        <v>262</v>
      </c>
      <c r="B20" s="414">
        <v>135325</v>
      </c>
      <c r="C20" s="415">
        <v>37356</v>
      </c>
      <c r="D20" s="416">
        <v>97969</v>
      </c>
      <c r="E20" s="417">
        <v>43493</v>
      </c>
      <c r="F20" s="418">
        <v>7717</v>
      </c>
      <c r="G20" s="419">
        <v>35776</v>
      </c>
      <c r="J20" s="413" t="s">
        <v>262</v>
      </c>
      <c r="K20" s="417">
        <v>41469</v>
      </c>
      <c r="L20" s="418">
        <v>15489</v>
      </c>
      <c r="M20" s="419">
        <v>25980</v>
      </c>
      <c r="N20" s="417">
        <v>50363</v>
      </c>
      <c r="O20" s="418">
        <v>14150</v>
      </c>
      <c r="P20" s="419">
        <v>36213</v>
      </c>
    </row>
    <row r="21" spans="1:16" ht="15.75">
      <c r="A21" s="406" t="s">
        <v>263</v>
      </c>
      <c r="B21" s="407">
        <v>11378</v>
      </c>
      <c r="C21" s="408">
        <v>2007</v>
      </c>
      <c r="D21" s="409">
        <v>9371</v>
      </c>
      <c r="E21" s="410">
        <v>5937</v>
      </c>
      <c r="F21" s="411">
        <v>294</v>
      </c>
      <c r="G21" s="412">
        <v>5643</v>
      </c>
      <c r="J21" s="406" t="s">
        <v>263</v>
      </c>
      <c r="K21" s="410">
        <v>3297</v>
      </c>
      <c r="L21" s="411">
        <v>986</v>
      </c>
      <c r="M21" s="412">
        <v>2311</v>
      </c>
      <c r="N21" s="410">
        <v>2144</v>
      </c>
      <c r="O21" s="411">
        <v>727</v>
      </c>
      <c r="P21" s="412">
        <v>1417</v>
      </c>
    </row>
    <row r="22" spans="1:16" ht="15.75">
      <c r="A22" s="402" t="s">
        <v>264</v>
      </c>
      <c r="B22" s="403">
        <v>2416</v>
      </c>
      <c r="C22" s="404">
        <v>1426</v>
      </c>
      <c r="D22" s="405">
        <v>990</v>
      </c>
      <c r="E22" s="403">
        <v>1095</v>
      </c>
      <c r="F22" s="404">
        <v>391</v>
      </c>
      <c r="G22" s="405">
        <v>704</v>
      </c>
      <c r="J22" s="402" t="s">
        <v>264</v>
      </c>
      <c r="K22" s="403">
        <v>673</v>
      </c>
      <c r="L22" s="404">
        <v>453</v>
      </c>
      <c r="M22" s="405">
        <v>220</v>
      </c>
      <c r="N22" s="403">
        <v>648</v>
      </c>
      <c r="O22" s="404">
        <v>582</v>
      </c>
      <c r="P22" s="405">
        <v>66</v>
      </c>
    </row>
    <row r="23" spans="1:16" ht="15.75">
      <c r="A23" s="413" t="s">
        <v>265</v>
      </c>
      <c r="B23" s="414">
        <v>13794</v>
      </c>
      <c r="C23" s="415">
        <v>3433</v>
      </c>
      <c r="D23" s="416">
        <v>10361</v>
      </c>
      <c r="E23" s="417">
        <v>7032</v>
      </c>
      <c r="F23" s="418">
        <v>685</v>
      </c>
      <c r="G23" s="419">
        <v>6347</v>
      </c>
      <c r="J23" s="413" t="s">
        <v>265</v>
      </c>
      <c r="K23" s="417">
        <v>3970</v>
      </c>
      <c r="L23" s="418">
        <v>1439</v>
      </c>
      <c r="M23" s="419">
        <v>2531</v>
      </c>
      <c r="N23" s="417">
        <v>2792</v>
      </c>
      <c r="O23" s="418">
        <v>1309</v>
      </c>
      <c r="P23" s="419">
        <v>1483</v>
      </c>
    </row>
    <row r="24" spans="1:16" ht="15.75">
      <c r="A24" s="406" t="s">
        <v>266</v>
      </c>
      <c r="B24" s="407">
        <v>451584</v>
      </c>
      <c r="C24" s="408">
        <v>443703</v>
      </c>
      <c r="D24" s="409">
        <v>7881</v>
      </c>
      <c r="E24" s="410">
        <v>56327</v>
      </c>
      <c r="F24" s="411">
        <v>53594</v>
      </c>
      <c r="G24" s="412">
        <v>2733</v>
      </c>
      <c r="J24" s="420" t="s">
        <v>266</v>
      </c>
      <c r="K24" s="410">
        <v>155443</v>
      </c>
      <c r="L24" s="411">
        <v>154645</v>
      </c>
      <c r="M24" s="412">
        <v>798</v>
      </c>
      <c r="N24" s="410">
        <v>239814</v>
      </c>
      <c r="O24" s="411">
        <v>235464</v>
      </c>
      <c r="P24" s="412">
        <v>4350</v>
      </c>
    </row>
    <row r="25" spans="1:16" ht="15.75">
      <c r="A25" s="402" t="s">
        <v>267</v>
      </c>
      <c r="B25" s="403">
        <v>647977</v>
      </c>
      <c r="C25" s="404">
        <v>39050</v>
      </c>
      <c r="D25" s="405">
        <v>608927</v>
      </c>
      <c r="E25" s="403">
        <v>23271</v>
      </c>
      <c r="F25" s="404">
        <v>1397</v>
      </c>
      <c r="G25" s="405">
        <v>21874</v>
      </c>
      <c r="J25" s="421" t="s">
        <v>267</v>
      </c>
      <c r="K25" s="403">
        <v>396067</v>
      </c>
      <c r="L25" s="404">
        <v>4764</v>
      </c>
      <c r="M25" s="405">
        <v>391303</v>
      </c>
      <c r="N25" s="403">
        <v>228639</v>
      </c>
      <c r="O25" s="404">
        <v>32889</v>
      </c>
      <c r="P25" s="405">
        <v>195750</v>
      </c>
    </row>
    <row r="26" spans="1:16" ht="15.75">
      <c r="A26" s="413" t="s">
        <v>268</v>
      </c>
      <c r="B26" s="414">
        <v>1099561</v>
      </c>
      <c r="C26" s="415">
        <v>482753</v>
      </c>
      <c r="D26" s="416">
        <v>616808</v>
      </c>
      <c r="E26" s="417">
        <v>79598</v>
      </c>
      <c r="F26" s="418">
        <v>54991</v>
      </c>
      <c r="G26" s="419">
        <v>24607</v>
      </c>
      <c r="J26" s="422" t="s">
        <v>268</v>
      </c>
      <c r="K26" s="417">
        <v>551510</v>
      </c>
      <c r="L26" s="418">
        <v>159409</v>
      </c>
      <c r="M26" s="419">
        <v>392101</v>
      </c>
      <c r="N26" s="417">
        <v>468453</v>
      </c>
      <c r="O26" s="418">
        <v>268353</v>
      </c>
      <c r="P26" s="419">
        <v>200100</v>
      </c>
    </row>
    <row r="27" spans="1:16" ht="15.75">
      <c r="A27" s="420" t="s">
        <v>269</v>
      </c>
      <c r="B27" s="407">
        <v>3426</v>
      </c>
      <c r="C27" s="408">
        <v>1600</v>
      </c>
      <c r="D27" s="409">
        <v>1826</v>
      </c>
      <c r="E27" s="410">
        <v>499</v>
      </c>
      <c r="F27" s="411">
        <v>488</v>
      </c>
      <c r="G27" s="412">
        <v>11</v>
      </c>
      <c r="J27" s="420" t="s">
        <v>269</v>
      </c>
      <c r="K27" s="410">
        <v>1504</v>
      </c>
      <c r="L27" s="411">
        <v>385</v>
      </c>
      <c r="M27" s="412">
        <v>1119</v>
      </c>
      <c r="N27" s="410">
        <v>1423</v>
      </c>
      <c r="O27" s="411">
        <v>727</v>
      </c>
      <c r="P27" s="412">
        <v>696</v>
      </c>
    </row>
    <row r="28" spans="1:16" ht="15.75">
      <c r="A28" s="421" t="s">
        <v>270</v>
      </c>
      <c r="B28" s="403">
        <v>33</v>
      </c>
      <c r="C28" s="404">
        <v>18</v>
      </c>
      <c r="D28" s="405">
        <v>15</v>
      </c>
      <c r="E28" s="403">
        <v>3</v>
      </c>
      <c r="F28" s="404">
        <v>3</v>
      </c>
      <c r="G28" s="405">
        <v>0</v>
      </c>
      <c r="J28" s="421" t="s">
        <v>270</v>
      </c>
      <c r="K28" s="403">
        <v>16</v>
      </c>
      <c r="L28" s="404">
        <v>8</v>
      </c>
      <c r="M28" s="405">
        <v>8</v>
      </c>
      <c r="N28" s="403">
        <v>14</v>
      </c>
      <c r="O28" s="404">
        <v>7</v>
      </c>
      <c r="P28" s="405">
        <v>7</v>
      </c>
    </row>
    <row r="29" spans="1:16" ht="15.75">
      <c r="A29" s="420" t="s">
        <v>271</v>
      </c>
      <c r="B29" s="407">
        <v>39</v>
      </c>
      <c r="C29" s="408">
        <v>28</v>
      </c>
      <c r="D29" s="409">
        <v>11</v>
      </c>
      <c r="E29" s="410">
        <v>12</v>
      </c>
      <c r="F29" s="411">
        <v>12</v>
      </c>
      <c r="G29" s="412">
        <v>0</v>
      </c>
      <c r="J29" s="420" t="s">
        <v>271</v>
      </c>
      <c r="K29" s="410">
        <v>16</v>
      </c>
      <c r="L29" s="411">
        <v>9</v>
      </c>
      <c r="M29" s="412">
        <v>7</v>
      </c>
      <c r="N29" s="410">
        <v>11</v>
      </c>
      <c r="O29" s="411">
        <v>7</v>
      </c>
      <c r="P29" s="412">
        <v>4</v>
      </c>
    </row>
    <row r="30" spans="1:16" ht="15.75">
      <c r="A30" s="423" t="s">
        <v>272</v>
      </c>
      <c r="B30" s="414">
        <v>3498</v>
      </c>
      <c r="C30" s="415">
        <v>1646</v>
      </c>
      <c r="D30" s="416">
        <v>1852</v>
      </c>
      <c r="E30" s="417">
        <v>514</v>
      </c>
      <c r="F30" s="418">
        <v>503</v>
      </c>
      <c r="G30" s="419">
        <v>11</v>
      </c>
      <c r="J30" s="422" t="s">
        <v>272</v>
      </c>
      <c r="K30" s="417">
        <v>1536</v>
      </c>
      <c r="L30" s="418">
        <v>402</v>
      </c>
      <c r="M30" s="419">
        <v>1134</v>
      </c>
      <c r="N30" s="417">
        <v>1448</v>
      </c>
      <c r="O30" s="418">
        <v>741</v>
      </c>
      <c r="P30" s="419">
        <v>707</v>
      </c>
    </row>
    <row r="31" spans="1:16" ht="15.75">
      <c r="A31" s="424" t="s">
        <v>273</v>
      </c>
      <c r="B31" s="407">
        <v>14079394</v>
      </c>
      <c r="C31" s="408">
        <v>16100</v>
      </c>
      <c r="D31" s="409">
        <v>14063294</v>
      </c>
      <c r="E31" s="410">
        <v>322804</v>
      </c>
      <c r="F31" s="411">
        <v>0</v>
      </c>
      <c r="G31" s="412">
        <v>322804</v>
      </c>
      <c r="J31" s="406" t="s">
        <v>273</v>
      </c>
      <c r="K31" s="410">
        <v>7797358</v>
      </c>
      <c r="L31" s="411">
        <v>600</v>
      </c>
      <c r="M31" s="412">
        <v>7796758</v>
      </c>
      <c r="N31" s="410">
        <v>5959232</v>
      </c>
      <c r="O31" s="411">
        <v>15500</v>
      </c>
      <c r="P31" s="412">
        <v>5943732</v>
      </c>
    </row>
    <row r="32" spans="1:16" ht="15.75">
      <c r="A32" s="402" t="s">
        <v>274</v>
      </c>
      <c r="B32" s="403">
        <v>700106</v>
      </c>
      <c r="C32" s="404">
        <v>28764</v>
      </c>
      <c r="D32" s="405">
        <v>671342</v>
      </c>
      <c r="E32" s="403">
        <v>0</v>
      </c>
      <c r="F32" s="404">
        <v>0</v>
      </c>
      <c r="G32" s="405">
        <v>0</v>
      </c>
      <c r="J32" s="402" t="s">
        <v>274</v>
      </c>
      <c r="K32" s="403">
        <v>700106</v>
      </c>
      <c r="L32" s="404">
        <v>28764</v>
      </c>
      <c r="M32" s="405">
        <v>671342</v>
      </c>
      <c r="N32" s="403">
        <v>0</v>
      </c>
      <c r="O32" s="404">
        <v>0</v>
      </c>
      <c r="P32" s="405">
        <v>0</v>
      </c>
    </row>
    <row r="33" spans="1:16" ht="15.75">
      <c r="A33" s="406" t="s">
        <v>275</v>
      </c>
      <c r="B33" s="407">
        <v>766094</v>
      </c>
      <c r="C33" s="408">
        <v>724640</v>
      </c>
      <c r="D33" s="409">
        <v>41454</v>
      </c>
      <c r="E33" s="410">
        <v>11980</v>
      </c>
      <c r="F33" s="411">
        <v>11980</v>
      </c>
      <c r="G33" s="412">
        <v>0</v>
      </c>
      <c r="J33" s="406" t="s">
        <v>275</v>
      </c>
      <c r="K33" s="410">
        <v>171982</v>
      </c>
      <c r="L33" s="411">
        <v>130528</v>
      </c>
      <c r="M33" s="412">
        <v>41454</v>
      </c>
      <c r="N33" s="410">
        <v>582132</v>
      </c>
      <c r="O33" s="411">
        <v>582132</v>
      </c>
      <c r="P33" s="412">
        <v>0</v>
      </c>
    </row>
    <row r="34" spans="1:16" ht="15.75">
      <c r="A34" s="402" t="s">
        <v>276</v>
      </c>
      <c r="B34" s="403">
        <v>447953</v>
      </c>
      <c r="C34" s="404">
        <v>1200</v>
      </c>
      <c r="D34" s="405">
        <v>446753</v>
      </c>
      <c r="E34" s="403">
        <v>45535</v>
      </c>
      <c r="F34" s="404">
        <v>0</v>
      </c>
      <c r="G34" s="405">
        <v>45535</v>
      </c>
      <c r="J34" s="402" t="s">
        <v>276</v>
      </c>
      <c r="K34" s="403">
        <v>74041</v>
      </c>
      <c r="L34" s="404">
        <v>1200</v>
      </c>
      <c r="M34" s="405">
        <v>72841</v>
      </c>
      <c r="N34" s="403">
        <v>328377</v>
      </c>
      <c r="O34" s="404">
        <v>0</v>
      </c>
      <c r="P34" s="405">
        <v>328377</v>
      </c>
    </row>
    <row r="35" spans="1:16" ht="15.75">
      <c r="A35" s="406" t="s">
        <v>277</v>
      </c>
      <c r="B35" s="407">
        <v>4488965</v>
      </c>
      <c r="C35" s="408">
        <v>4488965</v>
      </c>
      <c r="D35" s="409">
        <v>0</v>
      </c>
      <c r="E35" s="410">
        <v>0</v>
      </c>
      <c r="F35" s="411">
        <v>0</v>
      </c>
      <c r="G35" s="412">
        <v>0</v>
      </c>
      <c r="J35" s="406" t="s">
        <v>277</v>
      </c>
      <c r="K35" s="410">
        <v>4488965</v>
      </c>
      <c r="L35" s="411">
        <v>4488965</v>
      </c>
      <c r="M35" s="412">
        <v>0</v>
      </c>
      <c r="N35" s="410">
        <v>0</v>
      </c>
      <c r="O35" s="411">
        <v>0</v>
      </c>
      <c r="P35" s="412">
        <v>0</v>
      </c>
    </row>
    <row r="36" spans="1:16" ht="15.75">
      <c r="A36" s="402" t="s">
        <v>278</v>
      </c>
      <c r="B36" s="403">
        <v>16669081</v>
      </c>
      <c r="C36" s="404">
        <v>16669081</v>
      </c>
      <c r="D36" s="405">
        <v>0</v>
      </c>
      <c r="E36" s="403">
        <v>1492800</v>
      </c>
      <c r="F36" s="404">
        <v>1492800</v>
      </c>
      <c r="G36" s="405">
        <v>0</v>
      </c>
      <c r="J36" s="402" t="s">
        <v>279</v>
      </c>
      <c r="K36" s="403">
        <v>8872681</v>
      </c>
      <c r="L36" s="404">
        <v>8872681</v>
      </c>
      <c r="M36" s="405">
        <v>0</v>
      </c>
      <c r="N36" s="403">
        <v>6303600</v>
      </c>
      <c r="O36" s="404">
        <v>6303600</v>
      </c>
      <c r="P36" s="405">
        <v>0</v>
      </c>
    </row>
    <row r="37" spans="1:16" ht="15.75">
      <c r="A37" s="425" t="s">
        <v>280</v>
      </c>
      <c r="B37" s="410">
        <v>59375</v>
      </c>
      <c r="C37" s="411">
        <v>4760</v>
      </c>
      <c r="D37" s="412">
        <v>54615</v>
      </c>
      <c r="E37" s="410">
        <v>800</v>
      </c>
      <c r="F37" s="411">
        <v>800</v>
      </c>
      <c r="G37" s="412">
        <v>0</v>
      </c>
      <c r="J37" s="425" t="s">
        <v>280</v>
      </c>
      <c r="K37" s="410">
        <v>58575</v>
      </c>
      <c r="L37" s="411">
        <v>3960</v>
      </c>
      <c r="M37" s="412">
        <v>54615</v>
      </c>
      <c r="N37" s="410">
        <v>0</v>
      </c>
      <c r="O37" s="411">
        <v>0</v>
      </c>
      <c r="P37" s="412">
        <v>0</v>
      </c>
    </row>
    <row r="38" spans="1:16" ht="15.75">
      <c r="A38" s="413" t="s">
        <v>281</v>
      </c>
      <c r="B38" s="414">
        <v>37210968</v>
      </c>
      <c r="C38" s="415">
        <v>21933510</v>
      </c>
      <c r="D38" s="416">
        <v>15277458</v>
      </c>
      <c r="E38" s="417">
        <v>1873919</v>
      </c>
      <c r="F38" s="418">
        <v>1505580</v>
      </c>
      <c r="G38" s="419">
        <v>368339</v>
      </c>
      <c r="J38" s="413" t="s">
        <v>281</v>
      </c>
      <c r="K38" s="417">
        <v>22163708</v>
      </c>
      <c r="L38" s="418">
        <v>13526698</v>
      </c>
      <c r="M38" s="419">
        <v>8637010</v>
      </c>
      <c r="N38" s="417">
        <v>13173341</v>
      </c>
      <c r="O38" s="418">
        <v>6901232</v>
      </c>
      <c r="P38" s="419">
        <v>6272109</v>
      </c>
    </row>
    <row r="39" spans="1:16" ht="16.5" thickBot="1">
      <c r="A39" s="426" t="s">
        <v>282</v>
      </c>
      <c r="B39" s="427">
        <v>1218900</v>
      </c>
      <c r="C39" s="428">
        <v>41360</v>
      </c>
      <c r="D39" s="429">
        <v>1177540</v>
      </c>
      <c r="E39" s="430">
        <v>21785</v>
      </c>
      <c r="F39" s="431">
        <v>2100</v>
      </c>
      <c r="G39" s="432">
        <v>19685</v>
      </c>
      <c r="J39" s="426" t="s">
        <v>282</v>
      </c>
      <c r="K39" s="430">
        <v>618431</v>
      </c>
      <c r="L39" s="431">
        <v>15676</v>
      </c>
      <c r="M39" s="432">
        <v>602755</v>
      </c>
      <c r="N39" s="430">
        <v>578684</v>
      </c>
      <c r="O39" s="431">
        <v>23584</v>
      </c>
      <c r="P39" s="432">
        <v>555100</v>
      </c>
    </row>
    <row r="40" spans="1:16" ht="16.5" thickBot="1">
      <c r="A40" s="433"/>
      <c r="B40" s="434"/>
      <c r="C40" s="434"/>
      <c r="D40" s="434"/>
      <c r="E40" s="434"/>
      <c r="F40" s="434"/>
      <c r="G40" s="434"/>
      <c r="J40" s="433"/>
      <c r="K40" s="434"/>
      <c r="L40" s="434"/>
      <c r="M40" s="434"/>
      <c r="N40" s="434"/>
      <c r="O40" s="434"/>
      <c r="P40" s="434"/>
    </row>
    <row r="41" spans="1:18" ht="24" thickBot="1">
      <c r="A41" s="435" t="s">
        <v>283</v>
      </c>
      <c r="B41" s="436"/>
      <c r="C41" s="436"/>
      <c r="D41" s="436"/>
      <c r="E41" s="436"/>
      <c r="F41" s="392"/>
      <c r="G41" s="393"/>
      <c r="H41" s="393"/>
      <c r="I41" s="394" t="s">
        <v>245</v>
      </c>
      <c r="J41" s="435"/>
      <c r="K41" s="436"/>
      <c r="L41" s="436"/>
      <c r="M41" s="436"/>
      <c r="N41" s="392"/>
      <c r="O41" s="393"/>
      <c r="P41" s="393"/>
      <c r="Q41" s="437"/>
      <c r="R41" s="394" t="s">
        <v>245</v>
      </c>
    </row>
    <row r="42" spans="1:18" ht="15.75">
      <c r="A42" s="847" t="s">
        <v>246</v>
      </c>
      <c r="B42" s="853" t="s">
        <v>247</v>
      </c>
      <c r="C42" s="854"/>
      <c r="D42" s="854"/>
      <c r="E42" s="855"/>
      <c r="F42" s="853" t="s">
        <v>146</v>
      </c>
      <c r="G42" s="854"/>
      <c r="H42" s="854"/>
      <c r="I42" s="855"/>
      <c r="J42" s="847" t="s">
        <v>246</v>
      </c>
      <c r="K42" s="853" t="s">
        <v>237</v>
      </c>
      <c r="L42" s="854"/>
      <c r="M42" s="854"/>
      <c r="N42" s="855"/>
      <c r="O42" s="853" t="s">
        <v>238</v>
      </c>
      <c r="P42" s="854"/>
      <c r="Q42" s="854"/>
      <c r="R42" s="855"/>
    </row>
    <row r="43" spans="1:18" ht="12.75" customHeight="1">
      <c r="A43" s="847"/>
      <c r="B43" s="849" t="s">
        <v>284</v>
      </c>
      <c r="C43" s="851" t="s">
        <v>285</v>
      </c>
      <c r="D43" s="851" t="s">
        <v>286</v>
      </c>
      <c r="E43" s="845" t="s">
        <v>287</v>
      </c>
      <c r="F43" s="849" t="s">
        <v>284</v>
      </c>
      <c r="G43" s="851" t="s">
        <v>285</v>
      </c>
      <c r="H43" s="851" t="s">
        <v>286</v>
      </c>
      <c r="I43" s="845" t="s">
        <v>287</v>
      </c>
      <c r="J43" s="847"/>
      <c r="K43" s="849" t="s">
        <v>284</v>
      </c>
      <c r="L43" s="851" t="s">
        <v>285</v>
      </c>
      <c r="M43" s="851" t="s">
        <v>286</v>
      </c>
      <c r="N43" s="845" t="s">
        <v>287</v>
      </c>
      <c r="O43" s="849" t="s">
        <v>284</v>
      </c>
      <c r="P43" s="851" t="s">
        <v>285</v>
      </c>
      <c r="Q43" s="851" t="s">
        <v>286</v>
      </c>
      <c r="R43" s="845" t="s">
        <v>287</v>
      </c>
    </row>
    <row r="44" spans="1:18" ht="38.25" customHeight="1" thickBot="1">
      <c r="A44" s="848"/>
      <c r="B44" s="850"/>
      <c r="C44" s="852"/>
      <c r="D44" s="852"/>
      <c r="E44" s="846"/>
      <c r="F44" s="850"/>
      <c r="G44" s="852"/>
      <c r="H44" s="852"/>
      <c r="I44" s="846"/>
      <c r="J44" s="848"/>
      <c r="K44" s="850"/>
      <c r="L44" s="852"/>
      <c r="M44" s="852"/>
      <c r="N44" s="846"/>
      <c r="O44" s="850"/>
      <c r="P44" s="852"/>
      <c r="Q44" s="852"/>
      <c r="R44" s="846"/>
    </row>
    <row r="45" spans="1:18" ht="15.75">
      <c r="A45" s="395" t="s">
        <v>288</v>
      </c>
      <c r="B45" s="396">
        <v>1238</v>
      </c>
      <c r="C45" s="397">
        <v>915</v>
      </c>
      <c r="D45" s="438">
        <v>393</v>
      </c>
      <c r="E45" s="398">
        <v>2546</v>
      </c>
      <c r="F45" s="399">
        <v>99</v>
      </c>
      <c r="G45" s="400">
        <v>146</v>
      </c>
      <c r="H45" s="439">
        <v>152</v>
      </c>
      <c r="I45" s="401">
        <v>397</v>
      </c>
      <c r="J45" s="395" t="s">
        <v>288</v>
      </c>
      <c r="K45" s="399">
        <v>620</v>
      </c>
      <c r="L45" s="400">
        <v>270</v>
      </c>
      <c r="M45" s="439">
        <v>241</v>
      </c>
      <c r="N45" s="401">
        <v>1131</v>
      </c>
      <c r="O45" s="399">
        <v>519</v>
      </c>
      <c r="P45" s="400">
        <v>499</v>
      </c>
      <c r="Q45" s="401">
        <v>0</v>
      </c>
      <c r="R45" s="440">
        <v>1018</v>
      </c>
    </row>
    <row r="46" spans="1:18" ht="15.75">
      <c r="A46" s="402" t="s">
        <v>289</v>
      </c>
      <c r="B46" s="403">
        <v>5865</v>
      </c>
      <c r="C46" s="404">
        <v>2469</v>
      </c>
      <c r="D46" s="441">
        <v>117</v>
      </c>
      <c r="E46" s="405">
        <v>8451</v>
      </c>
      <c r="F46" s="403">
        <v>639</v>
      </c>
      <c r="G46" s="404">
        <v>248</v>
      </c>
      <c r="H46" s="441">
        <v>0</v>
      </c>
      <c r="I46" s="405">
        <v>887</v>
      </c>
      <c r="J46" s="402" t="s">
        <v>289</v>
      </c>
      <c r="K46" s="403">
        <v>983</v>
      </c>
      <c r="L46" s="404">
        <v>460</v>
      </c>
      <c r="M46" s="441">
        <v>111</v>
      </c>
      <c r="N46" s="405">
        <v>1554</v>
      </c>
      <c r="O46" s="403">
        <v>4243</v>
      </c>
      <c r="P46" s="404">
        <v>1761</v>
      </c>
      <c r="Q46" s="405">
        <v>6</v>
      </c>
      <c r="R46" s="442">
        <v>6010</v>
      </c>
    </row>
    <row r="47" spans="1:18" ht="15.75">
      <c r="A47" s="406" t="s">
        <v>290</v>
      </c>
      <c r="B47" s="407">
        <v>19104</v>
      </c>
      <c r="C47" s="408">
        <v>18252</v>
      </c>
      <c r="D47" s="443">
        <v>0</v>
      </c>
      <c r="E47" s="409">
        <v>37356</v>
      </c>
      <c r="F47" s="410">
        <v>3414</v>
      </c>
      <c r="G47" s="411">
        <v>4303</v>
      </c>
      <c r="H47" s="444">
        <v>0</v>
      </c>
      <c r="I47" s="412">
        <v>7717</v>
      </c>
      <c r="J47" s="406" t="s">
        <v>290</v>
      </c>
      <c r="K47" s="410">
        <v>6866</v>
      </c>
      <c r="L47" s="411">
        <v>8623</v>
      </c>
      <c r="M47" s="444">
        <v>0</v>
      </c>
      <c r="N47" s="412">
        <v>15489</v>
      </c>
      <c r="O47" s="410">
        <v>8824</v>
      </c>
      <c r="P47" s="411">
        <v>5326</v>
      </c>
      <c r="Q47" s="412">
        <v>0</v>
      </c>
      <c r="R47" s="445">
        <v>14150</v>
      </c>
    </row>
    <row r="48" spans="1:18" ht="15.75">
      <c r="A48" s="402" t="s">
        <v>291</v>
      </c>
      <c r="B48" s="403">
        <v>87270</v>
      </c>
      <c r="C48" s="404">
        <v>10699</v>
      </c>
      <c r="D48" s="441">
        <v>0</v>
      </c>
      <c r="E48" s="405">
        <v>97969</v>
      </c>
      <c r="F48" s="403">
        <v>34616</v>
      </c>
      <c r="G48" s="404">
        <v>1160</v>
      </c>
      <c r="H48" s="441">
        <v>0</v>
      </c>
      <c r="I48" s="405">
        <v>35776</v>
      </c>
      <c r="J48" s="402" t="s">
        <v>291</v>
      </c>
      <c r="K48" s="403">
        <v>24103</v>
      </c>
      <c r="L48" s="404">
        <v>1877</v>
      </c>
      <c r="M48" s="441">
        <v>0</v>
      </c>
      <c r="N48" s="405">
        <v>25980</v>
      </c>
      <c r="O48" s="403">
        <v>28551</v>
      </c>
      <c r="P48" s="404">
        <v>7662</v>
      </c>
      <c r="Q48" s="405">
        <v>0</v>
      </c>
      <c r="R48" s="442">
        <v>36213</v>
      </c>
    </row>
    <row r="49" spans="1:18" ht="15.75">
      <c r="A49" s="406" t="s">
        <v>292</v>
      </c>
      <c r="B49" s="407">
        <v>2037</v>
      </c>
      <c r="C49" s="408">
        <v>1396</v>
      </c>
      <c r="D49" s="443">
        <v>0</v>
      </c>
      <c r="E49" s="409">
        <v>3433</v>
      </c>
      <c r="F49" s="410">
        <v>446</v>
      </c>
      <c r="G49" s="411">
        <v>239</v>
      </c>
      <c r="H49" s="444">
        <v>0</v>
      </c>
      <c r="I49" s="412">
        <v>685</v>
      </c>
      <c r="J49" s="406" t="s">
        <v>292</v>
      </c>
      <c r="K49" s="410">
        <v>1112</v>
      </c>
      <c r="L49" s="411">
        <v>327</v>
      </c>
      <c r="M49" s="444">
        <v>0</v>
      </c>
      <c r="N49" s="412">
        <v>1439</v>
      </c>
      <c r="O49" s="410">
        <v>479</v>
      </c>
      <c r="P49" s="411">
        <v>830</v>
      </c>
      <c r="Q49" s="412">
        <v>0</v>
      </c>
      <c r="R49" s="445">
        <v>1309</v>
      </c>
    </row>
    <row r="50" spans="1:18" ht="15.75">
      <c r="A50" s="402" t="s">
        <v>293</v>
      </c>
      <c r="B50" s="403">
        <v>7615</v>
      </c>
      <c r="C50" s="404">
        <v>2746</v>
      </c>
      <c r="D50" s="441">
        <v>0</v>
      </c>
      <c r="E50" s="405">
        <v>10361</v>
      </c>
      <c r="F50" s="403">
        <v>4712</v>
      </c>
      <c r="G50" s="404">
        <v>1635</v>
      </c>
      <c r="H50" s="441">
        <v>0</v>
      </c>
      <c r="I50" s="405">
        <v>6347</v>
      </c>
      <c r="J50" s="402" t="s">
        <v>293</v>
      </c>
      <c r="K50" s="403">
        <v>1859</v>
      </c>
      <c r="L50" s="404">
        <v>672</v>
      </c>
      <c r="M50" s="441">
        <v>0</v>
      </c>
      <c r="N50" s="405">
        <v>2531</v>
      </c>
      <c r="O50" s="403">
        <v>1044</v>
      </c>
      <c r="P50" s="404">
        <v>439</v>
      </c>
      <c r="Q50" s="405">
        <v>0</v>
      </c>
      <c r="R50" s="442">
        <v>1483</v>
      </c>
    </row>
    <row r="51" spans="1:18" ht="15.75">
      <c r="A51" s="406" t="s">
        <v>294</v>
      </c>
      <c r="B51" s="407">
        <v>285232</v>
      </c>
      <c r="C51" s="408">
        <v>197521</v>
      </c>
      <c r="D51" s="443">
        <v>0</v>
      </c>
      <c r="E51" s="409">
        <v>482753</v>
      </c>
      <c r="F51" s="410">
        <v>6920</v>
      </c>
      <c r="G51" s="411">
        <v>48071</v>
      </c>
      <c r="H51" s="444">
        <v>0</v>
      </c>
      <c r="I51" s="412">
        <v>54991</v>
      </c>
      <c r="J51" s="406" t="s">
        <v>294</v>
      </c>
      <c r="K51" s="410">
        <v>126292</v>
      </c>
      <c r="L51" s="411">
        <v>33117</v>
      </c>
      <c r="M51" s="444">
        <v>0</v>
      </c>
      <c r="N51" s="412">
        <v>159409</v>
      </c>
      <c r="O51" s="410">
        <v>152020</v>
      </c>
      <c r="P51" s="411">
        <v>116333</v>
      </c>
      <c r="Q51" s="412">
        <v>0</v>
      </c>
      <c r="R51" s="445">
        <v>268353</v>
      </c>
    </row>
    <row r="52" spans="1:18" ht="15.75">
      <c r="A52" s="402" t="s">
        <v>295</v>
      </c>
      <c r="B52" s="403">
        <v>185077</v>
      </c>
      <c r="C52" s="404">
        <v>431731</v>
      </c>
      <c r="D52" s="441">
        <v>0</v>
      </c>
      <c r="E52" s="405">
        <v>616808</v>
      </c>
      <c r="F52" s="403">
        <v>3608</v>
      </c>
      <c r="G52" s="404">
        <v>20999</v>
      </c>
      <c r="H52" s="441">
        <v>0</v>
      </c>
      <c r="I52" s="405">
        <v>24607</v>
      </c>
      <c r="J52" s="402" t="s">
        <v>295</v>
      </c>
      <c r="K52" s="403">
        <v>101467</v>
      </c>
      <c r="L52" s="404">
        <v>290634</v>
      </c>
      <c r="M52" s="441">
        <v>0</v>
      </c>
      <c r="N52" s="405">
        <v>392101</v>
      </c>
      <c r="O52" s="403">
        <v>80002</v>
      </c>
      <c r="P52" s="404">
        <v>120098</v>
      </c>
      <c r="Q52" s="405">
        <v>0</v>
      </c>
      <c r="R52" s="442">
        <v>200100</v>
      </c>
    </row>
    <row r="53" spans="1:18" ht="15.75">
      <c r="A53" s="406" t="s">
        <v>296</v>
      </c>
      <c r="B53" s="407">
        <v>975</v>
      </c>
      <c r="C53" s="408">
        <v>593</v>
      </c>
      <c r="D53" s="443">
        <v>78</v>
      </c>
      <c r="E53" s="409">
        <v>1646</v>
      </c>
      <c r="F53" s="410">
        <v>156</v>
      </c>
      <c r="G53" s="411">
        <v>304</v>
      </c>
      <c r="H53" s="444">
        <v>43</v>
      </c>
      <c r="I53" s="412">
        <v>503</v>
      </c>
      <c r="J53" s="406" t="s">
        <v>296</v>
      </c>
      <c r="K53" s="410">
        <v>337</v>
      </c>
      <c r="L53" s="411">
        <v>57</v>
      </c>
      <c r="M53" s="444">
        <v>8</v>
      </c>
      <c r="N53" s="412">
        <v>402</v>
      </c>
      <c r="O53" s="410">
        <v>482</v>
      </c>
      <c r="P53" s="411">
        <v>232</v>
      </c>
      <c r="Q53" s="412">
        <v>27</v>
      </c>
      <c r="R53" s="445">
        <v>741</v>
      </c>
    </row>
    <row r="54" spans="1:18" ht="15.75">
      <c r="A54" s="402" t="s">
        <v>297</v>
      </c>
      <c r="B54" s="403">
        <v>1500</v>
      </c>
      <c r="C54" s="404">
        <v>225</v>
      </c>
      <c r="D54" s="441">
        <v>127</v>
      </c>
      <c r="E54" s="405">
        <v>1852</v>
      </c>
      <c r="F54" s="403">
        <v>0</v>
      </c>
      <c r="G54" s="404">
        <v>11</v>
      </c>
      <c r="H54" s="441">
        <v>0</v>
      </c>
      <c r="I54" s="405">
        <v>11</v>
      </c>
      <c r="J54" s="402" t="s">
        <v>297</v>
      </c>
      <c r="K54" s="403">
        <v>831</v>
      </c>
      <c r="L54" s="404">
        <v>176</v>
      </c>
      <c r="M54" s="441">
        <v>127</v>
      </c>
      <c r="N54" s="405">
        <v>1134</v>
      </c>
      <c r="O54" s="403">
        <v>669</v>
      </c>
      <c r="P54" s="404">
        <v>38</v>
      </c>
      <c r="Q54" s="405">
        <v>0</v>
      </c>
      <c r="R54" s="442">
        <v>707</v>
      </c>
    </row>
    <row r="55" spans="1:18" ht="15.75">
      <c r="A55" s="406" t="s">
        <v>298</v>
      </c>
      <c r="B55" s="407">
        <v>8738166</v>
      </c>
      <c r="C55" s="408">
        <v>13195344</v>
      </c>
      <c r="D55" s="443">
        <v>0</v>
      </c>
      <c r="E55" s="409">
        <v>21933510</v>
      </c>
      <c r="F55" s="410">
        <v>9180</v>
      </c>
      <c r="G55" s="411">
        <v>1496400</v>
      </c>
      <c r="H55" s="444">
        <v>0</v>
      </c>
      <c r="I55" s="412">
        <v>1505580</v>
      </c>
      <c r="J55" s="406" t="s">
        <v>298</v>
      </c>
      <c r="K55" s="410">
        <v>8373064</v>
      </c>
      <c r="L55" s="411">
        <v>5153634</v>
      </c>
      <c r="M55" s="444">
        <v>0</v>
      </c>
      <c r="N55" s="412">
        <v>13526698</v>
      </c>
      <c r="O55" s="410">
        <v>355922</v>
      </c>
      <c r="P55" s="411">
        <v>6545310</v>
      </c>
      <c r="Q55" s="412">
        <v>0</v>
      </c>
      <c r="R55" s="445">
        <v>6901232</v>
      </c>
    </row>
    <row r="56" spans="1:18" ht="15.75">
      <c r="A56" s="402" t="s">
        <v>299</v>
      </c>
      <c r="B56" s="403">
        <v>11231295</v>
      </c>
      <c r="C56" s="404">
        <v>4046163</v>
      </c>
      <c r="D56" s="441">
        <v>0</v>
      </c>
      <c r="E56" s="405">
        <v>15277458</v>
      </c>
      <c r="F56" s="403">
        <v>298139</v>
      </c>
      <c r="G56" s="404">
        <v>70200</v>
      </c>
      <c r="H56" s="441">
        <v>0</v>
      </c>
      <c r="I56" s="405">
        <v>368339</v>
      </c>
      <c r="J56" s="402" t="s">
        <v>299</v>
      </c>
      <c r="K56" s="403">
        <v>5086461</v>
      </c>
      <c r="L56" s="404">
        <v>3550549</v>
      </c>
      <c r="M56" s="441">
        <v>0</v>
      </c>
      <c r="N56" s="405">
        <v>8637010</v>
      </c>
      <c r="O56" s="403">
        <v>5846695</v>
      </c>
      <c r="P56" s="404">
        <v>425414</v>
      </c>
      <c r="Q56" s="405">
        <v>0</v>
      </c>
      <c r="R56" s="442">
        <v>6272109</v>
      </c>
    </row>
    <row r="57" spans="1:18" ht="15.75">
      <c r="A57" s="406" t="s">
        <v>300</v>
      </c>
      <c r="B57" s="407">
        <v>24880</v>
      </c>
      <c r="C57" s="408">
        <v>3840</v>
      </c>
      <c r="D57" s="443">
        <v>12640</v>
      </c>
      <c r="E57" s="409">
        <v>41360</v>
      </c>
      <c r="F57" s="410">
        <v>0</v>
      </c>
      <c r="G57" s="411">
        <v>0</v>
      </c>
      <c r="H57" s="444">
        <v>2100</v>
      </c>
      <c r="I57" s="412">
        <v>2100</v>
      </c>
      <c r="J57" s="406" t="s">
        <v>300</v>
      </c>
      <c r="K57" s="410">
        <v>15676</v>
      </c>
      <c r="L57" s="411">
        <v>0</v>
      </c>
      <c r="M57" s="444">
        <v>0</v>
      </c>
      <c r="N57" s="412">
        <v>15676</v>
      </c>
      <c r="O57" s="410">
        <v>9204</v>
      </c>
      <c r="P57" s="411">
        <v>3840</v>
      </c>
      <c r="Q57" s="412">
        <v>10540</v>
      </c>
      <c r="R57" s="445">
        <v>23584</v>
      </c>
    </row>
    <row r="58" spans="1:18" ht="16.5" thickBot="1">
      <c r="A58" s="446" t="s">
        <v>301</v>
      </c>
      <c r="B58" s="447">
        <v>458414</v>
      </c>
      <c r="C58" s="448">
        <v>719126</v>
      </c>
      <c r="D58" s="449">
        <v>0</v>
      </c>
      <c r="E58" s="450">
        <v>1177540</v>
      </c>
      <c r="F58" s="447">
        <v>7360</v>
      </c>
      <c r="G58" s="448">
        <v>12325</v>
      </c>
      <c r="H58" s="449">
        <v>0</v>
      </c>
      <c r="I58" s="450">
        <v>19685</v>
      </c>
      <c r="J58" s="446" t="s">
        <v>301</v>
      </c>
      <c r="K58" s="447">
        <v>285863</v>
      </c>
      <c r="L58" s="448">
        <v>316892</v>
      </c>
      <c r="M58" s="449">
        <v>0</v>
      </c>
      <c r="N58" s="450">
        <v>602755</v>
      </c>
      <c r="O58" s="447">
        <v>165191</v>
      </c>
      <c r="P58" s="448">
        <v>389909</v>
      </c>
      <c r="Q58" s="450">
        <v>0</v>
      </c>
      <c r="R58" s="451">
        <v>555100</v>
      </c>
    </row>
    <row r="60" ht="12.75">
      <c r="J60" s="452"/>
    </row>
    <row r="79" ht="12.75" customHeight="1"/>
    <row r="80" ht="21" customHeight="1"/>
    <row r="91" spans="1:7" ht="12.75">
      <c r="A91" s="453"/>
      <c r="B91" s="453"/>
      <c r="C91" s="453"/>
      <c r="D91" s="453"/>
      <c r="E91" s="453"/>
      <c r="F91" s="453"/>
      <c r="G91" s="453"/>
    </row>
  </sheetData>
  <sheetProtection/>
  <mergeCells count="47">
    <mergeCell ref="J1:N1"/>
    <mergeCell ref="J2:N2"/>
    <mergeCell ref="A1:E1"/>
    <mergeCell ref="A2:E2"/>
    <mergeCell ref="J5:M5"/>
    <mergeCell ref="A6:A8"/>
    <mergeCell ref="B6:D6"/>
    <mergeCell ref="E6:G6"/>
    <mergeCell ref="A5:D5"/>
    <mergeCell ref="E5:G5"/>
    <mergeCell ref="I43:I44"/>
    <mergeCell ref="B42:E42"/>
    <mergeCell ref="F42:I42"/>
    <mergeCell ref="C7:C8"/>
    <mergeCell ref="D7:D8"/>
    <mergeCell ref="E7:E8"/>
    <mergeCell ref="F7:F8"/>
    <mergeCell ref="G7:G8"/>
    <mergeCell ref="B7:B8"/>
    <mergeCell ref="H43:H44"/>
    <mergeCell ref="A42:A44"/>
    <mergeCell ref="G43:G44"/>
    <mergeCell ref="B43:B44"/>
    <mergeCell ref="C43:C44"/>
    <mergeCell ref="E43:E44"/>
    <mergeCell ref="F43:F44"/>
    <mergeCell ref="D43:D44"/>
    <mergeCell ref="P43:P44"/>
    <mergeCell ref="J6:J8"/>
    <mergeCell ref="K7:K8"/>
    <mergeCell ref="L7:L8"/>
    <mergeCell ref="M7:M8"/>
    <mergeCell ref="N7:N8"/>
    <mergeCell ref="P7:P8"/>
    <mergeCell ref="K6:M6"/>
    <mergeCell ref="O7:O8"/>
    <mergeCell ref="N6:P6"/>
    <mergeCell ref="R43:R44"/>
    <mergeCell ref="J42:J44"/>
    <mergeCell ref="K43:K44"/>
    <mergeCell ref="L43:L44"/>
    <mergeCell ref="M43:M44"/>
    <mergeCell ref="O43:O44"/>
    <mergeCell ref="N43:N44"/>
    <mergeCell ref="Q43:Q44"/>
    <mergeCell ref="K42:N42"/>
    <mergeCell ref="O42:R42"/>
  </mergeCells>
  <printOptions/>
  <pageMargins left="0.42" right="0.18" top="0.66" bottom="0.59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zoomScalePageLayoutView="0" workbookViewId="0" topLeftCell="A1">
      <selection activeCell="A1" sqref="A1:D1"/>
    </sheetView>
  </sheetViews>
  <sheetFormatPr defaultColWidth="8.25390625" defaultRowHeight="13.5"/>
  <cols>
    <col min="1" max="1" width="39.625" style="454" customWidth="1"/>
    <col min="2" max="2" width="14.50390625" style="454" customWidth="1"/>
    <col min="3" max="3" width="16.50390625" style="454" customWidth="1"/>
    <col min="4" max="4" width="14.875" style="454" customWidth="1"/>
    <col min="5" max="5" width="16.625" style="454" customWidth="1"/>
    <col min="6" max="16384" width="8.25390625" style="454" customWidth="1"/>
  </cols>
  <sheetData>
    <row r="1" spans="1:4" ht="27" customHeight="1">
      <c r="A1" s="874" t="s">
        <v>140</v>
      </c>
      <c r="B1" s="874"/>
      <c r="C1" s="874"/>
      <c r="D1" s="874"/>
    </row>
    <row r="2" spans="1:4" s="455" customFormat="1" ht="27" customHeight="1">
      <c r="A2" s="875" t="s">
        <v>242</v>
      </c>
      <c r="B2" s="875"/>
      <c r="C2" s="875"/>
      <c r="D2" s="875"/>
    </row>
    <row r="3" spans="1:5" s="455" customFormat="1" ht="27" customHeight="1">
      <c r="A3" s="877" t="s">
        <v>302</v>
      </c>
      <c r="B3" s="877"/>
      <c r="C3" s="877"/>
      <c r="D3" s="877"/>
      <c r="E3" s="877"/>
    </row>
    <row r="4" ht="16.5" thickBot="1">
      <c r="A4" s="456"/>
    </row>
    <row r="5" spans="1:5" ht="33.75" customHeight="1" thickBot="1">
      <c r="A5" s="457" t="s">
        <v>303</v>
      </c>
      <c r="B5" s="458" t="s">
        <v>284</v>
      </c>
      <c r="C5" s="458" t="s">
        <v>146</v>
      </c>
      <c r="D5" s="458" t="s">
        <v>237</v>
      </c>
      <c r="E5" s="459" t="s">
        <v>238</v>
      </c>
    </row>
    <row r="6" spans="1:5" ht="18" customHeight="1">
      <c r="A6" s="460" t="s">
        <v>304</v>
      </c>
      <c r="B6" s="461">
        <v>23365</v>
      </c>
      <c r="C6" s="461">
        <v>3005</v>
      </c>
      <c r="D6" s="461">
        <v>11632</v>
      </c>
      <c r="E6" s="462">
        <v>8728</v>
      </c>
    </row>
    <row r="7" spans="1:5" ht="15.75">
      <c r="A7" s="463" t="s">
        <v>305</v>
      </c>
      <c r="B7" s="464">
        <v>3160</v>
      </c>
      <c r="C7" s="464">
        <v>325</v>
      </c>
      <c r="D7" s="465">
        <v>1545</v>
      </c>
      <c r="E7" s="466">
        <v>1290</v>
      </c>
    </row>
    <row r="8" spans="1:5" ht="10.5" customHeight="1">
      <c r="A8" s="463"/>
      <c r="B8" s="464"/>
      <c r="C8" s="464"/>
      <c r="D8" s="465"/>
      <c r="E8" s="466"/>
    </row>
    <row r="9" spans="1:5" ht="31.5">
      <c r="A9" s="467" t="s">
        <v>306</v>
      </c>
      <c r="B9" s="465">
        <v>19047</v>
      </c>
      <c r="C9" s="465">
        <v>2494</v>
      </c>
      <c r="D9" s="465">
        <v>9419</v>
      </c>
      <c r="E9" s="466">
        <v>7134</v>
      </c>
    </row>
    <row r="10" spans="1:5" ht="15.75">
      <c r="A10" s="463" t="s">
        <v>307</v>
      </c>
      <c r="B10" s="465">
        <v>7101</v>
      </c>
      <c r="C10" s="465">
        <v>1865</v>
      </c>
      <c r="D10" s="465">
        <v>476</v>
      </c>
      <c r="E10" s="466">
        <v>4760</v>
      </c>
    </row>
    <row r="11" spans="1:5" ht="15.75">
      <c r="A11" s="463" t="s">
        <v>308</v>
      </c>
      <c r="B11" s="464">
        <v>6901</v>
      </c>
      <c r="C11" s="464">
        <v>1681</v>
      </c>
      <c r="D11" s="465">
        <v>476</v>
      </c>
      <c r="E11" s="466">
        <v>4744</v>
      </c>
    </row>
    <row r="12" spans="1:5" ht="15.75">
      <c r="A12" s="463" t="s">
        <v>309</v>
      </c>
      <c r="B12" s="464">
        <v>200</v>
      </c>
      <c r="C12" s="464">
        <v>184</v>
      </c>
      <c r="D12" s="465">
        <v>0</v>
      </c>
      <c r="E12" s="466">
        <v>16</v>
      </c>
    </row>
    <row r="13" spans="1:5" ht="15.75">
      <c r="A13" s="463" t="s">
        <v>310</v>
      </c>
      <c r="B13" s="464">
        <v>11946</v>
      </c>
      <c r="C13" s="464">
        <v>629</v>
      </c>
      <c r="D13" s="465">
        <v>8943</v>
      </c>
      <c r="E13" s="466">
        <v>2374</v>
      </c>
    </row>
    <row r="14" spans="1:5" ht="10.5" customHeight="1">
      <c r="A14" s="463"/>
      <c r="B14" s="464"/>
      <c r="C14" s="464"/>
      <c r="D14" s="465"/>
      <c r="E14" s="466"/>
    </row>
    <row r="15" spans="1:11" ht="15.75">
      <c r="A15" s="463" t="s">
        <v>311</v>
      </c>
      <c r="B15" s="465">
        <v>1158</v>
      </c>
      <c r="C15" s="465">
        <v>186</v>
      </c>
      <c r="D15" s="465">
        <v>668</v>
      </c>
      <c r="E15" s="466">
        <v>304</v>
      </c>
      <c r="F15" s="468"/>
      <c r="G15" s="468"/>
      <c r="H15" s="468"/>
      <c r="I15" s="468"/>
      <c r="J15" s="468"/>
      <c r="K15" s="468"/>
    </row>
    <row r="16" spans="1:5" ht="15.75">
      <c r="A16" s="463" t="s">
        <v>312</v>
      </c>
      <c r="B16" s="464">
        <v>95</v>
      </c>
      <c r="C16" s="464">
        <v>23</v>
      </c>
      <c r="D16" s="465">
        <v>8</v>
      </c>
      <c r="E16" s="466">
        <v>64</v>
      </c>
    </row>
    <row r="17" spans="1:5" ht="15.75">
      <c r="A17" s="463" t="s">
        <v>307</v>
      </c>
      <c r="B17" s="465">
        <v>514</v>
      </c>
      <c r="C17" s="465">
        <v>148</v>
      </c>
      <c r="D17" s="465">
        <v>168</v>
      </c>
      <c r="E17" s="466">
        <v>198</v>
      </c>
    </row>
    <row r="18" spans="1:5" ht="15.75">
      <c r="A18" s="463" t="s">
        <v>308</v>
      </c>
      <c r="B18" s="464">
        <v>458</v>
      </c>
      <c r="C18" s="464">
        <v>100</v>
      </c>
      <c r="D18" s="465">
        <v>166</v>
      </c>
      <c r="E18" s="466">
        <v>192</v>
      </c>
    </row>
    <row r="19" spans="1:5" ht="15.75">
      <c r="A19" s="463" t="s">
        <v>309</v>
      </c>
      <c r="B19" s="464">
        <v>56</v>
      </c>
      <c r="C19" s="464">
        <v>48</v>
      </c>
      <c r="D19" s="465">
        <v>2</v>
      </c>
      <c r="E19" s="466">
        <v>6</v>
      </c>
    </row>
    <row r="20" spans="1:5" ht="15.75">
      <c r="A20" s="463" t="s">
        <v>313</v>
      </c>
      <c r="B20" s="464">
        <v>549</v>
      </c>
      <c r="C20" s="464">
        <v>15</v>
      </c>
      <c r="D20" s="465">
        <v>492</v>
      </c>
      <c r="E20" s="466">
        <v>42</v>
      </c>
    </row>
    <row r="21" spans="1:5" ht="15.75">
      <c r="A21" s="463"/>
      <c r="B21" s="465"/>
      <c r="C21" s="465"/>
      <c r="D21" s="465"/>
      <c r="E21" s="466"/>
    </row>
    <row r="22" spans="1:5" ht="15.75">
      <c r="A22" s="460" t="s">
        <v>314</v>
      </c>
      <c r="B22" s="469">
        <v>8052</v>
      </c>
      <c r="C22" s="469">
        <v>955</v>
      </c>
      <c r="D22" s="469">
        <v>2427</v>
      </c>
      <c r="E22" s="470">
        <v>4670</v>
      </c>
    </row>
    <row r="23" spans="1:5" ht="15.75">
      <c r="A23" s="463" t="s">
        <v>315</v>
      </c>
      <c r="B23" s="464">
        <v>3182</v>
      </c>
      <c r="C23" s="464">
        <v>582</v>
      </c>
      <c r="D23" s="465">
        <v>849</v>
      </c>
      <c r="E23" s="466">
        <v>1751</v>
      </c>
    </row>
    <row r="24" spans="1:5" ht="15.75">
      <c r="A24" s="463" t="s">
        <v>316</v>
      </c>
      <c r="B24" s="465">
        <v>4870</v>
      </c>
      <c r="C24" s="465">
        <v>373</v>
      </c>
      <c r="D24" s="465">
        <v>1578</v>
      </c>
      <c r="E24" s="466">
        <v>2919</v>
      </c>
    </row>
    <row r="25" spans="1:5" ht="15.75">
      <c r="A25" s="463" t="s">
        <v>312</v>
      </c>
      <c r="B25" s="464">
        <v>1401</v>
      </c>
      <c r="C25" s="464">
        <v>59</v>
      </c>
      <c r="D25" s="465">
        <v>138</v>
      </c>
      <c r="E25" s="466">
        <v>1204</v>
      </c>
    </row>
    <row r="26" spans="1:5" ht="15.75">
      <c r="A26" s="463" t="s">
        <v>317</v>
      </c>
      <c r="B26" s="464">
        <v>3469</v>
      </c>
      <c r="C26" s="464">
        <v>314</v>
      </c>
      <c r="D26" s="465">
        <v>1440</v>
      </c>
      <c r="E26" s="466">
        <v>1715</v>
      </c>
    </row>
    <row r="27" spans="1:5" ht="10.5" customHeight="1">
      <c r="A27" s="463"/>
      <c r="B27" s="465"/>
      <c r="C27" s="465"/>
      <c r="D27" s="465"/>
      <c r="E27" s="466"/>
    </row>
    <row r="28" spans="1:5" ht="15.75">
      <c r="A28" s="460" t="s">
        <v>318</v>
      </c>
      <c r="B28" s="469">
        <v>23457</v>
      </c>
      <c r="C28" s="469">
        <v>2714</v>
      </c>
      <c r="D28" s="469">
        <v>7000</v>
      </c>
      <c r="E28" s="470">
        <v>13743</v>
      </c>
    </row>
    <row r="29" spans="1:5" ht="15.75">
      <c r="A29" s="463" t="s">
        <v>319</v>
      </c>
      <c r="B29" s="464">
        <v>16866</v>
      </c>
      <c r="C29" s="464">
        <v>2178</v>
      </c>
      <c r="D29" s="465">
        <v>3696</v>
      </c>
      <c r="E29" s="466">
        <v>10992</v>
      </c>
    </row>
    <row r="30" spans="1:5" ht="15.75">
      <c r="A30" s="463" t="s">
        <v>320</v>
      </c>
      <c r="B30" s="464">
        <v>2285</v>
      </c>
      <c r="C30" s="464">
        <v>198</v>
      </c>
      <c r="D30" s="465">
        <v>1390</v>
      </c>
      <c r="E30" s="466">
        <v>697</v>
      </c>
    </row>
    <row r="31" spans="1:5" ht="15.75">
      <c r="A31" s="471" t="s">
        <v>321</v>
      </c>
      <c r="B31" s="464">
        <v>4306</v>
      </c>
      <c r="C31" s="464">
        <v>338</v>
      </c>
      <c r="D31" s="465">
        <v>1914</v>
      </c>
      <c r="E31" s="466">
        <v>2054</v>
      </c>
    </row>
    <row r="32" spans="1:5" ht="35.25" customHeight="1" thickBot="1">
      <c r="A32" s="472" t="s">
        <v>322</v>
      </c>
      <c r="B32" s="473">
        <v>54874</v>
      </c>
      <c r="C32" s="473">
        <v>6674</v>
      </c>
      <c r="D32" s="473">
        <v>21059</v>
      </c>
      <c r="E32" s="474">
        <v>27141</v>
      </c>
    </row>
    <row r="33" spans="1:4" ht="15.75">
      <c r="A33" s="876"/>
      <c r="B33" s="876"/>
      <c r="C33" s="876"/>
      <c r="D33" s="876"/>
    </row>
  </sheetData>
  <sheetProtection/>
  <mergeCells count="4">
    <mergeCell ref="A1:D1"/>
    <mergeCell ref="A2:D2"/>
    <mergeCell ref="A33:D33"/>
    <mergeCell ref="A3:E3"/>
  </mergeCells>
  <printOptions/>
  <pageMargins left="0.78" right="0.52" top="0.5905511811023623" bottom="0.5118110236220472" header="0.5118110236220472" footer="0.5118110236220472"/>
  <pageSetup horizontalDpi="300" verticalDpi="3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showGridLines="0" defaultGridColor="0" zoomScalePageLayoutView="0" colorId="18" workbookViewId="0" topLeftCell="A1">
      <selection activeCell="A1" sqref="A1:E1"/>
    </sheetView>
  </sheetViews>
  <sheetFormatPr defaultColWidth="8.25390625" defaultRowHeight="13.5"/>
  <cols>
    <col min="1" max="1" width="27.625" style="475" customWidth="1"/>
    <col min="2" max="2" width="14.50390625" style="475" customWidth="1"/>
    <col min="3" max="3" width="16.50390625" style="475" customWidth="1"/>
    <col min="4" max="4" width="14.875" style="475" customWidth="1"/>
    <col min="5" max="5" width="16.625" style="475" customWidth="1"/>
    <col min="6" max="6" width="7.625" style="475" customWidth="1"/>
    <col min="7" max="16384" width="8.25390625" style="475" customWidth="1"/>
  </cols>
  <sheetData>
    <row r="1" spans="1:5" ht="34.5" customHeight="1">
      <c r="A1" s="879" t="s">
        <v>323</v>
      </c>
      <c r="B1" s="879"/>
      <c r="C1" s="879"/>
      <c r="D1" s="879"/>
      <c r="E1" s="879"/>
    </row>
    <row r="2" spans="1:5" s="476" customFormat="1" ht="20.25">
      <c r="A2" s="878" t="s">
        <v>242</v>
      </c>
      <c r="B2" s="878"/>
      <c r="C2" s="878"/>
      <c r="D2" s="878"/>
      <c r="E2" s="878"/>
    </row>
    <row r="3" spans="1:12" s="476" customFormat="1" ht="18.75">
      <c r="A3" s="477" t="s">
        <v>324</v>
      </c>
      <c r="G3" s="478"/>
      <c r="H3" s="478"/>
      <c r="I3" s="478"/>
      <c r="J3" s="478"/>
      <c r="K3" s="478"/>
      <c r="L3" s="478"/>
    </row>
    <row r="4" spans="1:12" s="476" customFormat="1" ht="19.5" thickBot="1">
      <c r="A4" s="477"/>
      <c r="G4" s="478"/>
      <c r="H4" s="478"/>
      <c r="I4" s="478"/>
      <c r="J4" s="478"/>
      <c r="K4" s="478"/>
      <c r="L4" s="478"/>
    </row>
    <row r="5" spans="1:5" ht="33.75" customHeight="1">
      <c r="A5" s="479" t="s">
        <v>325</v>
      </c>
      <c r="B5" s="480" t="s">
        <v>284</v>
      </c>
      <c r="C5" s="481" t="s">
        <v>146</v>
      </c>
      <c r="D5" s="482" t="s">
        <v>237</v>
      </c>
      <c r="E5" s="483" t="s">
        <v>238</v>
      </c>
    </row>
    <row r="6" spans="1:5" ht="15.75">
      <c r="A6" s="484" t="s">
        <v>260</v>
      </c>
      <c r="B6" s="485">
        <v>68480</v>
      </c>
      <c r="C6" s="486">
        <v>20525</v>
      </c>
      <c r="D6" s="485">
        <v>21755</v>
      </c>
      <c r="E6" s="487">
        <v>26200</v>
      </c>
    </row>
    <row r="7" spans="1:5" ht="15.75">
      <c r="A7" s="484" t="s">
        <v>257</v>
      </c>
      <c r="B7" s="485">
        <v>7068</v>
      </c>
      <c r="C7" s="486">
        <v>2643</v>
      </c>
      <c r="D7" s="485">
        <v>2401</v>
      </c>
      <c r="E7" s="487">
        <v>2024</v>
      </c>
    </row>
    <row r="8" spans="1:5" ht="15.75">
      <c r="A8" s="488" t="s">
        <v>326</v>
      </c>
      <c r="B8" s="489">
        <v>219980</v>
      </c>
      <c r="C8" s="490">
        <v>62880</v>
      </c>
      <c r="D8" s="489">
        <v>92141</v>
      </c>
      <c r="E8" s="491">
        <v>64959</v>
      </c>
    </row>
    <row r="9" spans="1:5" ht="15.75">
      <c r="A9" s="484" t="s">
        <v>327</v>
      </c>
      <c r="B9" s="485">
        <v>23936</v>
      </c>
      <c r="C9" s="486">
        <v>6842</v>
      </c>
      <c r="D9" s="485">
        <v>9939</v>
      </c>
      <c r="E9" s="487">
        <v>7155</v>
      </c>
    </row>
    <row r="10" spans="1:5" ht="15.75">
      <c r="A10" s="484" t="s">
        <v>328</v>
      </c>
      <c r="B10" s="485">
        <v>7120</v>
      </c>
      <c r="C10" s="486">
        <v>1999</v>
      </c>
      <c r="D10" s="485">
        <v>2910</v>
      </c>
      <c r="E10" s="487">
        <v>2211</v>
      </c>
    </row>
    <row r="11" spans="1:5" ht="15.75">
      <c r="A11" s="488" t="s">
        <v>329</v>
      </c>
      <c r="B11" s="489">
        <v>16816</v>
      </c>
      <c r="C11" s="490">
        <v>4843</v>
      </c>
      <c r="D11" s="489">
        <v>7029</v>
      </c>
      <c r="E11" s="491">
        <v>4944</v>
      </c>
    </row>
    <row r="12" spans="1:5" ht="15.75">
      <c r="A12" s="484" t="s">
        <v>330</v>
      </c>
      <c r="B12" s="485">
        <v>196044</v>
      </c>
      <c r="C12" s="486">
        <v>56038</v>
      </c>
      <c r="D12" s="485">
        <v>82202</v>
      </c>
      <c r="E12" s="487">
        <v>57804</v>
      </c>
    </row>
    <row r="13" spans="1:5" ht="15.75">
      <c r="A13" s="484" t="s">
        <v>331</v>
      </c>
      <c r="B13" s="485">
        <v>10020</v>
      </c>
      <c r="C13" s="486">
        <v>1308</v>
      </c>
      <c r="D13" s="485">
        <v>5149</v>
      </c>
      <c r="E13" s="487">
        <v>3563</v>
      </c>
    </row>
    <row r="14" spans="1:5" ht="15.75">
      <c r="A14" s="492" t="s">
        <v>332</v>
      </c>
      <c r="B14" s="493">
        <v>186024</v>
      </c>
      <c r="C14" s="494">
        <v>54730</v>
      </c>
      <c r="D14" s="493">
        <v>77053</v>
      </c>
      <c r="E14" s="495">
        <v>54241</v>
      </c>
    </row>
    <row r="15" spans="1:5" ht="15.75">
      <c r="A15" s="484"/>
      <c r="B15" s="485"/>
      <c r="C15" s="486"/>
      <c r="D15" s="485"/>
      <c r="E15" s="487"/>
    </row>
    <row r="16" spans="1:5" ht="16.5" thickBot="1">
      <c r="A16" s="496" t="s">
        <v>333</v>
      </c>
      <c r="B16" s="497">
        <v>295528</v>
      </c>
      <c r="C16" s="498">
        <v>86048</v>
      </c>
      <c r="D16" s="499">
        <v>116297</v>
      </c>
      <c r="E16" s="500">
        <v>93183</v>
      </c>
    </row>
    <row r="17" spans="1:5" ht="15.75">
      <c r="A17" s="501"/>
      <c r="B17" s="502"/>
      <c r="C17" s="502"/>
      <c r="D17" s="502"/>
      <c r="E17" s="502"/>
    </row>
    <row r="18" spans="1:5" ht="15.75">
      <c r="A18" s="501"/>
      <c r="B18" s="502"/>
      <c r="C18" s="502"/>
      <c r="D18" s="502"/>
      <c r="E18" s="502"/>
    </row>
    <row r="19" spans="1:5" ht="15.75">
      <c r="A19" s="501"/>
      <c r="B19" s="502"/>
      <c r="C19" s="502"/>
      <c r="D19" s="502"/>
      <c r="E19" s="502"/>
    </row>
    <row r="20" spans="1:5" ht="15.75">
      <c r="A20" s="501"/>
      <c r="B20" s="502"/>
      <c r="C20" s="502"/>
      <c r="D20" s="502"/>
      <c r="E20" s="502"/>
    </row>
    <row r="21" spans="1:5" ht="15.75">
      <c r="A21" s="501"/>
      <c r="B21" s="502"/>
      <c r="C21" s="502"/>
      <c r="D21" s="502"/>
      <c r="E21" s="502"/>
    </row>
    <row r="22" spans="1:5" ht="15.75">
      <c r="A22" s="501"/>
      <c r="B22" s="502"/>
      <c r="C22" s="502"/>
      <c r="D22" s="502"/>
      <c r="E22" s="502"/>
    </row>
    <row r="23" spans="1:5" ht="15.75">
      <c r="A23" s="501"/>
      <c r="B23" s="502"/>
      <c r="C23" s="502"/>
      <c r="D23" s="502"/>
      <c r="E23" s="502"/>
    </row>
    <row r="47" spans="1:5" ht="34.5" customHeight="1">
      <c r="A47" s="879" t="s">
        <v>323</v>
      </c>
      <c r="B47" s="879"/>
      <c r="C47" s="879"/>
      <c r="D47" s="879"/>
      <c r="E47" s="879"/>
    </row>
    <row r="48" spans="1:5" s="476" customFormat="1" ht="20.25">
      <c r="A48" s="878" t="s">
        <v>242</v>
      </c>
      <c r="B48" s="878"/>
      <c r="C48" s="878"/>
      <c r="D48" s="878"/>
      <c r="E48" s="878"/>
    </row>
    <row r="49" spans="1:12" s="476" customFormat="1" ht="18.75">
      <c r="A49" s="477" t="s">
        <v>324</v>
      </c>
      <c r="G49" s="478"/>
      <c r="H49" s="478"/>
      <c r="I49" s="478"/>
      <c r="J49" s="478"/>
      <c r="K49" s="478"/>
      <c r="L49" s="478"/>
    </row>
    <row r="50" spans="1:12" s="476" customFormat="1" ht="19.5" thickBot="1">
      <c r="A50" s="477"/>
      <c r="G50" s="478"/>
      <c r="H50" s="478"/>
      <c r="I50" s="478"/>
      <c r="J50" s="478"/>
      <c r="K50" s="478"/>
      <c r="L50" s="478"/>
    </row>
    <row r="51" spans="1:5" ht="32.25" customHeight="1">
      <c r="A51" s="503" t="s">
        <v>334</v>
      </c>
      <c r="B51" s="480" t="s">
        <v>284</v>
      </c>
      <c r="C51" s="481" t="s">
        <v>146</v>
      </c>
      <c r="D51" s="482" t="s">
        <v>237</v>
      </c>
      <c r="E51" s="483" t="s">
        <v>238</v>
      </c>
    </row>
    <row r="52" spans="1:5" ht="15.75">
      <c r="A52" s="484" t="s">
        <v>335</v>
      </c>
      <c r="B52" s="485">
        <v>10100</v>
      </c>
      <c r="C52" s="486">
        <v>4357</v>
      </c>
      <c r="D52" s="485">
        <v>3359</v>
      </c>
      <c r="E52" s="487">
        <v>2384</v>
      </c>
    </row>
    <row r="53" spans="1:5" ht="15.75">
      <c r="A53" s="484" t="s">
        <v>257</v>
      </c>
      <c r="B53" s="485">
        <v>2501</v>
      </c>
      <c r="C53" s="486">
        <v>1065</v>
      </c>
      <c r="D53" s="485">
        <v>698</v>
      </c>
      <c r="E53" s="487">
        <v>738</v>
      </c>
    </row>
    <row r="54" spans="1:5" ht="15.75">
      <c r="A54" s="488" t="s">
        <v>326</v>
      </c>
      <c r="B54" s="489">
        <v>63907</v>
      </c>
      <c r="C54" s="490">
        <v>30337</v>
      </c>
      <c r="D54" s="489">
        <v>17226</v>
      </c>
      <c r="E54" s="491">
        <v>16344</v>
      </c>
    </row>
    <row r="55" spans="1:5" ht="15.75">
      <c r="A55" s="484" t="s">
        <v>327</v>
      </c>
      <c r="B55" s="485">
        <v>11108</v>
      </c>
      <c r="C55" s="486">
        <v>5019</v>
      </c>
      <c r="D55" s="485">
        <v>3484</v>
      </c>
      <c r="E55" s="487">
        <v>2605</v>
      </c>
    </row>
    <row r="56" spans="1:5" ht="15.75">
      <c r="A56" s="484" t="s">
        <v>328</v>
      </c>
      <c r="B56" s="485">
        <v>6769</v>
      </c>
      <c r="C56" s="486">
        <v>2884</v>
      </c>
      <c r="D56" s="485">
        <v>2350</v>
      </c>
      <c r="E56" s="487">
        <v>1535</v>
      </c>
    </row>
    <row r="57" spans="1:5" ht="15.75">
      <c r="A57" s="488" t="s">
        <v>329</v>
      </c>
      <c r="B57" s="489">
        <v>4339</v>
      </c>
      <c r="C57" s="490">
        <v>2135</v>
      </c>
      <c r="D57" s="489">
        <v>1134</v>
      </c>
      <c r="E57" s="491">
        <v>1070</v>
      </c>
    </row>
    <row r="58" spans="1:5" ht="15.75">
      <c r="A58" s="484" t="s">
        <v>330</v>
      </c>
      <c r="B58" s="485">
        <v>52799</v>
      </c>
      <c r="C58" s="486">
        <v>25318</v>
      </c>
      <c r="D58" s="485">
        <v>13742</v>
      </c>
      <c r="E58" s="487">
        <v>13739</v>
      </c>
    </row>
    <row r="59" spans="1:5" ht="15.75">
      <c r="A59" s="484" t="s">
        <v>331</v>
      </c>
      <c r="B59" s="485">
        <v>32065</v>
      </c>
      <c r="C59" s="486">
        <v>17790</v>
      </c>
      <c r="D59" s="485">
        <v>8506</v>
      </c>
      <c r="E59" s="487">
        <v>5769</v>
      </c>
    </row>
    <row r="60" spans="1:5" ht="15.75">
      <c r="A60" s="492" t="s">
        <v>332</v>
      </c>
      <c r="B60" s="493">
        <v>20734</v>
      </c>
      <c r="C60" s="494">
        <v>7528</v>
      </c>
      <c r="D60" s="493">
        <v>5236</v>
      </c>
      <c r="E60" s="495">
        <v>7970</v>
      </c>
    </row>
    <row r="61" spans="1:5" ht="15.75">
      <c r="A61" s="484"/>
      <c r="B61" s="485"/>
      <c r="C61" s="486"/>
      <c r="D61" s="485"/>
      <c r="E61" s="487"/>
    </row>
    <row r="62" spans="1:5" ht="16.5" thickBot="1">
      <c r="A62" s="496" t="s">
        <v>336</v>
      </c>
      <c r="B62" s="497">
        <v>76508</v>
      </c>
      <c r="C62" s="498">
        <v>35759</v>
      </c>
      <c r="D62" s="499">
        <v>21283</v>
      </c>
      <c r="E62" s="500">
        <v>19466</v>
      </c>
    </row>
    <row r="63" spans="1:5" ht="15.75">
      <c r="A63" s="501"/>
      <c r="B63" s="502"/>
      <c r="C63" s="502"/>
      <c r="D63" s="502"/>
      <c r="E63" s="502"/>
    </row>
    <row r="64" spans="1:5" ht="15.75">
      <c r="A64" s="501"/>
      <c r="B64" s="502"/>
      <c r="C64" s="502"/>
      <c r="D64" s="502"/>
      <c r="E64" s="502"/>
    </row>
    <row r="65" spans="1:5" ht="15.75">
      <c r="A65" s="501"/>
      <c r="B65" s="502"/>
      <c r="C65" s="502"/>
      <c r="D65" s="502"/>
      <c r="E65" s="502"/>
    </row>
    <row r="66" spans="1:5" ht="15.75">
      <c r="A66" s="501"/>
      <c r="B66" s="502"/>
      <c r="C66" s="502"/>
      <c r="D66" s="502"/>
      <c r="E66" s="502"/>
    </row>
  </sheetData>
  <sheetProtection/>
  <mergeCells count="4">
    <mergeCell ref="A2:E2"/>
    <mergeCell ref="A1:E1"/>
    <mergeCell ref="A47:E47"/>
    <mergeCell ref="A48:E48"/>
  </mergeCells>
  <printOptions/>
  <pageMargins left="0.7874015748031497" right="0.1968503937007874" top="0.7874015748031497" bottom="0.984251968503937" header="0" footer="0"/>
  <pageSetup horizontalDpi="300" verticalDpi="300" orientation="portrait" paperSize="9" scale="83" r:id="rId2"/>
  <rowBreaks count="1" manualBreakCount="1">
    <brk id="4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defaultGridColor="0" zoomScalePageLayoutView="0" colorId="18" workbookViewId="0" topLeftCell="A1">
      <selection activeCell="A1" sqref="A1"/>
    </sheetView>
  </sheetViews>
  <sheetFormatPr defaultColWidth="10.25390625" defaultRowHeight="13.5"/>
  <cols>
    <col min="1" max="1" width="26.75390625" style="505" customWidth="1"/>
    <col min="2" max="5" width="15.875" style="505" customWidth="1"/>
    <col min="6" max="16384" width="10.25390625" style="505" customWidth="1"/>
  </cols>
  <sheetData>
    <row r="1" spans="1:5" ht="33.75" customHeight="1">
      <c r="A1" s="504" t="s">
        <v>323</v>
      </c>
      <c r="B1" s="504"/>
      <c r="C1" s="504"/>
      <c r="E1" s="504"/>
    </row>
    <row r="2" spans="1:5" ht="27.75" customHeight="1">
      <c r="A2" s="506" t="s">
        <v>337</v>
      </c>
      <c r="B2" s="506"/>
      <c r="C2" s="506"/>
      <c r="E2" s="506"/>
    </row>
    <row r="3" spans="1:5" ht="20.25" customHeight="1">
      <c r="A3" s="507" t="s">
        <v>338</v>
      </c>
      <c r="B3" s="506"/>
      <c r="C3" s="506"/>
      <c r="E3" s="506"/>
    </row>
    <row r="4" spans="1:5" ht="33" customHeight="1" thickBot="1">
      <c r="A4" s="507"/>
      <c r="B4" s="507"/>
      <c r="C4" s="507"/>
      <c r="D4" s="507"/>
      <c r="E4" s="507" t="s">
        <v>339</v>
      </c>
    </row>
    <row r="5" spans="1:5" ht="48.75" customHeight="1">
      <c r="A5" s="508" t="s">
        <v>340</v>
      </c>
      <c r="B5" s="509" t="s">
        <v>341</v>
      </c>
      <c r="C5" s="510" t="s">
        <v>342</v>
      </c>
      <c r="D5" s="510" t="s">
        <v>343</v>
      </c>
      <c r="E5" s="511" t="s">
        <v>344</v>
      </c>
    </row>
    <row r="6" spans="1:5" ht="19.5" customHeight="1">
      <c r="A6" s="512" t="s">
        <v>118</v>
      </c>
      <c r="B6" s="513">
        <v>1072919.01</v>
      </c>
      <c r="C6" s="514">
        <v>609409.9005</v>
      </c>
      <c r="D6" s="514">
        <v>82555.56</v>
      </c>
      <c r="E6" s="515">
        <v>4088508.0493</v>
      </c>
    </row>
    <row r="7" spans="1:5" ht="19.5" customHeight="1">
      <c r="A7" s="512" t="s">
        <v>345</v>
      </c>
      <c r="B7" s="513">
        <v>258662.07</v>
      </c>
      <c r="C7" s="514">
        <v>142484.82</v>
      </c>
      <c r="D7" s="514">
        <v>2008.5</v>
      </c>
      <c r="E7" s="515">
        <v>2604473.3804</v>
      </c>
    </row>
    <row r="8" spans="1:5" ht="19.5" customHeight="1">
      <c r="A8" s="512" t="s">
        <v>346</v>
      </c>
      <c r="B8" s="513">
        <v>447702.8099</v>
      </c>
      <c r="C8" s="514">
        <v>280064.7702</v>
      </c>
      <c r="D8" s="514">
        <v>22934.34</v>
      </c>
      <c r="E8" s="515">
        <v>2560187.5908</v>
      </c>
    </row>
    <row r="9" spans="1:5" ht="19.5" customHeight="1">
      <c r="A9" s="512" t="s">
        <v>347</v>
      </c>
      <c r="B9" s="516">
        <v>220236.85</v>
      </c>
      <c r="C9" s="517">
        <v>230177.95</v>
      </c>
      <c r="D9" s="517">
        <v>174538.2</v>
      </c>
      <c r="E9" s="518">
        <v>2507244.47</v>
      </c>
    </row>
    <row r="10" spans="1:5" ht="19.5" customHeight="1">
      <c r="A10" s="512" t="s">
        <v>348</v>
      </c>
      <c r="B10" s="516">
        <v>162986.15</v>
      </c>
      <c r="C10" s="517">
        <v>143560.25</v>
      </c>
      <c r="D10" s="517">
        <v>128118.29</v>
      </c>
      <c r="E10" s="518">
        <v>1474135.04</v>
      </c>
    </row>
    <row r="11" spans="1:5" ht="19.5" customHeight="1">
      <c r="A11" s="512" t="s">
        <v>146</v>
      </c>
      <c r="B11" s="513">
        <v>385452.9105</v>
      </c>
      <c r="C11" s="514">
        <v>185232.2099</v>
      </c>
      <c r="D11" s="514">
        <v>3069.8</v>
      </c>
      <c r="E11" s="515">
        <v>1063000.9809</v>
      </c>
    </row>
    <row r="12" spans="1:5" ht="19.5" customHeight="1">
      <c r="A12" s="512" t="s">
        <v>349</v>
      </c>
      <c r="B12" s="513">
        <v>0</v>
      </c>
      <c r="C12" s="514">
        <v>66503.36</v>
      </c>
      <c r="D12" s="514">
        <v>64857.5</v>
      </c>
      <c r="E12" s="515">
        <v>785723.71</v>
      </c>
    </row>
    <row r="13" spans="1:5" ht="19.5" customHeight="1">
      <c r="A13" s="512" t="s">
        <v>350</v>
      </c>
      <c r="B13" s="513">
        <v>7744.59</v>
      </c>
      <c r="C13" s="514">
        <v>61048.43</v>
      </c>
      <c r="D13" s="514">
        <v>46004.85</v>
      </c>
      <c r="E13" s="515">
        <v>592338.47</v>
      </c>
    </row>
    <row r="14" spans="1:5" ht="19.5" customHeight="1">
      <c r="A14" s="512" t="s">
        <v>351</v>
      </c>
      <c r="B14" s="513">
        <v>89.8</v>
      </c>
      <c r="C14" s="514">
        <v>95.3</v>
      </c>
      <c r="D14" s="514">
        <v>25.5</v>
      </c>
      <c r="E14" s="515">
        <v>21741.4</v>
      </c>
    </row>
    <row r="15" spans="1:5" ht="19.5" customHeight="1">
      <c r="A15" s="512" t="s">
        <v>352</v>
      </c>
      <c r="B15" s="516">
        <v>709.2</v>
      </c>
      <c r="C15" s="517">
        <v>955.6</v>
      </c>
      <c r="D15" s="517">
        <v>415</v>
      </c>
      <c r="E15" s="518">
        <v>12889.9</v>
      </c>
    </row>
    <row r="16" spans="1:5" ht="19.5" customHeight="1">
      <c r="A16" s="512" t="s">
        <v>353</v>
      </c>
      <c r="B16" s="513">
        <v>268.5</v>
      </c>
      <c r="C16" s="514">
        <v>460.9</v>
      </c>
      <c r="D16" s="514">
        <v>428.9</v>
      </c>
      <c r="E16" s="515">
        <v>6146.85</v>
      </c>
    </row>
    <row r="17" spans="1:5" ht="19.5" customHeight="1">
      <c r="A17" s="519" t="s">
        <v>354</v>
      </c>
      <c r="B17" s="520">
        <v>2556771.8904</v>
      </c>
      <c r="C17" s="521">
        <v>1719993.4906</v>
      </c>
      <c r="D17" s="521">
        <v>524956.44</v>
      </c>
      <c r="E17" s="522">
        <v>15716389.8414</v>
      </c>
    </row>
    <row r="18" spans="1:5" ht="19.5" customHeight="1">
      <c r="A18" s="523" t="s">
        <v>237</v>
      </c>
      <c r="B18" s="524">
        <v>476234.5798</v>
      </c>
      <c r="C18" s="525">
        <v>363350.0801</v>
      </c>
      <c r="D18" s="525">
        <v>565986.3902</v>
      </c>
      <c r="E18" s="526">
        <v>3314676.2697</v>
      </c>
    </row>
    <row r="19" spans="1:5" ht="19.5" customHeight="1">
      <c r="A19" s="512" t="s">
        <v>355</v>
      </c>
      <c r="B19" s="513">
        <v>153113.8201</v>
      </c>
      <c r="C19" s="514">
        <v>101224.63</v>
      </c>
      <c r="D19" s="514">
        <v>186536.5299</v>
      </c>
      <c r="E19" s="515">
        <v>1311734.4801</v>
      </c>
    </row>
    <row r="20" spans="1:5" ht="19.5" customHeight="1">
      <c r="A20" s="512" t="s">
        <v>356</v>
      </c>
      <c r="B20" s="513">
        <v>12341.76</v>
      </c>
      <c r="C20" s="514">
        <v>7440.83</v>
      </c>
      <c r="D20" s="514">
        <v>91177.65</v>
      </c>
      <c r="E20" s="515">
        <v>792871.47</v>
      </c>
    </row>
    <row r="21" spans="1:5" ht="19.5" customHeight="1">
      <c r="A21" s="512" t="s">
        <v>357</v>
      </c>
      <c r="B21" s="513">
        <v>56984.1999</v>
      </c>
      <c r="C21" s="514">
        <v>38162.01</v>
      </c>
      <c r="D21" s="514">
        <v>82605.16</v>
      </c>
      <c r="E21" s="515">
        <v>618205.29</v>
      </c>
    </row>
    <row r="22" spans="1:5" ht="19.5" customHeight="1">
      <c r="A22" s="512" t="s">
        <v>77</v>
      </c>
      <c r="B22" s="513">
        <v>5933.95</v>
      </c>
      <c r="C22" s="514">
        <v>13321.85</v>
      </c>
      <c r="D22" s="514">
        <v>84117.46</v>
      </c>
      <c r="E22" s="515">
        <v>555289.6</v>
      </c>
    </row>
    <row r="23" spans="1:5" ht="19.5" customHeight="1">
      <c r="A23" s="519" t="s">
        <v>358</v>
      </c>
      <c r="B23" s="520">
        <v>704608.3098</v>
      </c>
      <c r="C23" s="521">
        <v>523499.4001</v>
      </c>
      <c r="D23" s="521">
        <v>1010423.1901</v>
      </c>
      <c r="E23" s="522">
        <v>6592777.1098</v>
      </c>
    </row>
    <row r="24" spans="1:5" ht="19.5" customHeight="1">
      <c r="A24" s="512" t="s">
        <v>359</v>
      </c>
      <c r="B24" s="513">
        <v>129700.8098</v>
      </c>
      <c r="C24" s="514">
        <v>38695.5</v>
      </c>
      <c r="D24" s="514">
        <v>78392.7299</v>
      </c>
      <c r="E24" s="515">
        <v>817957.9891</v>
      </c>
    </row>
    <row r="25" spans="1:5" ht="19.5" customHeight="1">
      <c r="A25" s="512" t="s">
        <v>360</v>
      </c>
      <c r="B25" s="513">
        <v>63763.01</v>
      </c>
      <c r="C25" s="514">
        <v>58674.25</v>
      </c>
      <c r="D25" s="514">
        <v>65170.76</v>
      </c>
      <c r="E25" s="515">
        <v>577957.25</v>
      </c>
    </row>
    <row r="26" spans="1:5" ht="19.5" customHeight="1">
      <c r="A26" s="512" t="s">
        <v>238</v>
      </c>
      <c r="B26" s="513">
        <v>34041.1</v>
      </c>
      <c r="C26" s="514">
        <v>24853.2</v>
      </c>
      <c r="D26" s="514">
        <v>47215.9999</v>
      </c>
      <c r="E26" s="515">
        <v>324178</v>
      </c>
    </row>
    <row r="27" spans="1:5" ht="19.5" customHeight="1">
      <c r="A27" s="512" t="s">
        <v>111</v>
      </c>
      <c r="B27" s="513">
        <v>16200.3</v>
      </c>
      <c r="C27" s="514">
        <v>12048.7</v>
      </c>
      <c r="D27" s="514">
        <v>6753.1</v>
      </c>
      <c r="E27" s="515">
        <v>176677.3</v>
      </c>
    </row>
    <row r="28" spans="1:5" ht="19.5" customHeight="1">
      <c r="A28" s="519" t="s">
        <v>361</v>
      </c>
      <c r="B28" s="520">
        <v>243705.2198</v>
      </c>
      <c r="C28" s="521">
        <v>134271.65</v>
      </c>
      <c r="D28" s="527">
        <v>197532.5898</v>
      </c>
      <c r="E28" s="522">
        <v>1896770.5391</v>
      </c>
    </row>
    <row r="29" spans="1:5" ht="39.75" customHeight="1" thickBot="1">
      <c r="A29" s="528" t="s">
        <v>362</v>
      </c>
      <c r="B29" s="529">
        <v>3747258.7209</v>
      </c>
      <c r="C29" s="530">
        <v>2896365.8309</v>
      </c>
      <c r="D29" s="531">
        <v>946560.11</v>
      </c>
      <c r="E29" s="532">
        <v>26994400.3311</v>
      </c>
    </row>
    <row r="30" ht="12.75">
      <c r="A30" s="533"/>
    </row>
  </sheetData>
  <sheetProtection/>
  <printOptions horizontalCentered="1"/>
  <pageMargins left="0.8" right="0.9448818897637796" top="0.67" bottom="0.984251968503937" header="0.11811023622047245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D29175497C</cp:lastModifiedBy>
  <cp:lastPrinted>2018-06-04T11:18:26Z</cp:lastPrinted>
  <dcterms:created xsi:type="dcterms:W3CDTF">2011-05-05T10:42:25Z</dcterms:created>
  <dcterms:modified xsi:type="dcterms:W3CDTF">2018-10-02T07:22:39Z</dcterms:modified>
  <cp:category/>
  <cp:version/>
  <cp:contentType/>
  <cp:contentStatus/>
</cp:coreProperties>
</file>