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40" windowHeight="13650" activeTab="0"/>
  </bookViews>
  <sheets>
    <sheet name="1-1" sheetId="1" r:id="rId1"/>
    <sheet name="1-2A" sheetId="2" r:id="rId2"/>
    <sheet name="1-2B" sheetId="3" r:id="rId3"/>
    <sheet name="2-1-1" sheetId="4" r:id="rId4"/>
    <sheet name="2-1-2" sheetId="5" r:id="rId5"/>
    <sheet name="2-2-1" sheetId="6" r:id="rId6"/>
    <sheet name="2-2-2" sheetId="7" r:id="rId7"/>
    <sheet name="2-3-1" sheetId="8" r:id="rId8"/>
    <sheet name="2-3-2" sheetId="9" r:id="rId9"/>
    <sheet name="3-1" sheetId="10" r:id="rId10"/>
    <sheet name="3-2" sheetId="11" r:id="rId11"/>
    <sheet name="3-3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_impresión_IM" localSheetId="4">#REF!</definedName>
    <definedName name="A_impresión_IM" localSheetId="7">#REF!</definedName>
    <definedName name="A_impresión_IM" localSheetId="8">#REF!</definedName>
    <definedName name="A_impresión_IM">#REF!</definedName>
    <definedName name="Año" localSheetId="7">'[7]MACRO'!$B$2</definedName>
    <definedName name="Año">'[2]MACRO'!$B$2</definedName>
    <definedName name="Años" localSheetId="7">OFFSET('[7]LISTAS'!$A$3,0,0,COUNT('[7]LISTAS'!$A:$A),1)</definedName>
    <definedName name="Años">OFFSET('[2]LISTAS'!$A$3,0,0,COUNT('[2]LISTAS'!$A:$A),1)</definedName>
    <definedName name="ArchivosCarpetaOrigen" localSheetId="7">OFFSET('[7]LISTAS'!$E$3,0,0,COUNTA('[7]LISTAS'!$E:$E)-2,1)</definedName>
    <definedName name="ArchivosCarpetaOrigen">OFFSET('[2]LISTAS'!$E$3,0,0,COUNTA('[2]LISTAS'!$E:$E)-2,1)</definedName>
    <definedName name="_xlnm.Print_Area" localSheetId="0">'1-1'!$A$1:$H$63</definedName>
    <definedName name="_xlnm.Print_Area" localSheetId="1">'1-2A'!$A$1:$P$64</definedName>
    <definedName name="_xlnm.Print_Area" localSheetId="2">'1-2B'!$A$1:$G$62</definedName>
    <definedName name="_xlnm.Print_Area" localSheetId="3">'2-1-1'!$A$1:$M$95</definedName>
    <definedName name="_xlnm.Print_Area" localSheetId="4">'2-1-2'!$A$1:$G$75</definedName>
    <definedName name="_xlnm.Print_Area" localSheetId="5">'2-2-1'!$A$1:$I$113</definedName>
    <definedName name="_xlnm.Print_Area" localSheetId="6">'2-2-2'!$A$1:$F$47</definedName>
    <definedName name="_xlnm.Print_Area" localSheetId="7">'2-3-1'!$A$1:$E$30</definedName>
    <definedName name="_xlnm.Print_Area" localSheetId="8">'2-3-2'!$A$1:$G$224</definedName>
    <definedName name="_xlnm.Print_Area" localSheetId="9">'3-1'!$A$1:$I$87</definedName>
    <definedName name="_xlnm.Print_Area" localSheetId="11">'3-3'!$A$1:$R$49</definedName>
    <definedName name="CarpetaDestinoEstudios" localSheetId="7">#REF!</definedName>
    <definedName name="CarpetaDestinoEstudios" localSheetId="8">#REF!</definedName>
    <definedName name="CarpetaDestinoEstudios">#REF!</definedName>
    <definedName name="CarpetaDestinoPesca1" localSheetId="7">#REF!</definedName>
    <definedName name="CarpetaDestinoPesca1" localSheetId="8">#REF!</definedName>
    <definedName name="CarpetaDestinoPesca1">#REF!</definedName>
    <definedName name="CarpetaDestinoPesca2" localSheetId="7">#REF!</definedName>
    <definedName name="CarpetaDestinoPesca2" localSheetId="8">#REF!</definedName>
    <definedName name="CarpetaDestinoPesca2">#REF!</definedName>
    <definedName name="CarpetaOrigen" localSheetId="7">#REF!</definedName>
    <definedName name="CarpetaOrigen" localSheetId="8">#REF!</definedName>
    <definedName name="CarpetaOrigen">#REF!</definedName>
    <definedName name="Carpetas" localSheetId="7">#REF!</definedName>
    <definedName name="Carpetas" localSheetId="8">#REF!</definedName>
    <definedName name="Carpetas">#REF!</definedName>
    <definedName name="CódigoModalidadPesca" localSheetId="7">'[7]MACRO'!$B$8</definedName>
    <definedName name="CódigoModalidadPesca">'[2]MACRO'!$B$8</definedName>
    <definedName name="CódigoTrimestre" localSheetId="7">'[7]MACRO'!$B$5</definedName>
    <definedName name="CódigoTrimestre">'[2]MACRO'!$B$5</definedName>
    <definedName name="ComienzoArchivoEstudios" localSheetId="7">#REF!</definedName>
    <definedName name="ComienzoArchivoEstudios" localSheetId="8">#REF!</definedName>
    <definedName name="ComienzoArchivoEstudios">#REF!</definedName>
    <definedName name="ComienzoArchivoPesca" localSheetId="7">#REF!</definedName>
    <definedName name="ComienzoArchivoPesca" localSheetId="8">#REF!</definedName>
    <definedName name="ComienzoArchivoPesca">#REF!</definedName>
    <definedName name="ComienzoArchivosDestino" localSheetId="7">#REF!</definedName>
    <definedName name="ComienzoArchivosDestino" localSheetId="8">#REF!</definedName>
    <definedName name="ComienzoArchivosDestino">#REF!</definedName>
    <definedName name="Crustaceo_2T" localSheetId="8">#REF!</definedName>
    <definedName name="Crustaceo_2T">#REF!</definedName>
    <definedName name="Crustaceos" localSheetId="7">#REF!</definedName>
    <definedName name="Crustaceos" localSheetId="8">#REF!</definedName>
    <definedName name="Crustaceos">#REF!</definedName>
    <definedName name="Leyenda" localSheetId="7">OFFSET('[7]LISTAS'!$H$1,0,0,COUNTA('[7]LISTAS'!$H:$H),2)</definedName>
    <definedName name="Leyenda">OFFSET('[2]LISTAS'!$H$1,0,0,COUNTA('[2]LISTAS'!$H:$H),2)</definedName>
    <definedName name="ModalidadPesca" localSheetId="7">'[7]LISTAS'!$C$3:$D$8</definedName>
    <definedName name="ModalidadPesca">'[2]LISTAS'!$C$3:$D$8</definedName>
    <definedName name="Moluscos" localSheetId="8">#REF!</definedName>
    <definedName name="Moluscos">#REF!</definedName>
    <definedName name="Moluscos_2T" localSheetId="8">#REF!</definedName>
    <definedName name="Moluscos_2T">#REF!</definedName>
    <definedName name="Nota" localSheetId="7">OFFSET('[7]LISTAS'!$G$3,0,0,COUNTA('[7]LISTAS'!$G:$GE)-1,1)</definedName>
    <definedName name="Nota">OFFSET('[2]LISTAS'!$G$3,0,0,COUNTA('[2]LISTAS'!$G:$GE)-1,1)</definedName>
    <definedName name="Peces" localSheetId="8">#REF!</definedName>
    <definedName name="Peces">#REF!</definedName>
    <definedName name="Peces_2T" localSheetId="8">#REF!</definedName>
    <definedName name="Peces_2T">#REF!</definedName>
    <definedName name="_xlnm.Print_Titles" localSheetId="3">'2-1-1'!$1:$3</definedName>
    <definedName name="_xlnm.Print_Titles" localSheetId="4">'2-1-2'!$1:$3</definedName>
    <definedName name="_xlnm.Print_Titles" localSheetId="5">'2-2-1'!$1:$4</definedName>
    <definedName name="_xlnm.Print_Titles" localSheetId="8">'2-3-2'!$1:$5</definedName>
    <definedName name="Trimestre" localSheetId="7">'[7]LISTAS'!$B$3:$B$7</definedName>
    <definedName name="Trimestre">'[2]LISTAS'!$B$3:$B$7</definedName>
  </definedNames>
  <calcPr fullCalcOnLoad="1"/>
</workbook>
</file>

<file path=xl/sharedStrings.xml><?xml version="1.0" encoding="utf-8"?>
<sst xmlns="http://schemas.openxmlformats.org/spreadsheetml/2006/main" count="1365" uniqueCount="939">
  <si>
    <t>Volum</t>
  </si>
  <si>
    <t>%s/Cap.</t>
  </si>
  <si>
    <r>
      <t>(Hm</t>
    </r>
    <r>
      <rPr>
        <b/>
        <vertAlign val="superscript"/>
        <sz val="12"/>
        <color indexed="18"/>
        <rFont val="Times New Roman"/>
        <family val="1"/>
      </rPr>
      <t>3</t>
    </r>
    <r>
      <rPr>
        <b/>
        <sz val="12"/>
        <color indexed="18"/>
        <rFont val="Times New Roman"/>
        <family val="1"/>
      </rPr>
      <t>)</t>
    </r>
  </si>
  <si>
    <t xml:space="preserve">   ULLDECONA</t>
  </si>
  <si>
    <t xml:space="preserve">   ARENÓS</t>
  </si>
  <si>
    <t xml:space="preserve">   SÍTJAR</t>
  </si>
  <si>
    <t xml:space="preserve">   ALCORA</t>
  </si>
  <si>
    <t xml:space="preserve">   MARIA CRISTINA</t>
  </si>
  <si>
    <t xml:space="preserve"> </t>
  </si>
  <si>
    <t xml:space="preserve">   REGAJO</t>
  </si>
  <si>
    <t xml:space="preserve">   BUSEO</t>
  </si>
  <si>
    <t xml:space="preserve">   ARQUILLO SAN BLAS</t>
  </si>
  <si>
    <t xml:space="preserve">   LORIGUILLA</t>
  </si>
  <si>
    <t xml:space="preserve">   ALARCÓN</t>
  </si>
  <si>
    <t xml:space="preserve">   CONTRERAS</t>
  </si>
  <si>
    <t xml:space="preserve">   LA TOBA (*)</t>
  </si>
  <si>
    <t xml:space="preserve">   COMPLEJO CORTES (*)</t>
  </si>
  <si>
    <t xml:space="preserve">   TOUS</t>
  </si>
  <si>
    <t xml:space="preserve">   ESCALONA</t>
  </si>
  <si>
    <t xml:space="preserve">   BELLÚS</t>
  </si>
  <si>
    <t xml:space="preserve">   FORATA</t>
  </si>
  <si>
    <t xml:space="preserve">   AMADORIO</t>
  </si>
  <si>
    <t xml:space="preserve">   GUADALEST</t>
  </si>
  <si>
    <t xml:space="preserve">  Sistema Serpis</t>
  </si>
  <si>
    <t xml:space="preserve">   BENIARRÉS</t>
  </si>
  <si>
    <t xml:space="preserve">   LA PEDRERA</t>
  </si>
  <si>
    <t xml:space="preserve">   CREVILLENT</t>
  </si>
  <si>
    <t xml:space="preserve">   FUENSANTA</t>
  </si>
  <si>
    <t xml:space="preserve">   TALAVE</t>
  </si>
  <si>
    <t xml:space="preserve">   CENAJO</t>
  </si>
  <si>
    <t xml:space="preserve">   CAMARILLAS</t>
  </si>
  <si>
    <t xml:space="preserve">   ALFONSO XIII</t>
  </si>
  <si>
    <t xml:space="preserve">   SANTOMERA</t>
  </si>
  <si>
    <t xml:space="preserve">   ARGOS</t>
  </si>
  <si>
    <t xml:space="preserve">   LA CIERVA</t>
  </si>
  <si>
    <t xml:space="preserve">   VALDEINFIERNO</t>
  </si>
  <si>
    <t xml:space="preserve">   PUENTES</t>
  </si>
  <si>
    <t xml:space="preserve">   ANCHURICAS (*)</t>
  </si>
  <si>
    <t xml:space="preserve">   TAIBILLA</t>
  </si>
  <si>
    <t xml:space="preserve">   ALGECIRAS</t>
  </si>
  <si>
    <t xml:space="preserve">   ALMANSA</t>
  </si>
  <si>
    <t xml:space="preserve">   ONDA</t>
  </si>
  <si>
    <t xml:space="preserve">  Sistema Marina Baixa</t>
  </si>
  <si>
    <t>Capacitat</t>
  </si>
  <si>
    <t>1. CONJUNTURA  AGRÀRIA</t>
  </si>
  <si>
    <t>1.1. Situació dels embassaments</t>
  </si>
  <si>
    <t xml:space="preserve">  Riu Sénia</t>
  </si>
  <si>
    <t xml:space="preserve">  Conca Millars</t>
  </si>
  <si>
    <t xml:space="preserve">  Riu Palància</t>
  </si>
  <si>
    <t xml:space="preserve">  Conca Túria</t>
  </si>
  <si>
    <t xml:space="preserve">  Conca Xúquer </t>
  </si>
  <si>
    <t xml:space="preserve">  Conca Segura</t>
  </si>
  <si>
    <t xml:space="preserve">  D'altres embassaments</t>
  </si>
  <si>
    <t>(*) Embassaments d'ús hidroelèctric.</t>
  </si>
  <si>
    <t xml:space="preserve">   BENAGÉBER</t>
  </si>
  <si>
    <t xml:space="preserve">  ENTREPEÑAS-BUENDÍA</t>
  </si>
  <si>
    <t xml:space="preserve">  Conca Tajo</t>
  </si>
  <si>
    <t xml:space="preserve">  Transvasament Tajo-Segura</t>
  </si>
  <si>
    <t xml:space="preserve"> Riu / Conca / EMBASSAMENT</t>
  </si>
  <si>
    <t xml:space="preserve">   ALGAR</t>
  </si>
  <si>
    <t xml:space="preserve">   BALAGUERAS</t>
  </si>
  <si>
    <t xml:space="preserve">   VALBONA</t>
  </si>
  <si>
    <t xml:space="preserve">   MORA DE RUBIELOS</t>
  </si>
  <si>
    <t xml:space="preserve">   D'altres Segura**</t>
  </si>
  <si>
    <t>OCTUBRE</t>
  </si>
  <si>
    <t>NOVEMBRE</t>
  </si>
  <si>
    <t>DESEMBRE</t>
  </si>
  <si>
    <t xml:space="preserve"> TOTAL PRINCIPALS EMB. C. VALENCIANA</t>
  </si>
  <si>
    <t xml:space="preserve">1. CONJUNTURA AGRÀRIA </t>
  </si>
  <si>
    <t xml:space="preserve">1.2. Meteorologia </t>
  </si>
  <si>
    <t>A. TEMPERATURES (ºC)</t>
  </si>
  <si>
    <t>OBSERVATORI</t>
  </si>
  <si>
    <t>Temp. Mitjana</t>
  </si>
  <si>
    <t>Temp. absoluta</t>
  </si>
  <si>
    <t>mensual</t>
  </si>
  <si>
    <t>màx.</t>
  </si>
  <si>
    <t>mín.</t>
  </si>
  <si>
    <t>BENICARLÓ</t>
  </si>
  <si>
    <t>BURRIANA</t>
  </si>
  <si>
    <t>CASTELLÓ (BENADRESA)</t>
  </si>
  <si>
    <t>NULES</t>
  </si>
  <si>
    <t xml:space="preserve">ONDA </t>
  </si>
  <si>
    <t>RIBERA DE CABANES</t>
  </si>
  <si>
    <t>SAN RAFAEL DEL RÍO</t>
  </si>
  <si>
    <t>SEGORBE</t>
  </si>
  <si>
    <t>VALL D'UIXÓ</t>
  </si>
  <si>
    <t>VILA-REAL</t>
  </si>
  <si>
    <t>ALGEMESÍ</t>
  </si>
  <si>
    <t>ALGIMIA DE ALFARA</t>
  </si>
  <si>
    <t>BÉLGIDA</t>
  </si>
  <si>
    <t>BENAVITES</t>
  </si>
  <si>
    <t>BENIFAÓ</t>
  </si>
  <si>
    <t>BÉTERA</t>
  </si>
  <si>
    <t>BOLBAITE</t>
  </si>
  <si>
    <t>REQUENA (CAMPO ARCÍS)</t>
  </si>
  <si>
    <t xml:space="preserve">CARCAIXENT </t>
  </si>
  <si>
    <t xml:space="preserve">CARLET </t>
  </si>
  <si>
    <t>CHESTE</t>
  </si>
  <si>
    <t>CHULILLA</t>
  </si>
  <si>
    <t>GANDIA (MARXUQUERA)</t>
  </si>
  <si>
    <t>GODELLETA</t>
  </si>
  <si>
    <t xml:space="preserve">LLÍRIA </t>
  </si>
  <si>
    <t>LLUTXENT</t>
  </si>
  <si>
    <t>MONCADA (IVIA)</t>
  </si>
  <si>
    <t>MONCADA2</t>
  </si>
  <si>
    <t>MONTESA</t>
  </si>
  <si>
    <t>PEDRALBA</t>
  </si>
  <si>
    <t>PICASSENT</t>
  </si>
  <si>
    <t>POLINYÀ DE XÚQUER</t>
  </si>
  <si>
    <t>REQUENA (CERRITO)</t>
  </si>
  <si>
    <t>SAGUNT</t>
  </si>
  <si>
    <t>TAVERNES DE LA VALLDIGNA</t>
  </si>
  <si>
    <t>VILLALONGA</t>
  </si>
  <si>
    <t>VILLANUEVA DE CASTELLÓN</t>
  </si>
  <si>
    <t>XÀTIVA</t>
  </si>
  <si>
    <t>AGOST</t>
  </si>
  <si>
    <t>ALMORADÍ</t>
  </si>
  <si>
    <t>ALTEA</t>
  </si>
  <si>
    <t>CALLOSA D'EN SARRIÀ</t>
  </si>
  <si>
    <t>CAMP DE MIRRA</t>
  </si>
  <si>
    <t>CATRAL</t>
  </si>
  <si>
    <t>CREVILLENT</t>
  </si>
  <si>
    <t>DÉNIA GATA</t>
  </si>
  <si>
    <t xml:space="preserve">ELX </t>
  </si>
  <si>
    <t>MONFORTE DEL CID</t>
  </si>
  <si>
    <t>ONDARA</t>
  </si>
  <si>
    <t>ORIHUELA (LA MURADA)</t>
  </si>
  <si>
    <t>PILAR DE LA HORADADA</t>
  </si>
  <si>
    <t>PINÓS</t>
  </si>
  <si>
    <t>PLANES</t>
  </si>
  <si>
    <t>VILA JOIOSA</t>
  </si>
  <si>
    <t>VILLENA</t>
  </si>
  <si>
    <t>Font: Elaboració pròpia a partir de dades del Servici de Reg de l'IVIA. Dades provisionals.</t>
  </si>
  <si>
    <t>1.2. Meteorologia</t>
  </si>
  <si>
    <r>
      <t>B. PRECIPITACIONS (l/m</t>
    </r>
    <r>
      <rPr>
        <b/>
        <vertAlign val="superscript"/>
        <sz val="14"/>
        <color indexed="18"/>
        <rFont val="Times New Roman"/>
        <family val="1"/>
      </rPr>
      <t>2</t>
    </r>
    <r>
      <rPr>
        <b/>
        <sz val="14"/>
        <color indexed="18"/>
        <rFont val="Times New Roman"/>
        <family val="1"/>
      </rPr>
      <t>)</t>
    </r>
  </si>
  <si>
    <t>Pp total</t>
  </si>
  <si>
    <t>Pp màx. diària</t>
  </si>
  <si>
    <t>2. INFORMACIÓ  ESTADÍSTICA</t>
  </si>
  <si>
    <t>2.1. Estadístiques agrícoles</t>
  </si>
  <si>
    <t>2.1.1. AVANÇOS DE SUPERFÍCIES I PRODUCCIONS</t>
  </si>
  <si>
    <t>Desembre 2021</t>
  </si>
  <si>
    <t>PRODUCTES</t>
  </si>
  <si>
    <t xml:space="preserve">COMUNITAT VALENCIANA </t>
  </si>
  <si>
    <t>ALACANT</t>
  </si>
  <si>
    <t xml:space="preserve">          SUPERFÍCIES (ha)</t>
  </si>
  <si>
    <t xml:space="preserve">        PRODUCCIONS (t)</t>
  </si>
  <si>
    <t xml:space="preserve">     SUPERFÍCIES (ha)</t>
  </si>
  <si>
    <t xml:space="preserve">      PRODUCCIONS (t)</t>
  </si>
  <si>
    <t>Mitjana 2010/2019</t>
  </si>
  <si>
    <t>Avanç 2021</t>
  </si>
  <si>
    <t xml:space="preserve">  CEREALS</t>
  </si>
  <si>
    <t xml:space="preserve">    Arròs</t>
  </si>
  <si>
    <r>
      <t xml:space="preserve">    Blat</t>
    </r>
    <r>
      <rPr>
        <vertAlign val="superscript"/>
        <sz val="12"/>
        <color indexed="18"/>
        <rFont val="Times New Roman"/>
        <family val="1"/>
      </rPr>
      <t xml:space="preserve"> *</t>
    </r>
  </si>
  <si>
    <r>
      <t xml:space="preserve">    Ordi </t>
    </r>
    <r>
      <rPr>
        <vertAlign val="superscript"/>
        <sz val="12"/>
        <color indexed="18"/>
        <rFont val="Times New Roman"/>
        <family val="1"/>
      </rPr>
      <t>*</t>
    </r>
  </si>
  <si>
    <r>
      <t xml:space="preserve">    Civada (avena) </t>
    </r>
    <r>
      <rPr>
        <vertAlign val="superscript"/>
        <sz val="12"/>
        <color indexed="18"/>
        <rFont val="Times New Roman"/>
        <family val="1"/>
      </rPr>
      <t>*</t>
    </r>
  </si>
  <si>
    <t xml:space="preserve">    Dacsa</t>
  </si>
  <si>
    <t xml:space="preserve">  LLEGUMINOSES</t>
  </si>
  <si>
    <t xml:space="preserve">    Fesols secs</t>
  </si>
  <si>
    <t xml:space="preserve">    Cigrons</t>
  </si>
  <si>
    <t xml:space="preserve">  TUBERCULS</t>
  </si>
  <si>
    <t xml:space="preserve">    Creïlla primerenca</t>
  </si>
  <si>
    <t xml:space="preserve">    Creïlla mitj.estació</t>
  </si>
  <si>
    <t xml:space="preserve">    Creïlla tardana</t>
  </si>
  <si>
    <t xml:space="preserve">    Xufa</t>
  </si>
  <si>
    <t xml:space="preserve">   INDUSTRIALS</t>
  </si>
  <si>
    <t xml:space="preserve">    Cotó</t>
  </si>
  <si>
    <t xml:space="preserve">    Gira-sol</t>
  </si>
  <si>
    <t xml:space="preserve">  FARRAGERS</t>
  </si>
  <si>
    <t xml:space="preserve">    Alfals</t>
  </si>
  <si>
    <t xml:space="preserve">  HORTALISSES</t>
  </si>
  <si>
    <t xml:space="preserve">    Albergínia</t>
  </si>
  <si>
    <t xml:space="preserve">    Bajoca</t>
  </si>
  <si>
    <t xml:space="preserve">    Carxofa </t>
  </si>
  <si>
    <t xml:space="preserve">    Ceba</t>
  </si>
  <si>
    <t xml:space="preserve">       Bavosa</t>
  </si>
  <si>
    <t xml:space="preserve">       Llíria</t>
  </si>
  <si>
    <t xml:space="preserve">       Gra i altres</t>
  </si>
  <si>
    <t xml:space="preserve">    Cogombre</t>
  </si>
  <si>
    <t xml:space="preserve">    Col de cabdell </t>
  </si>
  <si>
    <t xml:space="preserve">    Col bròquil </t>
  </si>
  <si>
    <t xml:space="preserve">    Coliflor </t>
  </si>
  <si>
    <t xml:space="preserve">    Encisam</t>
  </si>
  <si>
    <t xml:space="preserve">    Escarola </t>
  </si>
  <si>
    <t xml:space="preserve">    Faves verdes</t>
  </si>
  <si>
    <t xml:space="preserve">    Maduixa/Maduixot</t>
  </si>
  <si>
    <t xml:space="preserve">    Meló d'Alger</t>
  </si>
  <si>
    <t xml:space="preserve">    Meló de tot l'any</t>
  </si>
  <si>
    <t xml:space="preserve">    Pebre</t>
  </si>
  <si>
    <t xml:space="preserve">    Pèsols verds</t>
  </si>
  <si>
    <r>
      <t xml:space="preserve">    Tomaca</t>
    </r>
    <r>
      <rPr>
        <vertAlign val="superscript"/>
        <sz val="10"/>
        <color indexed="18"/>
        <rFont val="Times New Roman"/>
        <family val="1"/>
      </rPr>
      <t>(1)</t>
    </r>
  </si>
  <si>
    <t>(sd) : sense dades a data de referència.</t>
  </si>
  <si>
    <t xml:space="preserve">(*) L'avanç fa referència a la producció obtinguda en 2021 i la superfície correspon a l'estimació de la següent campanya </t>
  </si>
  <si>
    <t xml:space="preserve"> CASTELLÓ</t>
  </si>
  <si>
    <t xml:space="preserve"> VALÈNCIA</t>
  </si>
  <si>
    <t xml:space="preserve">      SUPERFÍCIES (ha)</t>
  </si>
  <si>
    <t xml:space="preserve">         SUPERFÍCIES (ha)</t>
  </si>
  <si>
    <t xml:space="preserve">    Blat *</t>
  </si>
  <si>
    <t xml:space="preserve">    Ordi *</t>
  </si>
  <si>
    <t xml:space="preserve">    Civada (avena) *</t>
  </si>
  <si>
    <t xml:space="preserve">    Carchofa </t>
  </si>
  <si>
    <t xml:space="preserve">    Tomaca</t>
  </si>
  <si>
    <t>2.1.2. AVANÇOS DE PRODUCCIÓ DE CULTIUS LLENYOSOS (t)</t>
  </si>
  <si>
    <t>CÍTRICS</t>
  </si>
  <si>
    <r>
      <t>COMUNITAT  VALENCIANA</t>
    </r>
    <r>
      <rPr>
        <b/>
        <sz val="8"/>
        <color indexed="18"/>
        <rFont val="Times New Roman"/>
        <family val="1"/>
      </rPr>
      <t xml:space="preserve"> </t>
    </r>
  </si>
  <si>
    <t>MITJANA CAMPANYES 2010/2011 A 2019/2020</t>
  </si>
  <si>
    <t>BALANÇ CAMPANYA 2020/2021</t>
  </si>
  <si>
    <t>PRIMER ALFARRÀS CAMPANYA 2021/2022</t>
  </si>
  <si>
    <t xml:space="preserve">TARONGES </t>
  </si>
  <si>
    <t>MANDARINES</t>
  </si>
  <si>
    <t>LLIMES</t>
  </si>
  <si>
    <t>ARANGES</t>
  </si>
  <si>
    <t>LIMA</t>
  </si>
  <si>
    <t>TARONGER AMARG</t>
  </si>
  <si>
    <t>TOTAL CÍTRICS</t>
  </si>
  <si>
    <t>ALTRES LLENYOSOS</t>
  </si>
  <si>
    <t>MITJANA ANYS             2010 A 2019</t>
  </si>
  <si>
    <t>AVANÇ DESEMBRE 2021</t>
  </si>
  <si>
    <t>FRUITERS</t>
  </si>
  <si>
    <t xml:space="preserve"> Poma</t>
  </si>
  <si>
    <t xml:space="preserve"> Pera</t>
  </si>
  <si>
    <t xml:space="preserve"> Nespra</t>
  </si>
  <si>
    <t xml:space="preserve"> Albercoc</t>
  </si>
  <si>
    <t xml:space="preserve"> Bresquilla</t>
  </si>
  <si>
    <t xml:space="preserve"> Nectarina</t>
  </si>
  <si>
    <t xml:space="preserve"> Cirera</t>
  </si>
  <si>
    <t xml:space="preserve"> Pruna</t>
  </si>
  <si>
    <t xml:space="preserve"> Figa</t>
  </si>
  <si>
    <t xml:space="preserve"> Caqui</t>
  </si>
  <si>
    <t xml:space="preserve"> Magrana</t>
  </si>
  <si>
    <t xml:space="preserve"> Ametlla</t>
  </si>
  <si>
    <t xml:space="preserve"> Avellana</t>
  </si>
  <si>
    <t xml:space="preserve"> Garrofa</t>
  </si>
  <si>
    <t>VINYA</t>
  </si>
  <si>
    <t xml:space="preserve"> Raïm de taula</t>
  </si>
  <si>
    <t xml:space="preserve"> Raïm de transformació</t>
  </si>
  <si>
    <t xml:space="preserve"> Vi + most (hl)</t>
  </si>
  <si>
    <t>OLIVES</t>
  </si>
  <si>
    <t xml:space="preserve"> Oliva de taula</t>
  </si>
  <si>
    <t xml:space="preserve"> Oliva d'almàssera</t>
  </si>
  <si>
    <t xml:space="preserve"> Oli verge (t)</t>
  </si>
  <si>
    <t>CASTELLÓ</t>
  </si>
  <si>
    <t>VALÈNCIA</t>
  </si>
  <si>
    <t>2.2. Estadístiques ramaderes</t>
  </si>
  <si>
    <t xml:space="preserve">2.2.1. Moviment comercial pequari de la Comunitat Valenciana </t>
  </si>
  <si>
    <t>VENDES DE BESTIAR</t>
  </si>
  <si>
    <t>4t  trimestre 2021</t>
  </si>
  <si>
    <t>CLASSE DE BESTIAR</t>
  </si>
  <si>
    <t>COMUNITAT  VALENCIANA</t>
  </si>
  <si>
    <t>Total  venut</t>
  </si>
  <si>
    <t>Per a vida o engreix</t>
  </si>
  <si>
    <t>Per a sacrifici</t>
  </si>
  <si>
    <t>VEDELLES</t>
  </si>
  <si>
    <t>ANOLLS</t>
  </si>
  <si>
    <t>JÒNEGUES DE LLET</t>
  </si>
  <si>
    <t>JÒNEGUES DE CARN</t>
  </si>
  <si>
    <t>VAQUES DE LLET</t>
  </si>
  <si>
    <t>VAQUES DE CARN</t>
  </si>
  <si>
    <t>SEMENTALS</t>
  </si>
  <si>
    <t>BOUS</t>
  </si>
  <si>
    <t xml:space="preserve">   TOTAL BOVÍ</t>
  </si>
  <si>
    <t>CORDERS</t>
  </si>
  <si>
    <t>OVÍ MAJOR</t>
  </si>
  <si>
    <t xml:space="preserve">   TOTAL OVÍ</t>
  </si>
  <si>
    <t>CABRITETS</t>
  </si>
  <si>
    <t>CABRÍ MAJOR</t>
  </si>
  <si>
    <t xml:space="preserve">   TOTAL CABRÍ</t>
  </si>
  <si>
    <t>GARRINS</t>
  </si>
  <si>
    <t>ALTRES PORCS</t>
  </si>
  <si>
    <t xml:space="preserve">   TOTAL PORCÍ</t>
  </si>
  <si>
    <t>EQUÍ</t>
  </si>
  <si>
    <t>MULAR</t>
  </si>
  <si>
    <t>ASINÍ</t>
  </si>
  <si>
    <t xml:space="preserve">   TOTAL EQUÍ</t>
  </si>
  <si>
    <t>BROILERS</t>
  </si>
  <si>
    <t>TITOTS</t>
  </si>
  <si>
    <t>POLLETES</t>
  </si>
  <si>
    <t>GALLINES PONEDORES</t>
  </si>
  <si>
    <t>POLLETS 1 DIA</t>
  </si>
  <si>
    <t>OUS PERA A COVAR</t>
  </si>
  <si>
    <t>ALTRES AUS</t>
  </si>
  <si>
    <t xml:space="preserve">   TOTAL AUS</t>
  </si>
  <si>
    <t xml:space="preserve">   TOTAL CONILLS</t>
  </si>
  <si>
    <t>DESTINACIÓ DEL BESTIAR VENUT</t>
  </si>
  <si>
    <t>COMUNITAT VALENCIANA</t>
  </si>
  <si>
    <t>RESTA ESPANYA</t>
  </si>
  <si>
    <t>FORA DE ESPANYA</t>
  </si>
  <si>
    <t>TOTAL</t>
  </si>
  <si>
    <t>BOVÍ PER A VIDA</t>
  </si>
  <si>
    <t>BOVÍ PER A SACRIFICI</t>
  </si>
  <si>
    <t>OVÍ PER A VIDA</t>
  </si>
  <si>
    <t>OVÍ PER A SACRIFICI</t>
  </si>
  <si>
    <t>CAPRÍ PER A VIDA</t>
  </si>
  <si>
    <t>CAPRÍ PER A SACRIFICI</t>
  </si>
  <si>
    <t>PORCÍ PER A VIDA</t>
  </si>
  <si>
    <t>PORCÍ PER A SACRIFICI</t>
  </si>
  <si>
    <t>EQUÍ PER A VIDA</t>
  </si>
  <si>
    <t>EQUÍ PER A SACRIFICI</t>
  </si>
  <si>
    <t>AUS PER A VIDA</t>
  </si>
  <si>
    <t>AUS PER A SACRIFICI</t>
  </si>
  <si>
    <t>CONILL PER A VIDA</t>
  </si>
  <si>
    <t>CONILL PER A SACRIFICI</t>
  </si>
  <si>
    <t>OUS PER A COVAR</t>
  </si>
  <si>
    <t>2. INFORMACIÓ ESTADÍSTICA</t>
  </si>
  <si>
    <t>2.2.2. Enquestes ramaderes d'existències a les explotacions de la Comunitat Valenciana. Novembre 2021</t>
  </si>
  <si>
    <t>A. EFECTIUS DE BESTIAR PORCÍ</t>
  </si>
  <si>
    <t>PORCS DE 20 A 49 kg</t>
  </si>
  <si>
    <t>PORCS PER A SACRIFICI</t>
  </si>
  <si>
    <t xml:space="preserve">    De 50 a 79 kg</t>
  </si>
  <si>
    <t xml:space="preserve">    De 80 a 109 kg</t>
  </si>
  <si>
    <t xml:space="preserve">    De 110 i més kg</t>
  </si>
  <si>
    <t>REPRODUCTORS</t>
  </si>
  <si>
    <t>VERROS</t>
  </si>
  <si>
    <t>BACONES</t>
  </si>
  <si>
    <t xml:space="preserve">    Que mai han parit</t>
  </si>
  <si>
    <t xml:space="preserve">        No cobertes</t>
  </si>
  <si>
    <t xml:space="preserve">        Cobertes</t>
  </si>
  <si>
    <t xml:space="preserve">    Que ja han parit</t>
  </si>
  <si>
    <t>TOTAL  BESTIAR  PORCÍ</t>
  </si>
  <si>
    <t xml:space="preserve">2.3. Estadístiques pesqueres </t>
  </si>
  <si>
    <t>2.3.1. Captures pesqueres desembarcades a la C.Valenciana (kg)</t>
  </si>
  <si>
    <t>4r trimestre 2021</t>
  </si>
  <si>
    <t>PORTS</t>
  </si>
  <si>
    <t>ACUMULAT ANUAL</t>
  </si>
  <si>
    <t>SANTA POLA</t>
  </si>
  <si>
    <t>TORREVIEJA</t>
  </si>
  <si>
    <t>LA VILA JOIOSA</t>
  </si>
  <si>
    <t>XÀVIA</t>
  </si>
  <si>
    <t>CALP</t>
  </si>
  <si>
    <t>DÉNIA</t>
  </si>
  <si>
    <t>EL CAMPELLO</t>
  </si>
  <si>
    <t>MORAIRA</t>
  </si>
  <si>
    <t>GUARDAMAR</t>
  </si>
  <si>
    <t>PROVÍNCIA ALACANT</t>
  </si>
  <si>
    <t>BORRIANA</t>
  </si>
  <si>
    <t>VINARÒS</t>
  </si>
  <si>
    <t>PENÍSCOLA</t>
  </si>
  <si>
    <t>PROVÍNCIA-CASTELLÓ</t>
  </si>
  <si>
    <t>CULLERA</t>
  </si>
  <si>
    <t>GANDÍA</t>
  </si>
  <si>
    <t>PROVÍNCIA VALÈNCIA</t>
  </si>
  <si>
    <t>TOTAL COMUNITAT VALENCIANA</t>
  </si>
  <si>
    <t>2.3.2. Captures pesqueres desembarcadas en la Comunitat Valenciana (kg)</t>
  </si>
  <si>
    <t>FAO</t>
  </si>
  <si>
    <t>PEIXOS</t>
  </si>
  <si>
    <t>ALB</t>
  </si>
  <si>
    <t>BACORA</t>
  </si>
  <si>
    <t>AMB</t>
  </si>
  <si>
    <t>CÈRVIA</t>
  </si>
  <si>
    <t>ANE</t>
  </si>
  <si>
    <t>ALADROC</t>
  </si>
  <si>
    <t>ANK</t>
  </si>
  <si>
    <t>RAP NEGRE</t>
  </si>
  <si>
    <t>ANN</t>
  </si>
  <si>
    <t>ESPARRALL</t>
  </si>
  <si>
    <t>ARY</t>
  </si>
  <si>
    <t>PEIX DE PLATA</t>
  </si>
  <si>
    <t>ATB</t>
  </si>
  <si>
    <t>PEJERREY</t>
  </si>
  <si>
    <t>BBS</t>
  </si>
  <si>
    <t>CAP-ROIG</t>
  </si>
  <si>
    <t>BFT</t>
  </si>
  <si>
    <t>TONYINA</t>
  </si>
  <si>
    <t>BGR</t>
  </si>
  <si>
    <t>RONCADOR</t>
  </si>
  <si>
    <t>BIB</t>
  </si>
  <si>
    <t>FANECA / MÒLLERA FOSCA</t>
  </si>
  <si>
    <t>BLB</t>
  </si>
  <si>
    <t>PAMPANO</t>
  </si>
  <si>
    <t>BLL</t>
  </si>
  <si>
    <t>RÈMOL</t>
  </si>
  <si>
    <t>BLT</t>
  </si>
  <si>
    <t>MELVA</t>
  </si>
  <si>
    <t>BLU</t>
  </si>
  <si>
    <t>TALLAHAMS</t>
  </si>
  <si>
    <t>BOC</t>
  </si>
  <si>
    <t>GALLET</t>
  </si>
  <si>
    <t>BOG</t>
  </si>
  <si>
    <t>BOGA</t>
  </si>
  <si>
    <t>BON</t>
  </si>
  <si>
    <t>BONÍTOL</t>
  </si>
  <si>
    <t>BPI</t>
  </si>
  <si>
    <t>XUCLA</t>
  </si>
  <si>
    <t>BRB</t>
  </si>
  <si>
    <t>CÀNTERA</t>
  </si>
  <si>
    <t>BRF</t>
  </si>
  <si>
    <t>SERRÀ IMPERIAL</t>
  </si>
  <si>
    <t>BSC</t>
  </si>
  <si>
    <t>PAGRE REIAL</t>
  </si>
  <si>
    <t>BSH</t>
  </si>
  <si>
    <t>TINTORERA</t>
  </si>
  <si>
    <t>BSS</t>
  </si>
  <si>
    <t>LLOBARRO</t>
  </si>
  <si>
    <t>BVV</t>
  </si>
  <si>
    <t>ESPET BOCA GROGA</t>
  </si>
  <si>
    <t>CBC</t>
  </si>
  <si>
    <t>ANGUILETA DE MAR</t>
  </si>
  <si>
    <t>CBM</t>
  </si>
  <si>
    <t>CORBALL DE ROCA</t>
  </si>
  <si>
    <t>CBR</t>
  </si>
  <si>
    <t>SERRÀ</t>
  </si>
  <si>
    <t>CEO</t>
  </si>
  <si>
    <t>TROTLLO</t>
  </si>
  <si>
    <t>CET</t>
  </si>
  <si>
    <t>LLENGUADO TASCONER</t>
  </si>
  <si>
    <t>CIL</t>
  </si>
  <si>
    <t>PALAIA</t>
  </si>
  <si>
    <t>CMO</t>
  </si>
  <si>
    <t>QUIMERA</t>
  </si>
  <si>
    <t>COB</t>
  </si>
  <si>
    <t>CORBALL DE SORRA</t>
  </si>
  <si>
    <t>COE</t>
  </si>
  <si>
    <t>CONGRE</t>
  </si>
  <si>
    <t>COU</t>
  </si>
  <si>
    <t>DONZELLA</t>
  </si>
  <si>
    <t>CTB</t>
  </si>
  <si>
    <t>VIDRIADA/VARIADA</t>
  </si>
  <si>
    <t>CTZ</t>
  </si>
  <si>
    <t>LLUERNA</t>
  </si>
  <si>
    <t>DEC</t>
  </si>
  <si>
    <t>DÉNTOL</t>
  </si>
  <si>
    <t>DEP</t>
  </si>
  <si>
    <t>SAMA DE PLUMA</t>
  </si>
  <si>
    <t>DGS</t>
  </si>
  <si>
    <t>CASSÓ</t>
  </si>
  <si>
    <t>DOL</t>
  </si>
  <si>
    <t>LLAMPUGA</t>
  </si>
  <si>
    <t>DYL</t>
  </si>
  <si>
    <t>VERAT VOLADOR</t>
  </si>
  <si>
    <t>EHI</t>
  </si>
  <si>
    <t>GERRET ANGLÉS</t>
  </si>
  <si>
    <t>ELE</t>
  </si>
  <si>
    <t>ANGUILA</t>
  </si>
  <si>
    <t>EPI</t>
  </si>
  <si>
    <t>DIMONI GROS</t>
  </si>
  <si>
    <t>EPK</t>
  </si>
  <si>
    <t>ANFÓS LLIS</t>
  </si>
  <si>
    <t>ETX</t>
  </si>
  <si>
    <t>AGULLAT NEGRE</t>
  </si>
  <si>
    <t>EZS</t>
  </si>
  <si>
    <t>SCORPAENA ELONGATA</t>
  </si>
  <si>
    <t>FOR</t>
  </si>
  <si>
    <t>MÒLLERA DE ROCA</t>
  </si>
  <si>
    <t>GAG</t>
  </si>
  <si>
    <t>CAÇO</t>
  </si>
  <si>
    <t>GAR</t>
  </si>
  <si>
    <t>AGULLA</t>
  </si>
  <si>
    <t>GBN</t>
  </si>
  <si>
    <t>CABOT DE FANG</t>
  </si>
  <si>
    <t>GBR</t>
  </si>
  <si>
    <t>XERLA MORRUDA</t>
  </si>
  <si>
    <t>GFB</t>
  </si>
  <si>
    <t>MÒLLERA DE FANG</t>
  </si>
  <si>
    <t>GOB</t>
  </si>
  <si>
    <t>GOBIS</t>
  </si>
  <si>
    <t>GPD</t>
  </si>
  <si>
    <t>MERO</t>
  </si>
  <si>
    <t>GSM</t>
  </si>
  <si>
    <t>PEIX TAMBORER</t>
  </si>
  <si>
    <t>GUG</t>
  </si>
  <si>
    <t>LLUERNA VERDA</t>
  </si>
  <si>
    <t>GUM</t>
  </si>
  <si>
    <t>LLUERNA FOSCA</t>
  </si>
  <si>
    <t>GUN</t>
  </si>
  <si>
    <t>GARNEU</t>
  </si>
  <si>
    <t>GUP</t>
  </si>
  <si>
    <t>GUTXO BRUT</t>
  </si>
  <si>
    <t>GUR</t>
  </si>
  <si>
    <t>LLUERNA ROJA</t>
  </si>
  <si>
    <t>GUU</t>
  </si>
  <si>
    <t>LLUERNA ROSSA</t>
  </si>
  <si>
    <t>HDV</t>
  </si>
  <si>
    <t>TROTLLO OVALAT</t>
  </si>
  <si>
    <t>PEIXOS (continuació)</t>
  </si>
  <si>
    <t>HKE</t>
  </si>
  <si>
    <t>LLUÇ</t>
  </si>
  <si>
    <t>HMM</t>
  </si>
  <si>
    <t>SORELL BLANC</t>
  </si>
  <si>
    <t>HMY</t>
  </si>
  <si>
    <t>SORELLA RONCAIRE</t>
  </si>
  <si>
    <t>HOM</t>
  </si>
  <si>
    <t>SORELL</t>
  </si>
  <si>
    <t>HPR</t>
  </si>
  <si>
    <t>PEIX RELLOTGE</t>
  </si>
  <si>
    <t>JDP</t>
  </si>
  <si>
    <t>ESCURÇANA</t>
  </si>
  <si>
    <t>JOD</t>
  </si>
  <si>
    <t>GALL</t>
  </si>
  <si>
    <t>JRS</t>
  </si>
  <si>
    <t>RAJADA</t>
  </si>
  <si>
    <t>KSY</t>
  </si>
  <si>
    <t>LLENGUADO DE KLEIN</t>
  </si>
  <si>
    <t>LDB</t>
  </si>
  <si>
    <t>PALAIA BRUIXA</t>
  </si>
  <si>
    <t>LDV</t>
  </si>
  <si>
    <t>CAPET</t>
  </si>
  <si>
    <t>LEE</t>
  </si>
  <si>
    <t>PALOMIDA</t>
  </si>
  <si>
    <t>LEP</t>
  </si>
  <si>
    <t>CABET</t>
  </si>
  <si>
    <t>LTA</t>
  </si>
  <si>
    <t>BACORETA</t>
  </si>
  <si>
    <t>MAC</t>
  </si>
  <si>
    <t>CAVALLA/VERAT</t>
  </si>
  <si>
    <t>MEG</t>
  </si>
  <si>
    <t>MGA</t>
  </si>
  <si>
    <t>LLISSA</t>
  </si>
  <si>
    <t>MGR</t>
  </si>
  <si>
    <t>REIG</t>
  </si>
  <si>
    <t>MIA</t>
  </si>
  <si>
    <t>MICROCHIRUS AZEVIA</t>
  </si>
  <si>
    <t>MKG</t>
  </si>
  <si>
    <t>LLENGUADO PELUT</t>
  </si>
  <si>
    <t>MKU</t>
  </si>
  <si>
    <t>MERO ROSAT</t>
  </si>
  <si>
    <t>MLR</t>
  </si>
  <si>
    <t>MMH</t>
  </si>
  <si>
    <t>MORENA</t>
  </si>
  <si>
    <t>MON</t>
  </si>
  <si>
    <t>RAP BLANC</t>
  </si>
  <si>
    <t>MPO</t>
  </si>
  <si>
    <t>BISBE</t>
  </si>
  <si>
    <t>MSP</t>
  </si>
  <si>
    <t>MARLÍ</t>
  </si>
  <si>
    <t>MUF</t>
  </si>
  <si>
    <t>MÚJOL</t>
  </si>
  <si>
    <t>MUR</t>
  </si>
  <si>
    <t>MOLL DE ROCA</t>
  </si>
  <si>
    <t>MUT</t>
  </si>
  <si>
    <t>MOLL DE FANG</t>
  </si>
  <si>
    <t>MUX</t>
  </si>
  <si>
    <t>MOLLS</t>
  </si>
  <si>
    <t>MYL</t>
  </si>
  <si>
    <t>MILANA</t>
  </si>
  <si>
    <t>NAU</t>
  </si>
  <si>
    <t>PÀMPOL</t>
  </si>
  <si>
    <t>OUB</t>
  </si>
  <si>
    <t>PUPUT/TACÓ</t>
  </si>
  <si>
    <t>PAC</t>
  </si>
  <si>
    <t>PAGELL</t>
  </si>
  <si>
    <t>PAR</t>
  </si>
  <si>
    <t>PAGELL DE TACA ROJA</t>
  </si>
  <si>
    <t>PIL</t>
  </si>
  <si>
    <t>SARDINA</t>
  </si>
  <si>
    <t>PJC</t>
  </si>
  <si>
    <t>PEZ ARMADO</t>
  </si>
  <si>
    <t>POA</t>
  </si>
  <si>
    <t>CASTANYOLA</t>
  </si>
  <si>
    <t>POD</t>
  </si>
  <si>
    <t>CAPELLÀ</t>
  </si>
  <si>
    <t>POP</t>
  </si>
  <si>
    <t>SORELL DE PENYA</t>
  </si>
  <si>
    <t>QUB</t>
  </si>
  <si>
    <t>AGULLAT XATO</t>
  </si>
  <si>
    <t>REA</t>
  </si>
  <si>
    <t>RJC</t>
  </si>
  <si>
    <t>RAJADA CLAVELLADA</t>
  </si>
  <si>
    <t>RJM</t>
  </si>
  <si>
    <t>RAJADA PINTADA</t>
  </si>
  <si>
    <t>RJN</t>
  </si>
  <si>
    <t>RAJADA VESTIDA</t>
  </si>
  <si>
    <t>RJO</t>
  </si>
  <si>
    <t>RAJADA CAPUTXA</t>
  </si>
  <si>
    <t>RJU</t>
  </si>
  <si>
    <t>RAJADA ONDULADA</t>
  </si>
  <si>
    <t>RLI</t>
  </si>
  <si>
    <t>PELUDA IMPERIAL</t>
  </si>
  <si>
    <t>RNH</t>
  </si>
  <si>
    <t>PELUDA PIGALLADA</t>
  </si>
  <si>
    <t>RPG</t>
  </si>
  <si>
    <t>PAGRE</t>
  </si>
  <si>
    <t>RSE</t>
  </si>
  <si>
    <t>ESCÓRPORA</t>
  </si>
  <si>
    <t>SAA</t>
  </si>
  <si>
    <t>ALATXA</t>
  </si>
  <si>
    <t>SBA</t>
  </si>
  <si>
    <t>BESUC BLANC</t>
  </si>
  <si>
    <t>SBG</t>
  </si>
  <si>
    <t>ORADA</t>
  </si>
  <si>
    <t>SBR</t>
  </si>
  <si>
    <t>BESUC DE LA TACA</t>
  </si>
  <si>
    <t>SBS</t>
  </si>
  <si>
    <t>OBLADA</t>
  </si>
  <si>
    <t>SBZ</t>
  </si>
  <si>
    <t>SARG IMPERIAL</t>
  </si>
  <si>
    <t>SDR</t>
  </si>
  <si>
    <t>FARDATXO</t>
  </si>
  <si>
    <t>SFS</t>
  </si>
  <si>
    <t>SABRE</t>
  </si>
  <si>
    <t>SHO</t>
  </si>
  <si>
    <t>MOIXINA</t>
  </si>
  <si>
    <t>SHR</t>
  </si>
  <si>
    <t>MORRUDA</t>
  </si>
  <si>
    <t>SKA</t>
  </si>
  <si>
    <t>RAJADES</t>
  </si>
  <si>
    <t>SKJ</t>
  </si>
  <si>
    <t>BONÍTOL DE VENTRE RATLLAT</t>
  </si>
  <si>
    <t>SLI</t>
  </si>
  <si>
    <t>LLENGUA DE BACALLÀ</t>
  </si>
  <si>
    <t>SLM</t>
  </si>
  <si>
    <t>SALPA</t>
  </si>
  <si>
    <t>SMD</t>
  </si>
  <si>
    <t>MUSSOLA</t>
  </si>
  <si>
    <t>SNQ</t>
  </si>
  <si>
    <t>CAPTINYÓS</t>
  </si>
  <si>
    <t>SNS</t>
  </si>
  <si>
    <t>TROMPETER</t>
  </si>
  <si>
    <t>SOL</t>
  </si>
  <si>
    <t>LLENGUADO EUROPEU</t>
  </si>
  <si>
    <t>SOS</t>
  </si>
  <si>
    <t>LLENGUANDO D'ARENA</t>
  </si>
  <si>
    <t>SPC</t>
  </si>
  <si>
    <t>GERRET</t>
  </si>
  <si>
    <t>SRK</t>
  </si>
  <si>
    <t>VACA SERRANA</t>
  </si>
  <si>
    <t>SSB</t>
  </si>
  <si>
    <t>MABRE</t>
  </si>
  <si>
    <t>SWA</t>
  </si>
  <si>
    <t>SARG</t>
  </si>
  <si>
    <t>SWO</t>
  </si>
  <si>
    <t>PEIX ESPASSA</t>
  </si>
  <si>
    <t>SYC</t>
  </si>
  <si>
    <t>GAT</t>
  </si>
  <si>
    <t>SYT</t>
  </si>
  <si>
    <t>GATVAIRE</t>
  </si>
  <si>
    <t>TOZ</t>
  </si>
  <si>
    <t>ARANYÓ</t>
  </si>
  <si>
    <t>TRG</t>
  </si>
  <si>
    <t>BALLESTA</t>
  </si>
  <si>
    <t>TSD</t>
  </si>
  <si>
    <t>SABOGA</t>
  </si>
  <si>
    <t>TSU</t>
  </si>
  <si>
    <t>PEIX CONILL</t>
  </si>
  <si>
    <t>TTR</t>
  </si>
  <si>
    <t>PEIX TORPEDE</t>
  </si>
  <si>
    <t>TUR</t>
  </si>
  <si>
    <t>RÉMOL EMPETXINAT</t>
  </si>
  <si>
    <t>TZA</t>
  </si>
  <si>
    <t>ARANYA FRAGATA</t>
  </si>
  <si>
    <t>TZR</t>
  </si>
  <si>
    <t>ARANYA NEGRA</t>
  </si>
  <si>
    <t>UCA</t>
  </si>
  <si>
    <t>CORBALL DE FANC</t>
  </si>
  <si>
    <t>UMO</t>
  </si>
  <si>
    <t>CORBALL FOSC</t>
  </si>
  <si>
    <t>USB</t>
  </si>
  <si>
    <t>GRIVIA</t>
  </si>
  <si>
    <t>UUC</t>
  </si>
  <si>
    <t>RATA</t>
  </si>
  <si>
    <t>VAD</t>
  </si>
  <si>
    <t>LLETXA</t>
  </si>
  <si>
    <t>VMA</t>
  </si>
  <si>
    <t>BIS</t>
  </si>
  <si>
    <t>WEG</t>
  </si>
  <si>
    <t>ARANYA BLANCA</t>
  </si>
  <si>
    <t>WHB</t>
  </si>
  <si>
    <t>BACALLARET</t>
  </si>
  <si>
    <t>WRF</t>
  </si>
  <si>
    <t>DOT</t>
  </si>
  <si>
    <t>WRM</t>
  </si>
  <si>
    <t>TORD NEGRE</t>
  </si>
  <si>
    <t>WRV</t>
  </si>
  <si>
    <t>TORD VERD</t>
  </si>
  <si>
    <t>WRX</t>
  </si>
  <si>
    <t>TORDS</t>
  </si>
  <si>
    <t>WSA</t>
  </si>
  <si>
    <t>SERRÀ DE CUA NEGRA</t>
  </si>
  <si>
    <t>YFC</t>
  </si>
  <si>
    <t>TAMBORER</t>
  </si>
  <si>
    <t>YNU</t>
  </si>
  <si>
    <t>LLENGUADO PORTUGUÉS</t>
  </si>
  <si>
    <t>YRS</t>
  </si>
  <si>
    <t>ESPET</t>
  </si>
  <si>
    <t>CRUSTACIS</t>
  </si>
  <si>
    <t>ARA</t>
  </si>
  <si>
    <t>GAMBA ROJA DEL MEDITERRANI</t>
  </si>
  <si>
    <t>ARS</t>
  </si>
  <si>
    <t>LLAGOSTÍ MORÚ</t>
  </si>
  <si>
    <t>CRB</t>
  </si>
  <si>
    <t>CRANC BLAU</t>
  </si>
  <si>
    <t>DPS</t>
  </si>
  <si>
    <t>GAMBA BLANCA</t>
  </si>
  <si>
    <t>FAM</t>
  </si>
  <si>
    <t>GAMBETA CRISTAL</t>
  </si>
  <si>
    <t>FAV</t>
  </si>
  <si>
    <t>GAMBETA BLANCA</t>
  </si>
  <si>
    <t>GRQ</t>
  </si>
  <si>
    <t>CRANC ROIG MEDITERRANI</t>
  </si>
  <si>
    <t>IOD</t>
  </si>
  <si>
    <t>FALSA NÈCORA</t>
  </si>
  <si>
    <t>KPG</t>
  </si>
  <si>
    <t>CRANC REIAL</t>
  </si>
  <si>
    <t>LBE</t>
  </si>
  <si>
    <t>LLAMÀNTOL EUROPEU</t>
  </si>
  <si>
    <t>LKO</t>
  </si>
  <si>
    <t>GAMBETA FLETXA</t>
  </si>
  <si>
    <t>LKT</t>
  </si>
  <si>
    <t>GAMBETA MARCIAL</t>
  </si>
  <si>
    <t>LKW</t>
  </si>
  <si>
    <t>GAMBETA SOLDAT</t>
  </si>
  <si>
    <t>MTS</t>
  </si>
  <si>
    <t>GALERA</t>
  </si>
  <si>
    <t>NEP</t>
  </si>
  <si>
    <t>ESCAMARLÀ</t>
  </si>
  <si>
    <t>OLV</t>
  </si>
  <si>
    <t>CABRA DE FONS</t>
  </si>
  <si>
    <t>PSL</t>
  </si>
  <si>
    <t>LLAGOSTA SALAMENYA</t>
  </si>
  <si>
    <t>SLO</t>
  </si>
  <si>
    <t>LLAGOSTA</t>
  </si>
  <si>
    <t>TGS</t>
  </si>
  <si>
    <t>LLAGOSTÍ MEDITERRANI</t>
  </si>
  <si>
    <t>URQ</t>
  </si>
  <si>
    <t>MUNIDA RUGOSA</t>
  </si>
  <si>
    <t>YLL</t>
  </si>
  <si>
    <t>CIGALA</t>
  </si>
  <si>
    <t>MOL·LUSCS</t>
  </si>
  <si>
    <t>BOY</t>
  </si>
  <si>
    <t>CARAGOL DE PUNXES</t>
  </si>
  <si>
    <t>CTC</t>
  </si>
  <si>
    <t>SÉPIA</t>
  </si>
  <si>
    <t>CTG</t>
  </si>
  <si>
    <t>CLOÏSSA</t>
  </si>
  <si>
    <t>CTR</t>
  </si>
  <si>
    <t>MORALET</t>
  </si>
  <si>
    <t>DXL</t>
  </si>
  <si>
    <t>TELLERINA</t>
  </si>
  <si>
    <t>EDT</t>
  </si>
  <si>
    <t>POLP PUDENT</t>
  </si>
  <si>
    <t>EJE</t>
  </si>
  <si>
    <t>CASTANYÓ</t>
  </si>
  <si>
    <t>EOI</t>
  </si>
  <si>
    <t>POLP BLANC</t>
  </si>
  <si>
    <t>EQK</t>
  </si>
  <si>
    <t>NAVALLA</t>
  </si>
  <si>
    <t>FNT</t>
  </si>
  <si>
    <t>CORN BLANC</t>
  </si>
  <si>
    <t>HQM</t>
  </si>
  <si>
    <t>CARAGOL BOCA ROJA</t>
  </si>
  <si>
    <t>IAR</t>
  </si>
  <si>
    <t>SÉPIA DE PUNXA</t>
  </si>
  <si>
    <t>KDH</t>
  </si>
  <si>
    <t>CASC TIRRÉ</t>
  </si>
  <si>
    <t>KFA</t>
  </si>
  <si>
    <t>CLOÏSSA CASOLANA</t>
  </si>
  <si>
    <t>KTT</t>
  </si>
  <si>
    <t>ESCOPINYA VERRUCOSA</t>
  </si>
  <si>
    <t>OCC</t>
  </si>
  <si>
    <t>POLP</t>
  </si>
  <si>
    <t>OCN</t>
  </si>
  <si>
    <t>POLP TROBIGUERA</t>
  </si>
  <si>
    <t>OUL</t>
  </si>
  <si>
    <t>CALAMARSÓ SUBURATA</t>
  </si>
  <si>
    <t>OUM</t>
  </si>
  <si>
    <t>CALAMARSÓ MEDIA</t>
  </si>
  <si>
    <t>SJA</t>
  </si>
  <si>
    <t>PETXINA DE PELEGRÍ</t>
  </si>
  <si>
    <t>SQE</t>
  </si>
  <si>
    <t>POTA NEGRA</t>
  </si>
  <si>
    <t>SQM</t>
  </si>
  <si>
    <t>POTA</t>
  </si>
  <si>
    <t>SQR</t>
  </si>
  <si>
    <t>CALAMAR</t>
  </si>
  <si>
    <t>EQUINODERMS</t>
  </si>
  <si>
    <t>JCR</t>
  </si>
  <si>
    <t>ESPARDENYA</t>
  </si>
  <si>
    <t>MVU</t>
  </si>
  <si>
    <t>BUNYOL DE MAR</t>
  </si>
  <si>
    <t>URM</t>
  </si>
  <si>
    <t>ERIÇ DE MAR</t>
  </si>
  <si>
    <t>TOTAL CAPTURES DESEMBARCADES</t>
  </si>
  <si>
    <t>3. COMERÇ EXTERIOR AGROALIMENTARI</t>
  </si>
  <si>
    <t>3.1 Exportacions agroalimentàries de la Comunitat Valenciana</t>
  </si>
  <si>
    <t xml:space="preserve">UNIÓ EUROPEA </t>
  </si>
  <si>
    <t>Tones</t>
  </si>
  <si>
    <t>Milers d'euros</t>
  </si>
  <si>
    <t>4t TRIM. 2021</t>
  </si>
  <si>
    <t>TOTAL ACUMUL. 2021</t>
  </si>
  <si>
    <t>ANIMALS VIUS</t>
  </si>
  <si>
    <t>CARNS I MENUTS COMESTIBLES</t>
  </si>
  <si>
    <t xml:space="preserve">    Carn de boví </t>
  </si>
  <si>
    <t xml:space="preserve">    Carn de porcí</t>
  </si>
  <si>
    <t xml:space="preserve">    Carn d'oví o caprí </t>
  </si>
  <si>
    <t xml:space="preserve">    Carn i menuts d'aus</t>
  </si>
  <si>
    <t xml:space="preserve">    Carn i menuts salats o en salmorra</t>
  </si>
  <si>
    <t>PEIXOS, CRUSTACIS I MOL·LUSCOS</t>
  </si>
  <si>
    <t xml:space="preserve">    Peix</t>
  </si>
  <si>
    <t xml:space="preserve">    Crustacis</t>
  </si>
  <si>
    <t xml:space="preserve">    Mol·luscos </t>
  </si>
  <si>
    <t>LLET, OUS I MEL</t>
  </si>
  <si>
    <t xml:space="preserve">    Iogurt</t>
  </si>
  <si>
    <t xml:space="preserve">    Formages</t>
  </si>
  <si>
    <t xml:space="preserve">    Ous</t>
  </si>
  <si>
    <t xml:space="preserve">    Mel natural</t>
  </si>
  <si>
    <t>ALTRES D'ORIGEN ANIMAL</t>
  </si>
  <si>
    <t>TOTAL ORIGEN ANIMAL</t>
  </si>
  <si>
    <t>PLANTES I FLORS</t>
  </si>
  <si>
    <t xml:space="preserve">    Estaques i empelts </t>
  </si>
  <si>
    <t>HORTALISSES</t>
  </si>
  <si>
    <t xml:space="preserve">    Creïlles</t>
  </si>
  <si>
    <t xml:space="preserve">    Tomaques </t>
  </si>
  <si>
    <t xml:space="preserve">    Cebes, alls i altres aliàcies </t>
  </si>
  <si>
    <t xml:space="preserve">    Cols, colflors i similars </t>
  </si>
  <si>
    <t xml:space="preserve">    Encisams, escaroles i endívies</t>
  </si>
  <si>
    <t xml:space="preserve">    Cogombres </t>
  </si>
  <si>
    <t xml:space="preserve">    Maduixes i maduixots</t>
  </si>
  <si>
    <t xml:space="preserve">    Melons d'Alger</t>
  </si>
  <si>
    <t xml:space="preserve">    Melons</t>
  </si>
  <si>
    <t xml:space="preserve">    Carxofes</t>
  </si>
  <si>
    <t xml:space="preserve">    Pimentons</t>
  </si>
  <si>
    <t xml:space="preserve">    Carabasseta</t>
  </si>
  <si>
    <t>FRUITES</t>
  </si>
  <si>
    <t xml:space="preserve">    Ametles</t>
  </si>
  <si>
    <t xml:space="preserve">    Taronges</t>
  </si>
  <si>
    <t xml:space="preserve">    Mandarines</t>
  </si>
  <si>
    <t xml:space="preserve">    Llimes </t>
  </si>
  <si>
    <t xml:space="preserve">    Raïm de taula</t>
  </si>
  <si>
    <t xml:space="preserve">    Albercocs</t>
  </si>
  <si>
    <t xml:space="preserve">    Bresquilles</t>
  </si>
  <si>
    <t xml:space="preserve">    Prunes</t>
  </si>
  <si>
    <t xml:space="preserve">    Caquis</t>
  </si>
  <si>
    <t>CAFÉ, TE, MATE I ESPÈCIES</t>
  </si>
  <si>
    <t xml:space="preserve">CEREALS </t>
  </si>
  <si>
    <t xml:space="preserve">    Arròs </t>
  </si>
  <si>
    <t>DERIVATS DE LA MOLINERIA</t>
  </si>
  <si>
    <t xml:space="preserve">LLAVORS, OLEAGINOSES… </t>
  </si>
  <si>
    <t xml:space="preserve">    Garrofes</t>
  </si>
  <si>
    <t xml:space="preserve">GOMES, RESINES I ALTRES </t>
  </si>
  <si>
    <t>MATÈRIES TRENABLES</t>
  </si>
  <si>
    <t>TOTAL ORIGEN VEGETAL</t>
  </si>
  <si>
    <t>TOTAL EXPORTACIONS AGRÀRIES</t>
  </si>
  <si>
    <t xml:space="preserve">3.1 Exportacions agroalimentàries de la Comunitat Valenciana </t>
  </si>
  <si>
    <t>UNIÓN EUROPEA</t>
  </si>
  <si>
    <t>GREIXOS, OLIS I CERES</t>
  </si>
  <si>
    <t xml:space="preserve">    Oli d'oliva verge</t>
  </si>
  <si>
    <t xml:space="preserve">    Altres olis d'oliva</t>
  </si>
  <si>
    <t>PREPARATS CARN I PEIX</t>
  </si>
  <si>
    <t>SUCRES I ART. CONFITERIA</t>
  </si>
  <si>
    <t xml:space="preserve">CACAU I PREPARATS </t>
  </si>
  <si>
    <t>PREPARATS CEREALS I PASTISSSERIA</t>
  </si>
  <si>
    <t>PREPARATS DE VEGETALS</t>
  </si>
  <si>
    <t xml:space="preserve">    Hortalisses preparades o conservades</t>
  </si>
  <si>
    <t xml:space="preserve">    Fruites preparades o conservades</t>
  </si>
  <si>
    <t xml:space="preserve">    Sucs no alcohòlics</t>
  </si>
  <si>
    <t>BEGUDES, ALCOHOLS I VINAGRES</t>
  </si>
  <si>
    <t xml:space="preserve">    Vi embotellat</t>
  </si>
  <si>
    <t xml:space="preserve">    Vi a granel </t>
  </si>
  <si>
    <t xml:space="preserve">    Alcohols</t>
  </si>
  <si>
    <t>ALTRES PRODUCTES TRANSFORMATS</t>
  </si>
  <si>
    <t>TOTAL PROD. TRANSFORMATS</t>
  </si>
  <si>
    <t>TOTAL EXPORTACIONS AGROALIMENTÀRIES</t>
  </si>
  <si>
    <t>Font: Elaboració pròpia a partir de la base de dades DataComex del Ministeri d'Indústria, Comerç i Turisme. Dades provisionals.</t>
  </si>
  <si>
    <t>3.  COMERÇ EXTERIOR AGROALIMENTARI</t>
  </si>
  <si>
    <t>3.2 Importacions agroalimentàries de la Comunitat Valenciana  (tones i milers d'euros)</t>
  </si>
  <si>
    <t>CARNS I DESPULLES COMESTIBLES</t>
  </si>
  <si>
    <t xml:space="preserve">    Carn d'oví o caprí</t>
  </si>
  <si>
    <t xml:space="preserve">    Carn i despulles d'aus</t>
  </si>
  <si>
    <t>PEIXOS, CRUSTACIS, MOL·LUSCOS…</t>
  </si>
  <si>
    <t xml:space="preserve">    Mol·luscs</t>
  </si>
  <si>
    <t>LLET I DERIVATS, OUS, MEL…</t>
  </si>
  <si>
    <t xml:space="preserve">    Llet i nata</t>
  </si>
  <si>
    <t xml:space="preserve">    Formatge</t>
  </si>
  <si>
    <t xml:space="preserve">    Flors tallades</t>
  </si>
  <si>
    <t>LLEGUMS, HORTALISSES…</t>
  </si>
  <si>
    <t xml:space="preserve">    Cebes, alls i altres al·liàcies</t>
  </si>
  <si>
    <t xml:space="preserve">    Espàrrecs</t>
  </si>
  <si>
    <t>FRUITES, CORFES DE CÍTRICS</t>
  </si>
  <si>
    <t xml:space="preserve">    Altres fruites amb corfa</t>
  </si>
  <si>
    <t xml:space="preserve">    Plàtans frescos o secs</t>
  </si>
  <si>
    <t xml:space="preserve">    Dàtils, figues…</t>
  </si>
  <si>
    <t xml:space="preserve">    Llimes</t>
  </si>
  <si>
    <t xml:space="preserve">    Pases</t>
  </si>
  <si>
    <t xml:space="preserve">    Pomes</t>
  </si>
  <si>
    <t xml:space="preserve">    Kiwis</t>
  </si>
  <si>
    <t>CEREALS</t>
  </si>
  <si>
    <t xml:space="preserve">    Blat</t>
  </si>
  <si>
    <t>LLAVORS, OLEAGINOSES…</t>
  </si>
  <si>
    <t xml:space="preserve">    Cacauets</t>
  </si>
  <si>
    <t xml:space="preserve">    Llavors gira-sol</t>
  </si>
  <si>
    <t>GOMES, RESINES I ALTRES</t>
  </si>
  <si>
    <t xml:space="preserve">TOTAL IMPORTACIONS  AGRÀRIES </t>
  </si>
  <si>
    <t>UNIÓ EUROPEA</t>
  </si>
  <si>
    <t xml:space="preserve">    Oli de palma</t>
  </si>
  <si>
    <t xml:space="preserve">    Oli de gira-sol</t>
  </si>
  <si>
    <t>SUCRES I ARTS. CONFITERIA</t>
  </si>
  <si>
    <t>CACAU I PREPARATS</t>
  </si>
  <si>
    <t>PREPARATS CEREALS I PASTISSERIA</t>
  </si>
  <si>
    <t xml:space="preserve">   Sucs no alcohòlics</t>
  </si>
  <si>
    <t>PREPARACIONS ALIMENTÀRIES DIVERSES</t>
  </si>
  <si>
    <t xml:space="preserve">    Cervesa de malta</t>
  </si>
  <si>
    <t xml:space="preserve">    Vi i most</t>
  </si>
  <si>
    <t>RESIDUS I ALIMENTS PER A BESTIAR</t>
  </si>
  <si>
    <t>TABAC</t>
  </si>
  <si>
    <t>TOTAL IMPORTACIONS  AGROALIMENTÀRIES</t>
  </si>
  <si>
    <t xml:space="preserve">3. COMERÇ EXTERIOR AGROALIMENTARI </t>
  </si>
  <si>
    <t xml:space="preserve">3.3 Destinacions de les exportacions citrícoles de la Comunitat Valenciana </t>
  </si>
  <si>
    <t>DESTINACIONS</t>
  </si>
  <si>
    <t>TARONGES</t>
  </si>
  <si>
    <t xml:space="preserve">LLIMES </t>
  </si>
  <si>
    <t>Setembre-Desembre 2021</t>
  </si>
  <si>
    <t>Total acumulat campanya 2021/2022</t>
  </si>
  <si>
    <t>FRANÇA</t>
  </si>
  <si>
    <t>PAÏSOS BAIXOS</t>
  </si>
  <si>
    <t xml:space="preserve">ALEMANYA </t>
  </si>
  <si>
    <t xml:space="preserve">ITÀLIA </t>
  </si>
  <si>
    <t>IRLANDA</t>
  </si>
  <si>
    <t>DINAMARCA</t>
  </si>
  <si>
    <t xml:space="preserve">GRÈCIA </t>
  </si>
  <si>
    <t>PORTUGAL</t>
  </si>
  <si>
    <t>BÈLGICA</t>
  </si>
  <si>
    <t>LUXEMBURG</t>
  </si>
  <si>
    <t>SUÈCIA</t>
  </si>
  <si>
    <t>FINLÀNDIA</t>
  </si>
  <si>
    <t>ÀUSTRIA</t>
  </si>
  <si>
    <t>MALTA</t>
  </si>
  <si>
    <t>ESTÒNIA</t>
  </si>
  <si>
    <t xml:space="preserve">LETÒNIA </t>
  </si>
  <si>
    <t xml:space="preserve">LITUÀNIA </t>
  </si>
  <si>
    <t>POLÒNIA</t>
  </si>
  <si>
    <t xml:space="preserve">REPÚBLICA TXECA </t>
  </si>
  <si>
    <t xml:space="preserve">ESLOVÀQUIA </t>
  </si>
  <si>
    <t>HONGRIA</t>
  </si>
  <si>
    <t xml:space="preserve">ROMANIA </t>
  </si>
  <si>
    <t>BULGÀRIA</t>
  </si>
  <si>
    <t xml:space="preserve">ESLOVÈNIA </t>
  </si>
  <si>
    <t>CROACIA</t>
  </si>
  <si>
    <t>XIPRE</t>
  </si>
  <si>
    <t>TOTAL UE</t>
  </si>
  <si>
    <t>REGNE UNIT</t>
  </si>
  <si>
    <t>NORUEGA</t>
  </si>
  <si>
    <t>SUÏSSA</t>
  </si>
  <si>
    <t xml:space="preserve">RESTA D'EUROPA </t>
  </si>
  <si>
    <t>TOTAL EUROPA</t>
  </si>
  <si>
    <t>EEUU</t>
  </si>
  <si>
    <t xml:space="preserve">EL CANADÀ </t>
  </si>
  <si>
    <t>EL BRASIL</t>
  </si>
  <si>
    <t>UNIÓ D'EMIRATS ÀRABS</t>
  </si>
  <si>
    <t>XINA</t>
  </si>
  <si>
    <t>RESTA DEL MÓN</t>
  </si>
  <si>
    <t>T O T A 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</si>
</sst>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_);\(#,##0.0\)"/>
    <numFmt numFmtId="167" formatCode="General_)"/>
    <numFmt numFmtId="168" formatCode="#,##0.0"/>
    <numFmt numFmtId="169" formatCode="0.0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"/>
    <numFmt numFmtId="175" formatCode="#,##0_);\(#,##0\)"/>
    <numFmt numFmtId="176" formatCode="###0"/>
    <numFmt numFmtId="177" formatCode="_-* #,##0\ _€_-;\-* #,##0\ _€_-;_-* &quot;-&quot;??\ _€_-;_-@_-"/>
  </numFmts>
  <fonts count="86">
    <font>
      <sz val="10"/>
      <name val="Courier New"/>
      <family val="3"/>
    </font>
    <font>
      <sz val="10"/>
      <name val="Arial"/>
      <family val="0"/>
    </font>
    <font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20"/>
      <color indexed="57"/>
      <name val="Times New Roman"/>
      <family val="1"/>
    </font>
    <font>
      <sz val="20"/>
      <color indexed="18"/>
      <name val="Courier New"/>
      <family val="3"/>
    </font>
    <font>
      <b/>
      <sz val="16"/>
      <color indexed="20"/>
      <name val="Times New Roman"/>
      <family val="1"/>
    </font>
    <font>
      <b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vertAlign val="superscript"/>
      <sz val="12"/>
      <color indexed="18"/>
      <name val="Times New Roman"/>
      <family val="1"/>
    </font>
    <font>
      <b/>
      <sz val="12"/>
      <name val="Times New Roman"/>
      <family val="1"/>
    </font>
    <font>
      <sz val="9"/>
      <color indexed="18"/>
      <name val="Times New Roman"/>
      <family val="1"/>
    </font>
    <font>
      <sz val="10"/>
      <color indexed="10"/>
      <name val="Times New Roman"/>
      <family val="1"/>
    </font>
    <font>
      <sz val="8"/>
      <name val="Courier New"/>
      <family val="3"/>
    </font>
    <font>
      <sz val="10"/>
      <name val="Courier"/>
      <family val="3"/>
    </font>
    <font>
      <b/>
      <sz val="22"/>
      <color indexed="17"/>
      <name val="Times New Roman"/>
      <family val="1"/>
    </font>
    <font>
      <b/>
      <sz val="18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Arial"/>
      <family val="2"/>
    </font>
    <font>
      <sz val="14"/>
      <color indexed="18"/>
      <name val="Times New Roman"/>
      <family val="1"/>
    </font>
    <font>
      <b/>
      <sz val="20"/>
      <color indexed="17"/>
      <name val="Times New Roman"/>
      <family val="1"/>
    </font>
    <font>
      <b/>
      <vertAlign val="superscript"/>
      <sz val="14"/>
      <color indexed="18"/>
      <name val="Times New Roman"/>
      <family val="1"/>
    </font>
    <font>
      <b/>
      <sz val="16"/>
      <color indexed="25"/>
      <name val="Times New Roman"/>
      <family val="1"/>
    </font>
    <font>
      <sz val="11"/>
      <color indexed="18"/>
      <name val="Times New Roman"/>
      <family val="1"/>
    </font>
    <font>
      <vertAlign val="superscript"/>
      <sz val="12"/>
      <color indexed="18"/>
      <name val="Times New Roman"/>
      <family val="1"/>
    </font>
    <font>
      <vertAlign val="superscript"/>
      <sz val="10"/>
      <color indexed="18"/>
      <name val="Times New Roman"/>
      <family val="1"/>
    </font>
    <font>
      <b/>
      <sz val="14"/>
      <color indexed="10"/>
      <name val="Times New Roman"/>
      <family val="1"/>
    </font>
    <font>
      <b/>
      <sz val="8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8"/>
      <color indexed="18"/>
      <name val="Times New Roman"/>
      <family val="1"/>
    </font>
    <font>
      <sz val="18"/>
      <color indexed="18"/>
      <name val="Times New Roman"/>
      <family val="1"/>
    </font>
    <font>
      <sz val="10"/>
      <color indexed="8"/>
      <name val="MS Sans Serif"/>
      <family val="2"/>
    </font>
    <font>
      <i/>
      <sz val="9"/>
      <color indexed="18"/>
      <name val="Times New Roman"/>
      <family val="1"/>
    </font>
    <font>
      <sz val="16"/>
      <color indexed="18"/>
      <name val="Times New Roman"/>
      <family val="1"/>
    </font>
    <font>
      <b/>
      <sz val="10"/>
      <color indexed="8"/>
      <name val="MS Sans Serif"/>
      <family val="2"/>
    </font>
    <font>
      <sz val="10"/>
      <color indexed="1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b/>
      <sz val="20"/>
      <color indexed="18"/>
      <name val="Times New Roman"/>
      <family val="1"/>
    </font>
    <font>
      <b/>
      <sz val="10"/>
      <color indexed="18"/>
      <name val="Arial"/>
      <family val="2"/>
    </font>
    <font>
      <sz val="9.5"/>
      <color indexed="18"/>
      <name val="Times New Roman"/>
      <family val="1"/>
    </font>
    <font>
      <sz val="9.5"/>
      <color indexed="8"/>
      <name val="Times New Roman"/>
      <family val="1"/>
    </font>
    <font>
      <sz val="7.15"/>
      <color indexed="8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2"/>
      <color indexed="8"/>
      <name val="Arial"/>
      <family val="2"/>
    </font>
    <font>
      <b/>
      <sz val="12"/>
      <color indexed="20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1"/>
      <color theme="1"/>
      <name val="Calibri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32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32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/>
      <right style="thin"/>
      <top style="thin">
        <color indexed="1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18"/>
      </right>
      <top style="thin">
        <color indexed="18"/>
      </top>
      <bottom style="medium"/>
    </border>
    <border>
      <left>
        <color indexed="63"/>
      </left>
      <right>
        <color indexed="63"/>
      </right>
      <top style="thin">
        <color indexed="18"/>
      </top>
      <bottom style="medium"/>
    </border>
    <border>
      <left style="thin"/>
      <right style="medium"/>
      <top style="thin">
        <color indexed="1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>
        <color indexed="18"/>
      </top>
      <bottom>
        <color indexed="63"/>
      </bottom>
    </border>
    <border>
      <left style="thin"/>
      <right style="medium"/>
      <top style="medium">
        <color indexed="18"/>
      </top>
      <bottom>
        <color indexed="63"/>
      </bottom>
    </border>
    <border>
      <left style="medium"/>
      <right style="thin"/>
      <top>
        <color indexed="63"/>
      </top>
      <bottom style="medium">
        <color indexed="18"/>
      </bottom>
    </border>
    <border>
      <left style="thin"/>
      <right style="medium"/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/>
    </border>
    <border>
      <left style="medium">
        <color indexed="18"/>
      </left>
      <right style="thin">
        <color indexed="18"/>
      </right>
      <top style="medium">
        <color indexed="18"/>
      </top>
      <bottom style="thin"/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medium">
        <color indexed="18"/>
      </right>
      <top style="medium">
        <color indexed="18"/>
      </top>
      <bottom style="thin"/>
    </border>
    <border>
      <left style="medium">
        <color indexed="18"/>
      </left>
      <right style="medium">
        <color indexed="18"/>
      </right>
      <top>
        <color indexed="63"/>
      </top>
      <bottom style="thin"/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dashed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dashed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dashed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dashed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rgb="FF000080"/>
      </right>
      <top style="medium">
        <color indexed="18"/>
      </top>
      <bottom style="medium">
        <color indexed="18"/>
      </bottom>
    </border>
    <border>
      <left style="thin">
        <color rgb="FF000080"/>
      </left>
      <right style="thin">
        <color rgb="FF000080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rgb="FF000080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rgb="FF000080"/>
      </right>
      <top>
        <color indexed="63"/>
      </top>
      <bottom>
        <color indexed="63"/>
      </bottom>
    </border>
    <border>
      <left style="thin">
        <color rgb="FF000080"/>
      </left>
      <right style="thin">
        <color rgb="FF000080"/>
      </right>
      <top style="medium">
        <color indexed="18"/>
      </top>
      <bottom>
        <color indexed="63"/>
      </bottom>
    </border>
    <border>
      <left>
        <color indexed="63"/>
      </left>
      <right style="thin">
        <color rgb="FF000080"/>
      </right>
      <top style="medium">
        <color indexed="18"/>
      </top>
      <bottom>
        <color indexed="63"/>
      </bottom>
    </border>
    <border>
      <left style="thin">
        <color rgb="FF000080"/>
      </left>
      <right style="thin">
        <color rgb="FF000080"/>
      </right>
      <top>
        <color indexed="63"/>
      </top>
      <bottom>
        <color indexed="63"/>
      </bottom>
    </border>
    <border>
      <left>
        <color indexed="63"/>
      </left>
      <right style="thin">
        <color rgb="FF000080"/>
      </right>
      <top>
        <color indexed="63"/>
      </top>
      <bottom>
        <color indexed="63"/>
      </bottom>
    </border>
    <border>
      <left style="medium">
        <color indexed="18"/>
      </left>
      <right style="thin">
        <color rgb="FF000080"/>
      </right>
      <top>
        <color indexed="63"/>
      </top>
      <bottom style="medium">
        <color theme="0"/>
      </bottom>
    </border>
    <border>
      <left>
        <color indexed="63"/>
      </left>
      <right style="thin">
        <color rgb="FF000080"/>
      </right>
      <top>
        <color indexed="63"/>
      </top>
      <bottom style="medium">
        <color theme="0"/>
      </bottom>
    </border>
    <border>
      <left style="thin">
        <color rgb="FF000080"/>
      </left>
      <right style="thin">
        <color rgb="FF000080"/>
      </right>
      <top>
        <color indexed="63"/>
      </top>
      <bottom style="medium">
        <color theme="0"/>
      </bottom>
    </border>
    <border>
      <left style="thin">
        <color rgb="FF000080"/>
      </left>
      <right style="medium">
        <color rgb="FF002060"/>
      </right>
      <top>
        <color indexed="63"/>
      </top>
      <bottom style="medium">
        <color theme="0"/>
      </bottom>
    </border>
    <border>
      <left style="medium">
        <color rgb="FF002060"/>
      </left>
      <right style="thin">
        <color indexed="18"/>
      </right>
      <top style="medium">
        <color theme="0"/>
      </top>
      <bottom>
        <color indexed="63"/>
      </bottom>
    </border>
    <border>
      <left style="thin">
        <color indexed="18"/>
      </left>
      <right style="thin">
        <color rgb="FF000080"/>
      </right>
      <top style="medium">
        <color theme="0"/>
      </top>
      <bottom>
        <color indexed="63"/>
      </bottom>
    </border>
    <border>
      <left>
        <color indexed="63"/>
      </left>
      <right style="thin">
        <color rgb="FF000080"/>
      </right>
      <top style="medium">
        <color theme="0"/>
      </top>
      <bottom>
        <color indexed="63"/>
      </bottom>
    </border>
    <border>
      <left style="thin">
        <color rgb="FF000080"/>
      </left>
      <right style="thin">
        <color rgb="FF000080"/>
      </right>
      <top style="medium">
        <color theme="0"/>
      </top>
      <bottom>
        <color indexed="63"/>
      </bottom>
    </border>
    <border>
      <left style="thin">
        <color rgb="FF000080"/>
      </left>
      <right style="medium">
        <color rgb="FF002060"/>
      </right>
      <top style="medium">
        <color theme="0"/>
      </top>
      <bottom>
        <color indexed="63"/>
      </bottom>
    </border>
    <border>
      <left style="medium">
        <color rgb="FF002060"/>
      </left>
      <right style="thin">
        <color indexed="18"/>
      </right>
      <top>
        <color indexed="63"/>
      </top>
      <bottom>
        <color indexed="63"/>
      </bottom>
    </border>
    <border>
      <left style="thin">
        <color rgb="FF000080"/>
      </left>
      <right style="medium">
        <color rgb="FF002060"/>
      </right>
      <top>
        <color indexed="63"/>
      </top>
      <bottom>
        <color indexed="63"/>
      </bottom>
    </border>
    <border>
      <left style="medium">
        <color rgb="FF002060"/>
      </left>
      <right style="thin">
        <color indexed="18"/>
      </right>
      <top>
        <color indexed="63"/>
      </top>
      <bottom style="medium">
        <color rgb="FF002060"/>
      </bottom>
    </border>
    <border>
      <left style="thin">
        <color indexed="18"/>
      </left>
      <right style="thin">
        <color rgb="FF000080"/>
      </right>
      <top>
        <color indexed="63"/>
      </top>
      <bottom style="medium">
        <color rgb="FF002060"/>
      </bottom>
    </border>
    <border>
      <left>
        <color indexed="63"/>
      </left>
      <right style="thin">
        <color rgb="FF000080"/>
      </right>
      <top>
        <color indexed="63"/>
      </top>
      <bottom style="medium">
        <color rgb="FF002060"/>
      </bottom>
    </border>
    <border>
      <left style="thin">
        <color rgb="FF000080"/>
      </left>
      <right style="thin">
        <color rgb="FF000080"/>
      </right>
      <top>
        <color indexed="63"/>
      </top>
      <bottom style="medium">
        <color rgb="FF002060"/>
      </bottom>
    </border>
    <border>
      <left style="thin">
        <color rgb="FF000080"/>
      </left>
      <right style="medium">
        <color rgb="FF002060"/>
      </right>
      <top>
        <color indexed="63"/>
      </top>
      <bottom style="medium">
        <color rgb="FF002060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rgb="FF002060"/>
      </bottom>
    </border>
    <border>
      <left>
        <color indexed="63"/>
      </left>
      <right style="medium">
        <color indexed="18"/>
      </right>
      <top>
        <color indexed="63"/>
      </top>
      <bottom style="medium">
        <color rgb="FF002060"/>
      </bottom>
    </border>
    <border>
      <left style="thin">
        <color indexed="18"/>
      </left>
      <right style="medium">
        <color rgb="FF002060"/>
      </right>
      <top>
        <color indexed="63"/>
      </top>
      <bottom>
        <color indexed="63"/>
      </bottom>
    </border>
    <border>
      <left style="thin">
        <color indexed="18"/>
      </left>
      <right style="thin">
        <color rgb="FF000080"/>
      </right>
      <top>
        <color indexed="63"/>
      </top>
      <bottom style="medium">
        <color indexed="18"/>
      </bottom>
    </border>
    <border>
      <left style="medium">
        <color rgb="FF000099"/>
      </left>
      <right style="thin">
        <color indexed="18"/>
      </right>
      <top style="medium">
        <color rgb="FF000099"/>
      </top>
      <bottom style="medium">
        <color rgb="FF000099"/>
      </bottom>
    </border>
    <border>
      <left style="thin">
        <color indexed="18"/>
      </left>
      <right style="thin">
        <color indexed="18"/>
      </right>
      <top style="medium">
        <color rgb="FF000099"/>
      </top>
      <bottom style="medium">
        <color rgb="FF000099"/>
      </bottom>
    </border>
    <border>
      <left style="thin">
        <color indexed="18"/>
      </left>
      <right style="medium">
        <color rgb="FF000099"/>
      </right>
      <top style="medium">
        <color rgb="FF000099"/>
      </top>
      <bottom style="medium">
        <color rgb="FF000099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rgb="FF002060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rgb="FF002060"/>
      </bottom>
    </border>
    <border>
      <left style="thin">
        <color indexed="18"/>
      </left>
      <right style="medium">
        <color rgb="FF002060"/>
      </right>
      <top style="thin">
        <color indexed="18"/>
      </top>
      <bottom style="medium">
        <color rgb="FF002060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>
        <color indexed="63"/>
      </left>
      <right style="medium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18"/>
      </bottom>
    </border>
    <border>
      <left>
        <color indexed="63"/>
      </left>
      <right style="medium"/>
      <top style="medium"/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/>
      <right style="medium">
        <color indexed="18"/>
      </right>
      <top style="medium"/>
      <bottom style="medium"/>
    </border>
    <border>
      <left style="medium">
        <color indexed="18"/>
      </left>
      <right style="medium">
        <color indexed="18"/>
      </right>
      <top style="medium"/>
      <bottom style="medium"/>
    </border>
    <border>
      <left style="medium">
        <color indexed="18"/>
      </left>
      <right style="medium"/>
      <top style="medium"/>
      <bottom style="medium"/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medium">
        <color rgb="FF002060"/>
      </right>
      <top style="medium">
        <color indexed="18"/>
      </top>
      <bottom style="thin">
        <color indexed="18"/>
      </bottom>
    </border>
    <border>
      <left style="medium">
        <color rgb="FF002060"/>
      </left>
      <right style="medium">
        <color indexed="18"/>
      </right>
      <top style="medium">
        <color rgb="FF002060"/>
      </top>
      <bottom>
        <color indexed="63"/>
      </bottom>
    </border>
    <border>
      <left style="medium">
        <color rgb="FF002060"/>
      </left>
      <right style="medium">
        <color indexed="18"/>
      </right>
      <top>
        <color indexed="63"/>
      </top>
      <bottom>
        <color indexed="63"/>
      </bottom>
    </border>
    <border>
      <left style="medium">
        <color rgb="FF002060"/>
      </left>
      <right style="medium">
        <color indexed="18"/>
      </right>
      <top>
        <color indexed="63"/>
      </top>
      <bottom style="medium">
        <color rgb="FF002060"/>
      </bottom>
    </border>
    <border>
      <left style="medium">
        <color indexed="18"/>
      </left>
      <right>
        <color indexed="63"/>
      </right>
      <top style="medium">
        <color rgb="FF002060"/>
      </top>
      <bottom style="medium">
        <color indexed="18"/>
      </bottom>
    </border>
    <border>
      <left>
        <color indexed="63"/>
      </left>
      <right>
        <color indexed="63"/>
      </right>
      <top style="medium">
        <color rgb="FF002060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rgb="FF002060"/>
      </top>
      <bottom style="medium">
        <color indexed="18"/>
      </bottom>
    </border>
    <border>
      <left>
        <color indexed="63"/>
      </left>
      <right style="medium">
        <color rgb="FF002060"/>
      </right>
      <top style="medium">
        <color rgb="FF002060"/>
      </top>
      <bottom style="medium">
        <color indexed="18"/>
      </bottom>
    </border>
  </borders>
  <cellStyleXfs count="75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6" fillId="29" borderId="1" applyNumberFormat="0" applyAlignment="0" applyProtection="0"/>
    <xf numFmtId="0" fontId="77" fillId="30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78" fillId="0" borderId="0" applyFon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7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0" fillId="0" borderId="0">
      <alignment/>
      <protection/>
    </xf>
    <xf numFmtId="0" fontId="22" fillId="0" borderId="0">
      <alignment/>
      <protection/>
    </xf>
    <xf numFmtId="167" fontId="15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80" fillId="21" borderId="6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7" applyNumberFormat="0" applyFill="0" applyAlignment="0" applyProtection="0"/>
    <xf numFmtId="0" fontId="75" fillId="0" borderId="8" applyNumberFormat="0" applyFill="0" applyAlignment="0" applyProtection="0"/>
    <xf numFmtId="0" fontId="85" fillId="0" borderId="9" applyNumberFormat="0" applyFill="0" applyAlignment="0" applyProtection="0"/>
  </cellStyleXfs>
  <cellXfs count="832">
    <xf numFmtId="166" fontId="0" fillId="0" borderId="0" xfId="0" applyAlignment="1">
      <alignment/>
    </xf>
    <xf numFmtId="166" fontId="2" fillId="0" borderId="0" xfId="0" applyFont="1" applyAlignment="1">
      <alignment/>
    </xf>
    <xf numFmtId="166" fontId="3" fillId="0" borderId="0" xfId="0" applyFont="1" applyAlignment="1">
      <alignment/>
    </xf>
    <xf numFmtId="166" fontId="5" fillId="0" borderId="0" xfId="0" applyFont="1" applyAlignment="1">
      <alignment/>
    </xf>
    <xf numFmtId="166" fontId="8" fillId="0" borderId="0" xfId="0" applyFont="1" applyAlignment="1">
      <alignment/>
    </xf>
    <xf numFmtId="166" fontId="7" fillId="0" borderId="10" xfId="0" applyNumberFormat="1" applyFont="1" applyBorder="1" applyAlignment="1" applyProtection="1">
      <alignment horizontal="left"/>
      <protection/>
    </xf>
    <xf numFmtId="166" fontId="9" fillId="0" borderId="11" xfId="0" applyNumberFormat="1" applyFont="1" applyBorder="1" applyAlignment="1" applyProtection="1">
      <alignment horizontal="left"/>
      <protection/>
    </xf>
    <xf numFmtId="166" fontId="9" fillId="0" borderId="10" xfId="0" applyNumberFormat="1" applyFont="1" applyBorder="1" applyAlignment="1" applyProtection="1">
      <alignment horizontal="left"/>
      <protection/>
    </xf>
    <xf numFmtId="168" fontId="7" fillId="0" borderId="12" xfId="0" applyNumberFormat="1" applyFont="1" applyBorder="1" applyAlignment="1">
      <alignment horizontal="right"/>
    </xf>
    <xf numFmtId="166" fontId="12" fillId="0" borderId="0" xfId="0" applyFont="1" applyAlignment="1">
      <alignment/>
    </xf>
    <xf numFmtId="166" fontId="9" fillId="0" borderId="0" xfId="0" applyFont="1" applyAlignment="1">
      <alignment/>
    </xf>
    <xf numFmtId="169" fontId="8" fillId="0" borderId="0" xfId="0" applyNumberFormat="1" applyFont="1" applyAlignment="1" applyProtection="1">
      <alignment/>
      <protection/>
    </xf>
    <xf numFmtId="169" fontId="13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169" fontId="3" fillId="0" borderId="0" xfId="0" applyNumberFormat="1" applyFont="1" applyAlignment="1" applyProtection="1">
      <alignment/>
      <protection/>
    </xf>
    <xf numFmtId="168" fontId="9" fillId="0" borderId="13" xfId="63" applyNumberFormat="1" applyFont="1" applyBorder="1" applyProtection="1">
      <alignment/>
      <protection locked="0"/>
    </xf>
    <xf numFmtId="168" fontId="9" fillId="0" borderId="14" xfId="63" applyNumberFormat="1" applyFont="1" applyBorder="1" applyProtection="1">
      <alignment/>
      <protection locked="0"/>
    </xf>
    <xf numFmtId="168" fontId="9" fillId="0" borderId="15" xfId="63" applyNumberFormat="1" applyFont="1" applyBorder="1" applyProtection="1">
      <alignment/>
      <protection locked="0"/>
    </xf>
    <xf numFmtId="168" fontId="9" fillId="0" borderId="15" xfId="0" applyNumberFormat="1" applyFont="1" applyBorder="1" applyAlignment="1" applyProtection="1">
      <alignment/>
      <protection locked="0"/>
    </xf>
    <xf numFmtId="166" fontId="7" fillId="33" borderId="16" xfId="0" applyFont="1" applyFill="1" applyBorder="1" applyAlignment="1">
      <alignment/>
    </xf>
    <xf numFmtId="166" fontId="7" fillId="33" borderId="17" xfId="0" applyFont="1" applyFill="1" applyBorder="1" applyAlignment="1">
      <alignment/>
    </xf>
    <xf numFmtId="166" fontId="7" fillId="33" borderId="10" xfId="0" applyNumberFormat="1" applyFont="1" applyFill="1" applyBorder="1" applyAlignment="1" applyProtection="1">
      <alignment horizontal="left"/>
      <protection/>
    </xf>
    <xf numFmtId="166" fontId="7" fillId="33" borderId="12" xfId="0" applyNumberFormat="1" applyFont="1" applyFill="1" applyBorder="1" applyAlignment="1" applyProtection="1">
      <alignment horizontal="center"/>
      <protection/>
    </xf>
    <xf numFmtId="166" fontId="7" fillId="33" borderId="18" xfId="0" applyNumberFormat="1" applyFont="1" applyFill="1" applyBorder="1" applyAlignment="1" applyProtection="1">
      <alignment horizontal="center"/>
      <protection/>
    </xf>
    <xf numFmtId="166" fontId="6" fillId="0" borderId="0" xfId="0" applyFont="1" applyBorder="1" applyAlignment="1">
      <alignment vertical="center"/>
    </xf>
    <xf numFmtId="166" fontId="2" fillId="0" borderId="0" xfId="0" applyFont="1" applyBorder="1" applyAlignment="1">
      <alignment/>
    </xf>
    <xf numFmtId="166" fontId="7" fillId="33" borderId="19" xfId="0" applyFont="1" applyFill="1" applyBorder="1" applyAlignment="1">
      <alignment/>
    </xf>
    <xf numFmtId="166" fontId="7" fillId="33" borderId="20" xfId="0" applyNumberFormat="1" applyFont="1" applyFill="1" applyBorder="1" applyAlignment="1" applyProtection="1">
      <alignment horizontal="center"/>
      <protection/>
    </xf>
    <xf numFmtId="166" fontId="7" fillId="33" borderId="21" xfId="0" applyNumberFormat="1" applyFont="1" applyFill="1" applyBorder="1" applyAlignment="1" applyProtection="1">
      <alignment horizontal="center" vertical="top"/>
      <protection/>
    </xf>
    <xf numFmtId="166" fontId="9" fillId="0" borderId="12" xfId="0" applyNumberFormat="1" applyFont="1" applyBorder="1" applyAlignment="1" applyProtection="1">
      <alignment horizontal="left"/>
      <protection/>
    </xf>
    <xf numFmtId="166" fontId="7" fillId="0" borderId="12" xfId="0" applyNumberFormat="1" applyFont="1" applyBorder="1" applyAlignment="1" applyProtection="1">
      <alignment horizontal="left"/>
      <protection/>
    </xf>
    <xf numFmtId="166" fontId="9" fillId="33" borderId="10" xfId="0" applyNumberFormat="1" applyFont="1" applyFill="1" applyBorder="1" applyAlignment="1" applyProtection="1">
      <alignment horizontal="left"/>
      <protection/>
    </xf>
    <xf numFmtId="166" fontId="9" fillId="33" borderId="11" xfId="0" applyNumberFormat="1" applyFont="1" applyFill="1" applyBorder="1" applyAlignment="1" applyProtection="1">
      <alignment horizontal="left"/>
      <protection/>
    </xf>
    <xf numFmtId="166" fontId="9" fillId="33" borderId="22" xfId="0" applyNumberFormat="1" applyFont="1" applyFill="1" applyBorder="1" applyAlignment="1" applyProtection="1">
      <alignment horizontal="left"/>
      <protection/>
    </xf>
    <xf numFmtId="168" fontId="7" fillId="0" borderId="23" xfId="0" applyNumberFormat="1" applyFont="1" applyBorder="1" applyAlignment="1">
      <alignment horizontal="right"/>
    </xf>
    <xf numFmtId="166" fontId="9" fillId="33" borderId="20" xfId="0" applyNumberFormat="1" applyFont="1" applyFill="1" applyBorder="1" applyAlignment="1" applyProtection="1">
      <alignment horizontal="left"/>
      <protection/>
    </xf>
    <xf numFmtId="168" fontId="7" fillId="0" borderId="15" xfId="63" applyNumberFormat="1" applyFont="1" applyBorder="1" applyProtection="1">
      <alignment/>
      <protection locked="0"/>
    </xf>
    <xf numFmtId="166" fontId="7" fillId="0" borderId="12" xfId="0" applyFont="1" applyBorder="1" applyAlignment="1">
      <alignment horizontal="left"/>
    </xf>
    <xf numFmtId="166" fontId="9" fillId="0" borderId="10" xfId="0" applyNumberFormat="1" applyFont="1" applyFill="1" applyBorder="1" applyAlignment="1" applyProtection="1">
      <alignment horizontal="left"/>
      <protection/>
    </xf>
    <xf numFmtId="166" fontId="9" fillId="0" borderId="11" xfId="0" applyNumberFormat="1" applyFont="1" applyFill="1" applyBorder="1" applyAlignment="1" applyProtection="1">
      <alignment horizontal="left"/>
      <protection/>
    </xf>
    <xf numFmtId="166" fontId="7" fillId="0" borderId="10" xfId="0" applyNumberFormat="1" applyFont="1" applyBorder="1" applyAlignment="1" applyProtection="1">
      <alignment/>
      <protection/>
    </xf>
    <xf numFmtId="166" fontId="9" fillId="0" borderId="10" xfId="0" applyNumberFormat="1" applyFont="1" applyBorder="1" applyAlignment="1" applyProtection="1">
      <alignment/>
      <protection/>
    </xf>
    <xf numFmtId="166" fontId="9" fillId="33" borderId="10" xfId="0" applyNumberFormat="1" applyFont="1" applyFill="1" applyBorder="1" applyAlignment="1" applyProtection="1">
      <alignment/>
      <protection/>
    </xf>
    <xf numFmtId="166" fontId="9" fillId="33" borderId="12" xfId="0" applyNumberFormat="1" applyFont="1" applyFill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167" fontId="9" fillId="33" borderId="22" xfId="0" applyNumberFormat="1" applyFont="1" applyFill="1" applyBorder="1" applyAlignment="1" applyProtection="1">
      <alignment/>
      <protection/>
    </xf>
    <xf numFmtId="168" fontId="9" fillId="0" borderId="22" xfId="0" applyNumberFormat="1" applyFont="1" applyBorder="1" applyAlignment="1" applyProtection="1">
      <alignment/>
      <protection locked="0"/>
    </xf>
    <xf numFmtId="168" fontId="9" fillId="0" borderId="24" xfId="0" applyNumberFormat="1" applyFont="1" applyBorder="1" applyAlignment="1" applyProtection="1">
      <alignment horizontal="right"/>
      <protection locked="0"/>
    </xf>
    <xf numFmtId="168" fontId="9" fillId="0" borderId="25" xfId="0" applyNumberFormat="1" applyFont="1" applyBorder="1" applyAlignment="1" applyProtection="1">
      <alignment horizontal="right"/>
      <protection locked="0"/>
    </xf>
    <xf numFmtId="168" fontId="7" fillId="0" borderId="12" xfId="0" applyNumberFormat="1" applyFont="1" applyBorder="1" applyAlignment="1" applyProtection="1">
      <alignment/>
      <protection locked="0"/>
    </xf>
    <xf numFmtId="168" fontId="7" fillId="0" borderId="18" xfId="63" applyNumberFormat="1" applyFont="1" applyBorder="1" applyProtection="1">
      <alignment/>
      <protection locked="0"/>
    </xf>
    <xf numFmtId="168" fontId="7" fillId="0" borderId="26" xfId="0" applyNumberFormat="1" applyFont="1" applyBorder="1" applyAlignment="1" applyProtection="1">
      <alignment horizontal="right"/>
      <protection locked="0"/>
    </xf>
    <xf numFmtId="168" fontId="7" fillId="0" borderId="23" xfId="0" applyNumberFormat="1" applyFont="1" applyBorder="1" applyAlignment="1" applyProtection="1">
      <alignment horizontal="right"/>
      <protection locked="0"/>
    </xf>
    <xf numFmtId="168" fontId="9" fillId="0" borderId="12" xfId="0" applyNumberFormat="1" applyFont="1" applyBorder="1" applyAlignment="1" applyProtection="1">
      <alignment/>
      <protection locked="0"/>
    </xf>
    <xf numFmtId="168" fontId="9" fillId="0" borderId="26" xfId="0" applyNumberFormat="1" applyFont="1" applyBorder="1" applyAlignment="1" applyProtection="1">
      <alignment horizontal="right"/>
      <protection locked="0"/>
    </xf>
    <xf numFmtId="168" fontId="9" fillId="0" borderId="23" xfId="0" applyNumberFormat="1" applyFont="1" applyBorder="1" applyAlignment="1" applyProtection="1">
      <alignment horizontal="right"/>
      <protection locked="0"/>
    </xf>
    <xf numFmtId="168" fontId="9" fillId="0" borderId="15" xfId="63" applyNumberFormat="1" applyFont="1" applyBorder="1" applyAlignment="1" applyProtection="1">
      <alignment horizontal="right"/>
      <protection locked="0"/>
    </xf>
    <xf numFmtId="168" fontId="9" fillId="0" borderId="13" xfId="63" applyNumberFormat="1" applyFont="1" applyBorder="1" applyAlignment="1" applyProtection="1">
      <alignment horizontal="right"/>
      <protection locked="0"/>
    </xf>
    <xf numFmtId="168" fontId="7" fillId="0" borderId="27" xfId="0" applyNumberFormat="1" applyFont="1" applyBorder="1" applyAlignment="1" applyProtection="1">
      <alignment horizontal="right"/>
      <protection locked="0"/>
    </xf>
    <xf numFmtId="168" fontId="9" fillId="0" borderId="28" xfId="0" applyNumberFormat="1" applyFont="1" applyBorder="1" applyAlignment="1" applyProtection="1">
      <alignment horizontal="right"/>
      <protection locked="0"/>
    </xf>
    <xf numFmtId="168" fontId="7" fillId="0" borderId="12" xfId="0" applyNumberFormat="1" applyFont="1" applyBorder="1" applyAlignment="1" applyProtection="1">
      <alignment horizontal="right"/>
      <protection locked="0"/>
    </xf>
    <xf numFmtId="168" fontId="7" fillId="0" borderId="14" xfId="63" applyNumberFormat="1" applyFont="1" applyBorder="1" applyProtection="1">
      <alignment/>
      <protection locked="0"/>
    </xf>
    <xf numFmtId="168" fontId="9" fillId="0" borderId="22" xfId="0" applyNumberFormat="1" applyFont="1" applyBorder="1" applyAlignment="1" applyProtection="1">
      <alignment horizontal="right"/>
      <protection locked="0"/>
    </xf>
    <xf numFmtId="168" fontId="7" fillId="0" borderId="10" xfId="0" applyNumberFormat="1" applyFont="1" applyBorder="1" applyAlignment="1" applyProtection="1">
      <alignment horizontal="right"/>
      <protection locked="0"/>
    </xf>
    <xf numFmtId="168" fontId="7" fillId="0" borderId="18" xfId="0" applyNumberFormat="1" applyFont="1" applyBorder="1" applyAlignment="1" applyProtection="1">
      <alignment/>
      <protection locked="0"/>
    </xf>
    <xf numFmtId="168" fontId="9" fillId="0" borderId="10" xfId="0" applyNumberFormat="1" applyFont="1" applyBorder="1" applyAlignment="1" applyProtection="1">
      <alignment/>
      <protection locked="0"/>
    </xf>
    <xf numFmtId="168" fontId="7" fillId="0" borderId="20" xfId="0" applyNumberFormat="1" applyFont="1" applyBorder="1" applyAlignment="1" applyProtection="1">
      <alignment horizontal="right"/>
      <protection locked="0"/>
    </xf>
    <xf numFmtId="168" fontId="7" fillId="0" borderId="21" xfId="63" applyNumberFormat="1" applyFont="1" applyBorder="1" applyProtection="1">
      <alignment/>
      <protection locked="0"/>
    </xf>
    <xf numFmtId="168" fontId="7" fillId="0" borderId="29" xfId="0" applyNumberFormat="1" applyFont="1" applyBorder="1" applyAlignment="1" applyProtection="1">
      <alignment horizontal="right"/>
      <protection locked="0"/>
    </xf>
    <xf numFmtId="168" fontId="7" fillId="0" borderId="30" xfId="0" applyNumberFormat="1" applyFont="1" applyBorder="1" applyAlignment="1" applyProtection="1">
      <alignment horizontal="right"/>
      <protection locked="0"/>
    </xf>
    <xf numFmtId="168" fontId="9" fillId="33" borderId="12" xfId="0" applyNumberFormat="1" applyFont="1" applyFill="1" applyBorder="1" applyAlignment="1" applyProtection="1">
      <alignment/>
      <protection locked="0"/>
    </xf>
    <xf numFmtId="168" fontId="9" fillId="33" borderId="15" xfId="63" applyNumberFormat="1" applyFont="1" applyFill="1" applyBorder="1" applyProtection="1">
      <alignment/>
      <protection locked="0"/>
    </xf>
    <xf numFmtId="168" fontId="9" fillId="33" borderId="26" xfId="0" applyNumberFormat="1" applyFont="1" applyFill="1" applyBorder="1" applyAlignment="1" applyProtection="1">
      <alignment horizontal="right"/>
      <protection locked="0"/>
    </xf>
    <xf numFmtId="168" fontId="9" fillId="33" borderId="23" xfId="0" applyNumberFormat="1" applyFont="1" applyFill="1" applyBorder="1" applyAlignment="1" applyProtection="1">
      <alignment horizontal="right"/>
      <protection locked="0"/>
    </xf>
    <xf numFmtId="168" fontId="9" fillId="33" borderId="15" xfId="63" applyNumberFormat="1" applyFont="1" applyFill="1" applyBorder="1" applyAlignment="1" applyProtection="1">
      <alignment horizontal="right"/>
      <protection locked="0"/>
    </xf>
    <xf numFmtId="168" fontId="9" fillId="33" borderId="13" xfId="63" applyNumberFormat="1" applyFont="1" applyFill="1" applyBorder="1" applyProtection="1">
      <alignment/>
      <protection locked="0"/>
    </xf>
    <xf numFmtId="168" fontId="9" fillId="33" borderId="22" xfId="0" applyNumberFormat="1" applyFont="1" applyFill="1" applyBorder="1" applyAlignment="1" applyProtection="1">
      <alignment/>
      <protection locked="0"/>
    </xf>
    <xf numFmtId="168" fontId="9" fillId="33" borderId="28" xfId="0" applyNumberFormat="1" applyFont="1" applyFill="1" applyBorder="1" applyAlignment="1" applyProtection="1">
      <alignment horizontal="right"/>
      <protection locked="0"/>
    </xf>
    <xf numFmtId="168" fontId="9" fillId="33" borderId="10" xfId="0" applyNumberFormat="1" applyFont="1" applyFill="1" applyBorder="1" applyAlignment="1" applyProtection="1">
      <alignment/>
      <protection locked="0"/>
    </xf>
    <xf numFmtId="168" fontId="9" fillId="33" borderId="15" xfId="0" applyNumberFormat="1" applyFont="1" applyFill="1" applyBorder="1" applyAlignment="1" applyProtection="1">
      <alignment/>
      <protection locked="0"/>
    </xf>
    <xf numFmtId="168" fontId="9" fillId="33" borderId="31" xfId="0" applyNumberFormat="1" applyFont="1" applyFill="1" applyBorder="1" applyAlignment="1" applyProtection="1">
      <alignment/>
      <protection locked="0"/>
    </xf>
    <xf numFmtId="168" fontId="9" fillId="33" borderId="21" xfId="63" applyNumberFormat="1" applyFont="1" applyFill="1" applyBorder="1" applyProtection="1">
      <alignment/>
      <protection locked="0"/>
    </xf>
    <xf numFmtId="0" fontId="9" fillId="0" borderId="32" xfId="0" applyNumberFormat="1" applyFont="1" applyBorder="1" applyAlignment="1" applyProtection="1">
      <alignment/>
      <protection locked="0"/>
    </xf>
    <xf numFmtId="4" fontId="11" fillId="0" borderId="18" xfId="63" applyNumberFormat="1" applyFont="1" applyBorder="1" applyProtection="1">
      <alignment/>
      <protection locked="0"/>
    </xf>
    <xf numFmtId="0" fontId="9" fillId="0" borderId="33" xfId="0" applyNumberFormat="1" applyFont="1" applyBorder="1" applyAlignment="1" applyProtection="1">
      <alignment/>
      <protection locked="0"/>
    </xf>
    <xf numFmtId="4" fontId="11" fillId="0" borderId="34" xfId="63" applyNumberFormat="1" applyFont="1" applyBorder="1" applyProtection="1">
      <alignment/>
      <protection locked="0"/>
    </xf>
    <xf numFmtId="0" fontId="9" fillId="0" borderId="35" xfId="0" applyNumberFormat="1" applyFont="1" applyBorder="1" applyAlignment="1" applyProtection="1">
      <alignment/>
      <protection locked="0"/>
    </xf>
    <xf numFmtId="4" fontId="11" fillId="0" borderId="14" xfId="63" applyNumberFormat="1" applyFont="1" applyBorder="1" applyProtection="1">
      <alignment/>
      <protection locked="0"/>
    </xf>
    <xf numFmtId="168" fontId="9" fillId="0" borderId="12" xfId="0" applyNumberFormat="1" applyFont="1" applyBorder="1" applyAlignment="1">
      <alignment/>
    </xf>
    <xf numFmtId="168" fontId="9" fillId="0" borderId="26" xfId="0" applyNumberFormat="1" applyFont="1" applyBorder="1" applyAlignment="1">
      <alignment horizontal="right"/>
    </xf>
    <xf numFmtId="168" fontId="9" fillId="0" borderId="23" xfId="0" applyNumberFormat="1" applyFont="1" applyBorder="1" applyAlignment="1">
      <alignment horizontal="right"/>
    </xf>
    <xf numFmtId="168" fontId="9" fillId="33" borderId="12" xfId="0" applyNumberFormat="1" applyFont="1" applyFill="1" applyBorder="1" applyAlignment="1">
      <alignment/>
    </xf>
    <xf numFmtId="168" fontId="9" fillId="33" borderId="26" xfId="0" applyNumberFormat="1" applyFont="1" applyFill="1" applyBorder="1" applyAlignment="1">
      <alignment horizontal="right"/>
    </xf>
    <xf numFmtId="168" fontId="9" fillId="33" borderId="23" xfId="0" applyNumberFormat="1" applyFont="1" applyFill="1" applyBorder="1" applyAlignment="1">
      <alignment horizontal="right"/>
    </xf>
    <xf numFmtId="168" fontId="9" fillId="0" borderId="22" xfId="0" applyNumberFormat="1" applyFont="1" applyBorder="1" applyAlignment="1">
      <alignment/>
    </xf>
    <xf numFmtId="168" fontId="9" fillId="0" borderId="28" xfId="0" applyNumberFormat="1" applyFont="1" applyBorder="1" applyAlignment="1">
      <alignment horizontal="right"/>
    </xf>
    <xf numFmtId="168" fontId="9" fillId="0" borderId="24" xfId="0" applyNumberFormat="1" applyFont="1" applyBorder="1" applyAlignment="1">
      <alignment horizontal="right"/>
    </xf>
    <xf numFmtId="168" fontId="7" fillId="0" borderId="18" xfId="63" applyNumberFormat="1" applyFont="1" applyBorder="1">
      <alignment/>
      <protection/>
    </xf>
    <xf numFmtId="168" fontId="7" fillId="0" borderId="26" xfId="0" applyNumberFormat="1" applyFont="1" applyBorder="1" applyAlignment="1">
      <alignment horizontal="right"/>
    </xf>
    <xf numFmtId="168" fontId="9" fillId="0" borderId="15" xfId="63" applyNumberFormat="1" applyFont="1" applyBorder="1">
      <alignment/>
      <protection/>
    </xf>
    <xf numFmtId="168" fontId="9" fillId="33" borderId="22" xfId="0" applyNumberFormat="1" applyFont="1" applyFill="1" applyBorder="1" applyAlignment="1">
      <alignment/>
    </xf>
    <xf numFmtId="168" fontId="9" fillId="33" borderId="28" xfId="0" applyNumberFormat="1" applyFont="1" applyFill="1" applyBorder="1" applyAlignment="1">
      <alignment horizontal="right"/>
    </xf>
    <xf numFmtId="168" fontId="7" fillId="0" borderId="15" xfId="63" applyNumberFormat="1" applyFont="1" applyBorder="1">
      <alignment/>
      <protection/>
    </xf>
    <xf numFmtId="168" fontId="7" fillId="0" borderId="23" xfId="0" applyNumberFormat="1" applyFont="1" applyBorder="1" applyAlignment="1">
      <alignment/>
    </xf>
    <xf numFmtId="168" fontId="9" fillId="33" borderId="20" xfId="0" applyNumberFormat="1" applyFont="1" applyFill="1" applyBorder="1" applyAlignment="1">
      <alignment/>
    </xf>
    <xf numFmtId="168" fontId="9" fillId="33" borderId="30" xfId="0" applyNumberFormat="1" applyFont="1" applyFill="1" applyBorder="1" applyAlignment="1">
      <alignment horizontal="right"/>
    </xf>
    <xf numFmtId="168" fontId="7" fillId="0" borderId="36" xfId="63" applyNumberFormat="1" applyFont="1" applyBorder="1" applyProtection="1">
      <alignment/>
      <protection locked="0"/>
    </xf>
    <xf numFmtId="166" fontId="7" fillId="0" borderId="19" xfId="0" applyFont="1" applyBorder="1" applyAlignment="1" applyProtection="1">
      <alignment horizontal="left" wrapText="1"/>
      <protection locked="0"/>
    </xf>
    <xf numFmtId="167" fontId="16" fillId="0" borderId="0" xfId="65" applyFont="1" applyAlignment="1">
      <alignment vertical="center"/>
      <protection/>
    </xf>
    <xf numFmtId="167" fontId="9" fillId="0" borderId="0" xfId="65" applyFont="1">
      <alignment/>
      <protection/>
    </xf>
    <xf numFmtId="166" fontId="17" fillId="0" borderId="0" xfId="65" applyNumberFormat="1" applyFont="1" applyAlignment="1">
      <alignment vertical="center"/>
      <protection/>
    </xf>
    <xf numFmtId="166" fontId="18" fillId="0" borderId="0" xfId="65" applyNumberFormat="1" applyFont="1" applyAlignment="1">
      <alignment vertical="center"/>
      <protection/>
    </xf>
    <xf numFmtId="167" fontId="19" fillId="0" borderId="37" xfId="65" applyFont="1" applyBorder="1" applyAlignment="1">
      <alignment horizontal="left" vertical="center"/>
      <protection/>
    </xf>
    <xf numFmtId="167" fontId="20" fillId="0" borderId="38" xfId="65" applyFont="1" applyBorder="1">
      <alignment/>
      <protection/>
    </xf>
    <xf numFmtId="167" fontId="7" fillId="0" borderId="38" xfId="65" applyFont="1" applyBorder="1">
      <alignment/>
      <protection/>
    </xf>
    <xf numFmtId="167" fontId="7" fillId="0" borderId="39" xfId="65" applyFont="1" applyBorder="1">
      <alignment/>
      <protection/>
    </xf>
    <xf numFmtId="167" fontId="7" fillId="33" borderId="17" xfId="65" applyFont="1" applyFill="1" applyBorder="1" applyAlignment="1">
      <alignment horizontal="left"/>
      <protection/>
    </xf>
    <xf numFmtId="167" fontId="20" fillId="33" borderId="12" xfId="65" applyFont="1" applyFill="1" applyBorder="1" applyAlignment="1">
      <alignment horizontal="left"/>
      <protection/>
    </xf>
    <xf numFmtId="167" fontId="20" fillId="33" borderId="20" xfId="65" applyFont="1" applyFill="1" applyBorder="1" applyAlignment="1">
      <alignment horizontal="left"/>
      <protection/>
    </xf>
    <xf numFmtId="167" fontId="21" fillId="33" borderId="40" xfId="65" applyFont="1" applyFill="1" applyBorder="1" applyAlignment="1">
      <alignment horizontal="center" vertical="center"/>
      <protection/>
    </xf>
    <xf numFmtId="167" fontId="21" fillId="33" borderId="41" xfId="65" applyFont="1" applyFill="1" applyBorder="1" applyAlignment="1">
      <alignment horizontal="center" vertical="center"/>
      <protection/>
    </xf>
    <xf numFmtId="167" fontId="21" fillId="33" borderId="29" xfId="65" applyFont="1" applyFill="1" applyBorder="1" applyAlignment="1">
      <alignment horizontal="center" vertical="center"/>
      <protection/>
    </xf>
    <xf numFmtId="167" fontId="21" fillId="33" borderId="42" xfId="65" applyFont="1" applyFill="1" applyBorder="1" applyAlignment="1">
      <alignment horizontal="center" vertical="center"/>
      <protection/>
    </xf>
    <xf numFmtId="167" fontId="21" fillId="33" borderId="43" xfId="65" applyFont="1" applyFill="1" applyBorder="1" applyAlignment="1">
      <alignment horizontal="center" vertical="center"/>
      <protection/>
    </xf>
    <xf numFmtId="167" fontId="21" fillId="33" borderId="44" xfId="65" applyFont="1" applyFill="1" applyBorder="1" applyAlignment="1">
      <alignment horizontal="center" vertical="center"/>
      <protection/>
    </xf>
    <xf numFmtId="0" fontId="9" fillId="0" borderId="17" xfId="64" applyFont="1" applyBorder="1" applyAlignment="1">
      <alignment horizontal="left" wrapText="1"/>
      <protection/>
    </xf>
    <xf numFmtId="174" fontId="23" fillId="0" borderId="45" xfId="53" applyNumberFormat="1" applyFont="1" applyBorder="1" applyAlignment="1">
      <alignment horizontal="right"/>
      <protection/>
    </xf>
    <xf numFmtId="174" fontId="23" fillId="0" borderId="46" xfId="53" applyNumberFormat="1" applyFont="1" applyBorder="1" applyAlignment="1" quotePrefix="1">
      <alignment horizontal="right"/>
      <protection/>
    </xf>
    <xf numFmtId="174" fontId="23" fillId="0" borderId="47" xfId="53" applyNumberFormat="1" applyFont="1" applyBorder="1" applyAlignment="1" quotePrefix="1">
      <alignment horizontal="right"/>
      <protection/>
    </xf>
    <xf numFmtId="174" fontId="23" fillId="0" borderId="48" xfId="53" applyNumberFormat="1" applyFont="1" applyBorder="1" applyAlignment="1" quotePrefix="1">
      <alignment horizontal="right"/>
      <protection/>
    </xf>
    <xf numFmtId="174" fontId="23" fillId="0" borderId="49" xfId="53" applyNumberFormat="1" applyFont="1" applyBorder="1" applyAlignment="1" quotePrefix="1">
      <alignment horizontal="right"/>
      <protection/>
    </xf>
    <xf numFmtId="174" fontId="23" fillId="0" borderId="45" xfId="53" applyNumberFormat="1" applyFont="1" applyBorder="1" applyAlignment="1" quotePrefix="1">
      <alignment horizontal="right"/>
      <protection/>
    </xf>
    <xf numFmtId="174" fontId="23" fillId="0" borderId="50" xfId="53" applyNumberFormat="1" applyFont="1" applyBorder="1" applyAlignment="1" quotePrefix="1">
      <alignment horizontal="right"/>
      <protection/>
    </xf>
    <xf numFmtId="169" fontId="9" fillId="0" borderId="0" xfId="65" applyNumberFormat="1" applyFont="1">
      <alignment/>
      <protection/>
    </xf>
    <xf numFmtId="0" fontId="9" fillId="34" borderId="12" xfId="64" applyFont="1" applyFill="1" applyBorder="1" applyAlignment="1">
      <alignment horizontal="left" wrapText="1"/>
      <protection/>
    </xf>
    <xf numFmtId="174" fontId="23" fillId="33" borderId="15" xfId="53" applyNumberFormat="1" applyFont="1" applyFill="1" applyBorder="1" quotePrefix="1">
      <alignment/>
      <protection/>
    </xf>
    <xf numFmtId="174" fontId="23" fillId="33" borderId="51" xfId="53" applyNumberFormat="1" applyFont="1" applyFill="1" applyBorder="1" quotePrefix="1">
      <alignment/>
      <protection/>
    </xf>
    <xf numFmtId="174" fontId="23" fillId="33" borderId="26" xfId="53" applyNumberFormat="1" applyFont="1" applyFill="1" applyBorder="1" quotePrefix="1">
      <alignment/>
      <protection/>
    </xf>
    <xf numFmtId="174" fontId="23" fillId="33" borderId="52" xfId="53" applyNumberFormat="1" applyFont="1" applyFill="1" applyBorder="1" quotePrefix="1">
      <alignment/>
      <protection/>
    </xf>
    <xf numFmtId="174" fontId="23" fillId="33" borderId="0" xfId="53" applyNumberFormat="1" applyFont="1" applyFill="1" quotePrefix="1">
      <alignment/>
      <protection/>
    </xf>
    <xf numFmtId="174" fontId="23" fillId="33" borderId="23" xfId="53" applyNumberFormat="1" applyFont="1" applyFill="1" applyBorder="1" quotePrefix="1">
      <alignment/>
      <protection/>
    </xf>
    <xf numFmtId="0" fontId="9" fillId="0" borderId="12" xfId="64" applyFont="1" applyBorder="1" applyAlignment="1">
      <alignment horizontal="left" wrapText="1"/>
      <protection/>
    </xf>
    <xf numFmtId="174" fontId="23" fillId="0" borderId="15" xfId="53" applyNumberFormat="1" applyFont="1" applyBorder="1" quotePrefix="1">
      <alignment/>
      <protection/>
    </xf>
    <xf numFmtId="174" fontId="23" fillId="0" borderId="51" xfId="53" applyNumberFormat="1" applyFont="1" applyBorder="1" quotePrefix="1">
      <alignment/>
      <protection/>
    </xf>
    <xf numFmtId="174" fontId="23" fillId="0" borderId="26" xfId="53" applyNumberFormat="1" applyFont="1" applyBorder="1" quotePrefix="1">
      <alignment/>
      <protection/>
    </xf>
    <xf numFmtId="174" fontId="23" fillId="0" borderId="52" xfId="53" applyNumberFormat="1" applyFont="1" applyBorder="1" quotePrefix="1">
      <alignment/>
      <protection/>
    </xf>
    <xf numFmtId="174" fontId="23" fillId="0" borderId="0" xfId="53" applyNumberFormat="1" applyFont="1" quotePrefix="1">
      <alignment/>
      <protection/>
    </xf>
    <xf numFmtId="174" fontId="23" fillId="0" borderId="23" xfId="53" applyNumberFormat="1" applyFont="1" applyBorder="1" quotePrefix="1">
      <alignment/>
      <protection/>
    </xf>
    <xf numFmtId="174" fontId="23" fillId="35" borderId="15" xfId="53" applyNumberFormat="1" applyFont="1" applyFill="1" applyBorder="1" quotePrefix="1">
      <alignment/>
      <protection/>
    </xf>
    <xf numFmtId="174" fontId="23" fillId="0" borderId="45" xfId="53" applyNumberFormat="1" applyFont="1" applyBorder="1" quotePrefix="1">
      <alignment/>
      <protection/>
    </xf>
    <xf numFmtId="174" fontId="23" fillId="0" borderId="46" xfId="53" applyNumberFormat="1" applyFont="1" applyBorder="1" quotePrefix="1">
      <alignment/>
      <protection/>
    </xf>
    <xf numFmtId="174" fontId="23" fillId="0" borderId="47" xfId="53" applyNumberFormat="1" applyFont="1" applyBorder="1" quotePrefix="1">
      <alignment/>
      <protection/>
    </xf>
    <xf numFmtId="174" fontId="23" fillId="0" borderId="48" xfId="53" applyNumberFormat="1" applyFont="1" applyBorder="1" quotePrefix="1">
      <alignment/>
      <protection/>
    </xf>
    <xf numFmtId="174" fontId="23" fillId="0" borderId="49" xfId="53" applyNumberFormat="1" applyFont="1" applyBorder="1" quotePrefix="1">
      <alignment/>
      <protection/>
    </xf>
    <xf numFmtId="174" fontId="23" fillId="0" borderId="50" xfId="53" applyNumberFormat="1" applyFont="1" applyBorder="1" quotePrefix="1">
      <alignment/>
      <protection/>
    </xf>
    <xf numFmtId="0" fontId="9" fillId="35" borderId="12" xfId="64" applyFont="1" applyFill="1" applyBorder="1" applyAlignment="1">
      <alignment horizontal="left" wrapText="1"/>
      <protection/>
    </xf>
    <xf numFmtId="174" fontId="23" fillId="35" borderId="51" xfId="53" applyNumberFormat="1" applyFont="1" applyFill="1" applyBorder="1" quotePrefix="1">
      <alignment/>
      <protection/>
    </xf>
    <xf numFmtId="174" fontId="23" fillId="35" borderId="26" xfId="53" applyNumberFormat="1" applyFont="1" applyFill="1" applyBorder="1" quotePrefix="1">
      <alignment/>
      <protection/>
    </xf>
    <xf numFmtId="174" fontId="23" fillId="35" borderId="52" xfId="53" applyNumberFormat="1" applyFont="1" applyFill="1" applyBorder="1" quotePrefix="1">
      <alignment/>
      <protection/>
    </xf>
    <xf numFmtId="174" fontId="23" fillId="35" borderId="0" xfId="53" applyNumberFormat="1" applyFont="1" applyFill="1" quotePrefix="1">
      <alignment/>
      <protection/>
    </xf>
    <xf numFmtId="174" fontId="23" fillId="35" borderId="23" xfId="53" applyNumberFormat="1" applyFont="1" applyFill="1" applyBorder="1" quotePrefix="1">
      <alignment/>
      <protection/>
    </xf>
    <xf numFmtId="174" fontId="9" fillId="0" borderId="0" xfId="65" applyNumberFormat="1" applyFont="1" applyAlignment="1">
      <alignment horizontal="center"/>
      <protection/>
    </xf>
    <xf numFmtId="0" fontId="9" fillId="0" borderId="12" xfId="64" applyFont="1" applyBorder="1" applyAlignment="1">
      <alignment horizontal="left"/>
      <protection/>
    </xf>
    <xf numFmtId="0" fontId="9" fillId="35" borderId="20" xfId="64" applyFont="1" applyFill="1" applyBorder="1" applyAlignment="1">
      <alignment horizontal="left" wrapText="1"/>
      <protection/>
    </xf>
    <xf numFmtId="174" fontId="23" fillId="35" borderId="21" xfId="53" applyNumberFormat="1" applyFont="1" applyFill="1" applyBorder="1" quotePrefix="1">
      <alignment/>
      <protection/>
    </xf>
    <xf numFmtId="174" fontId="23" fillId="35" borderId="53" xfId="53" applyNumberFormat="1" applyFont="1" applyFill="1" applyBorder="1" quotePrefix="1">
      <alignment/>
      <protection/>
    </xf>
    <xf numFmtId="174" fontId="23" fillId="35" borderId="30" xfId="53" applyNumberFormat="1" applyFont="1" applyFill="1" applyBorder="1" quotePrefix="1">
      <alignment/>
      <protection/>
    </xf>
    <xf numFmtId="174" fontId="23" fillId="35" borderId="54" xfId="53" applyNumberFormat="1" applyFont="1" applyFill="1" applyBorder="1" quotePrefix="1">
      <alignment/>
      <protection/>
    </xf>
    <xf numFmtId="174" fontId="23" fillId="35" borderId="55" xfId="53" applyNumberFormat="1" applyFont="1" applyFill="1" applyBorder="1" quotePrefix="1">
      <alignment/>
      <protection/>
    </xf>
    <xf numFmtId="174" fontId="23" fillId="35" borderId="56" xfId="53" applyNumberFormat="1" applyFont="1" applyFill="1" applyBorder="1" quotePrefix="1">
      <alignment/>
      <protection/>
    </xf>
    <xf numFmtId="0" fontId="9" fillId="0" borderId="20" xfId="64" applyFont="1" applyBorder="1" applyAlignment="1">
      <alignment horizontal="left" wrapText="1"/>
      <protection/>
    </xf>
    <xf numFmtId="174" fontId="23" fillId="0" borderId="21" xfId="53" applyNumberFormat="1" applyFont="1" applyBorder="1" quotePrefix="1">
      <alignment/>
      <protection/>
    </xf>
    <xf numFmtId="174" fontId="23" fillId="0" borderId="53" xfId="53" applyNumberFormat="1" applyFont="1" applyBorder="1" quotePrefix="1">
      <alignment/>
      <protection/>
    </xf>
    <xf numFmtId="174" fontId="23" fillId="0" borderId="30" xfId="53" applyNumberFormat="1" applyFont="1" applyBorder="1" quotePrefix="1">
      <alignment/>
      <protection/>
    </xf>
    <xf numFmtId="174" fontId="23" fillId="0" borderId="54" xfId="53" applyNumberFormat="1" applyFont="1" applyBorder="1" quotePrefix="1">
      <alignment/>
      <protection/>
    </xf>
    <xf numFmtId="174" fontId="23" fillId="0" borderId="55" xfId="53" applyNumberFormat="1" applyFont="1" applyBorder="1" quotePrefix="1">
      <alignment/>
      <protection/>
    </xf>
    <xf numFmtId="174" fontId="23" fillId="0" borderId="56" xfId="53" applyNumberFormat="1" applyFont="1" applyBorder="1" quotePrefix="1">
      <alignment/>
      <protection/>
    </xf>
    <xf numFmtId="0" fontId="8" fillId="0" borderId="0" xfId="53" applyFont="1">
      <alignment/>
      <protection/>
    </xf>
    <xf numFmtId="167" fontId="8" fillId="0" borderId="0" xfId="65" applyFont="1" applyAlignment="1">
      <alignment horizontal="left"/>
      <protection/>
    </xf>
    <xf numFmtId="167" fontId="24" fillId="36" borderId="0" xfId="65" applyFont="1" applyFill="1" applyAlignment="1">
      <alignment vertical="center"/>
      <protection/>
    </xf>
    <xf numFmtId="0" fontId="8" fillId="36" borderId="0" xfId="53" applyFont="1" applyFill="1">
      <alignment/>
      <protection/>
    </xf>
    <xf numFmtId="0" fontId="8" fillId="37" borderId="0" xfId="53" applyFont="1" applyFill="1">
      <alignment/>
      <protection/>
    </xf>
    <xf numFmtId="0" fontId="6" fillId="36" borderId="0" xfId="53" applyFont="1" applyFill="1" applyAlignment="1">
      <alignment vertical="center"/>
      <protection/>
    </xf>
    <xf numFmtId="0" fontId="9" fillId="36" borderId="0" xfId="53" applyFont="1" applyFill="1">
      <alignment/>
      <protection/>
    </xf>
    <xf numFmtId="167" fontId="20" fillId="0" borderId="16" xfId="53" applyNumberFormat="1" applyFont="1" applyBorder="1" applyAlignment="1">
      <alignment horizontal="left" vertical="center"/>
      <protection/>
    </xf>
    <xf numFmtId="167" fontId="20" fillId="36" borderId="49" xfId="53" applyNumberFormat="1" applyFont="1" applyFill="1" applyBorder="1" applyAlignment="1">
      <alignment horizontal="left" vertical="center"/>
      <protection/>
    </xf>
    <xf numFmtId="167" fontId="20" fillId="36" borderId="50" xfId="53" applyNumberFormat="1" applyFont="1" applyFill="1" applyBorder="1" applyAlignment="1">
      <alignment horizontal="left" vertical="center"/>
      <protection/>
    </xf>
    <xf numFmtId="167" fontId="21" fillId="33" borderId="57" xfId="53" applyNumberFormat="1" applyFont="1" applyFill="1" applyBorder="1" applyAlignment="1">
      <alignment horizontal="center" vertical="center"/>
      <protection/>
    </xf>
    <xf numFmtId="167" fontId="21" fillId="33" borderId="58" xfId="53" applyNumberFormat="1" applyFont="1" applyFill="1" applyBorder="1" applyAlignment="1">
      <alignment horizontal="center" vertical="center"/>
      <protection/>
    </xf>
    <xf numFmtId="167" fontId="21" fillId="33" borderId="59" xfId="53" applyNumberFormat="1" applyFont="1" applyFill="1" applyBorder="1" applyAlignment="1">
      <alignment horizontal="center" vertical="center"/>
      <protection/>
    </xf>
    <xf numFmtId="167" fontId="21" fillId="33" borderId="60" xfId="53" applyNumberFormat="1" applyFont="1" applyFill="1" applyBorder="1" applyAlignment="1">
      <alignment horizontal="center" vertical="center"/>
      <protection/>
    </xf>
    <xf numFmtId="167" fontId="21" fillId="33" borderId="61" xfId="53" applyNumberFormat="1" applyFont="1" applyFill="1" applyBorder="1" applyAlignment="1">
      <alignment horizontal="center" vertical="center"/>
      <protection/>
    </xf>
    <xf numFmtId="174" fontId="9" fillId="36" borderId="62" xfId="53" applyNumberFormat="1" applyFont="1" applyFill="1" applyBorder="1" applyAlignment="1">
      <alignment horizontal="right"/>
      <protection/>
    </xf>
    <xf numFmtId="174" fontId="9" fillId="36" borderId="63" xfId="53" applyNumberFormat="1" applyFont="1" applyFill="1" applyBorder="1" applyAlignment="1">
      <alignment horizontal="right"/>
      <protection/>
    </xf>
    <xf numFmtId="174" fontId="9" fillId="36" borderId="64" xfId="53" applyNumberFormat="1" applyFont="1" applyFill="1" applyBorder="1" applyAlignment="1">
      <alignment horizontal="right"/>
      <protection/>
    </xf>
    <xf numFmtId="174" fontId="9" fillId="36" borderId="65" xfId="53" applyNumberFormat="1" applyFont="1" applyFill="1" applyBorder="1" applyAlignment="1">
      <alignment horizontal="right"/>
      <protection/>
    </xf>
    <xf numFmtId="174" fontId="9" fillId="36" borderId="62" xfId="53" applyNumberFormat="1" applyFont="1" applyFill="1" applyBorder="1" applyAlignment="1" quotePrefix="1">
      <alignment horizontal="right"/>
      <protection/>
    </xf>
    <xf numFmtId="174" fontId="9" fillId="36" borderId="63" xfId="53" applyNumberFormat="1" applyFont="1" applyFill="1" applyBorder="1" applyAlignment="1" quotePrefix="1">
      <alignment horizontal="right"/>
      <protection/>
    </xf>
    <xf numFmtId="174" fontId="9" fillId="33" borderId="62" xfId="53" applyNumberFormat="1" applyFont="1" applyFill="1" applyBorder="1" quotePrefix="1">
      <alignment/>
      <protection/>
    </xf>
    <xf numFmtId="174" fontId="9" fillId="33" borderId="63" xfId="53" applyNumberFormat="1" applyFont="1" applyFill="1" applyBorder="1" quotePrefix="1">
      <alignment/>
      <protection/>
    </xf>
    <xf numFmtId="174" fontId="9" fillId="36" borderId="62" xfId="53" applyNumberFormat="1" applyFont="1" applyFill="1" applyBorder="1" quotePrefix="1">
      <alignment/>
      <protection/>
    </xf>
    <xf numFmtId="174" fontId="9" fillId="36" borderId="63" xfId="53" applyNumberFormat="1" applyFont="1" applyFill="1" applyBorder="1" quotePrefix="1">
      <alignment/>
      <protection/>
    </xf>
    <xf numFmtId="174" fontId="9" fillId="33" borderId="66" xfId="53" applyNumberFormat="1" applyFont="1" applyFill="1" applyBorder="1" quotePrefix="1">
      <alignment/>
      <protection/>
    </xf>
    <xf numFmtId="174" fontId="9" fillId="33" borderId="67" xfId="53" applyNumberFormat="1" applyFont="1" applyFill="1" applyBorder="1" quotePrefix="1">
      <alignment/>
      <protection/>
    </xf>
    <xf numFmtId="174" fontId="9" fillId="36" borderId="64" xfId="53" applyNumberFormat="1" applyFont="1" applyFill="1" applyBorder="1" quotePrefix="1">
      <alignment/>
      <protection/>
    </xf>
    <xf numFmtId="174" fontId="9" fillId="36" borderId="65" xfId="53" applyNumberFormat="1" applyFont="1" applyFill="1" applyBorder="1" quotePrefix="1">
      <alignment/>
      <protection/>
    </xf>
    <xf numFmtId="174" fontId="9" fillId="0" borderId="62" xfId="53" applyNumberFormat="1" applyFont="1" applyBorder="1" quotePrefix="1">
      <alignment/>
      <protection/>
    </xf>
    <xf numFmtId="174" fontId="9" fillId="0" borderId="63" xfId="53" applyNumberFormat="1" applyFont="1" applyBorder="1" quotePrefix="1">
      <alignment/>
      <protection/>
    </xf>
    <xf numFmtId="174" fontId="9" fillId="0" borderId="68" xfId="53" applyNumberFormat="1" applyFont="1" applyBorder="1" quotePrefix="1">
      <alignment/>
      <protection/>
    </xf>
    <xf numFmtId="174" fontId="9" fillId="0" borderId="69" xfId="53" applyNumberFormat="1" applyFont="1" applyBorder="1" quotePrefix="1">
      <alignment/>
      <protection/>
    </xf>
    <xf numFmtId="174" fontId="9" fillId="0" borderId="70" xfId="53" applyNumberFormat="1" applyFont="1" applyBorder="1" quotePrefix="1">
      <alignment/>
      <protection/>
    </xf>
    <xf numFmtId="174" fontId="9" fillId="0" borderId="71" xfId="53" applyNumberFormat="1" applyFont="1" applyBorder="1" quotePrefix="1">
      <alignment/>
      <protection/>
    </xf>
    <xf numFmtId="167" fontId="12" fillId="36" borderId="0" xfId="53" applyNumberFormat="1" applyFont="1" applyFill="1" applyAlignment="1">
      <alignment horizontal="left"/>
      <protection/>
    </xf>
    <xf numFmtId="0" fontId="8" fillId="36" borderId="0" xfId="54" applyFont="1" applyFill="1">
      <alignment/>
      <protection/>
    </xf>
    <xf numFmtId="0" fontId="26" fillId="36" borderId="0" xfId="54" applyFont="1" applyFill="1" applyAlignment="1">
      <alignment horizontal="left" vertical="center"/>
      <protection/>
    </xf>
    <xf numFmtId="0" fontId="23" fillId="36" borderId="37" xfId="54" applyFont="1" applyFill="1" applyBorder="1" applyAlignment="1">
      <alignment horizontal="left" vertical="center"/>
      <protection/>
    </xf>
    <xf numFmtId="0" fontId="23" fillId="36" borderId="38" xfId="54" applyFont="1" applyFill="1" applyBorder="1" applyAlignment="1">
      <alignment horizontal="left" vertical="center"/>
      <protection/>
    </xf>
    <xf numFmtId="0" fontId="9" fillId="36" borderId="38" xfId="54" applyFont="1" applyFill="1" applyBorder="1">
      <alignment/>
      <protection/>
    </xf>
    <xf numFmtId="17" fontId="20" fillId="36" borderId="39" xfId="54" applyNumberFormat="1" applyFont="1" applyFill="1" applyBorder="1" applyAlignment="1">
      <alignment horizontal="right" vertical="center"/>
      <protection/>
    </xf>
    <xf numFmtId="0" fontId="9" fillId="36" borderId="0" xfId="54" applyFont="1" applyFill="1">
      <alignment/>
      <protection/>
    </xf>
    <xf numFmtId="0" fontId="21" fillId="38" borderId="18" xfId="54" applyFont="1" applyFill="1" applyBorder="1" applyAlignment="1">
      <alignment horizontal="center" vertical="center" wrapText="1"/>
      <protection/>
    </xf>
    <xf numFmtId="0" fontId="21" fillId="38" borderId="72" xfId="54" applyFont="1" applyFill="1" applyBorder="1" applyAlignment="1">
      <alignment horizontal="center" vertical="center" wrapText="1"/>
      <protection/>
    </xf>
    <xf numFmtId="0" fontId="21" fillId="38" borderId="73" xfId="54" applyFont="1" applyFill="1" applyBorder="1" applyAlignment="1">
      <alignment horizontal="center" vertical="center" wrapText="1"/>
      <protection/>
    </xf>
    <xf numFmtId="0" fontId="21" fillId="38" borderId="43" xfId="54" applyFont="1" applyFill="1" applyBorder="1" applyAlignment="1">
      <alignment horizontal="center" vertical="center" wrapText="1"/>
      <protection/>
    </xf>
    <xf numFmtId="0" fontId="21" fillId="38" borderId="29" xfId="54" applyFont="1" applyFill="1" applyBorder="1" applyAlignment="1">
      <alignment horizontal="center" vertical="center" wrapText="1"/>
      <protection/>
    </xf>
    <xf numFmtId="0" fontId="7" fillId="36" borderId="12" xfId="54" applyFont="1" applyFill="1" applyBorder="1" applyAlignment="1">
      <alignment horizontal="left"/>
      <protection/>
    </xf>
    <xf numFmtId="175" fontId="27" fillId="0" borderId="45" xfId="54" applyNumberFormat="1" applyFont="1" applyBorder="1" applyAlignment="1">
      <alignment horizontal="right"/>
      <protection/>
    </xf>
    <xf numFmtId="175" fontId="27" fillId="0" borderId="46" xfId="54" applyNumberFormat="1" applyFont="1" applyBorder="1" applyAlignment="1">
      <alignment horizontal="right"/>
      <protection/>
    </xf>
    <xf numFmtId="175" fontId="27" fillId="0" borderId="47" xfId="54" applyNumberFormat="1" applyFont="1" applyBorder="1" applyAlignment="1">
      <alignment horizontal="right"/>
      <protection/>
    </xf>
    <xf numFmtId="175" fontId="9" fillId="0" borderId="45" xfId="54" applyNumberFormat="1" applyFont="1" applyBorder="1" applyAlignment="1">
      <alignment horizontal="right"/>
      <protection/>
    </xf>
    <xf numFmtId="175" fontId="9" fillId="0" borderId="46" xfId="54" applyNumberFormat="1" applyFont="1" applyBorder="1" applyAlignment="1">
      <alignment horizontal="right"/>
      <protection/>
    </xf>
    <xf numFmtId="175" fontId="9" fillId="0" borderId="47" xfId="54" applyNumberFormat="1" applyFont="1" applyBorder="1" applyAlignment="1">
      <alignment horizontal="right"/>
      <protection/>
    </xf>
    <xf numFmtId="0" fontId="9" fillId="36" borderId="12" xfId="54" applyFont="1" applyFill="1" applyBorder="1" applyAlignment="1">
      <alignment horizontal="left"/>
      <protection/>
    </xf>
    <xf numFmtId="175" fontId="9" fillId="0" borderId="15" xfId="54" applyNumberFormat="1" applyFont="1" applyBorder="1" applyAlignment="1">
      <alignment horizontal="right"/>
      <protection/>
    </xf>
    <xf numFmtId="175" fontId="9" fillId="0" borderId="51" xfId="54" applyNumberFormat="1" applyFont="1" applyBorder="1" applyAlignment="1">
      <alignment horizontal="right"/>
      <protection/>
    </xf>
    <xf numFmtId="175" fontId="9" fillId="0" borderId="15" xfId="54" applyNumberFormat="1" applyFont="1" applyBorder="1" applyAlignment="1" quotePrefix="1">
      <alignment horizontal="right"/>
      <protection/>
    </xf>
    <xf numFmtId="175" fontId="9" fillId="0" borderId="26" xfId="54" applyNumberFormat="1" applyFont="1" applyBorder="1" applyAlignment="1">
      <alignment horizontal="right"/>
      <protection/>
    </xf>
    <xf numFmtId="0" fontId="9" fillId="33" borderId="12" xfId="54" applyFont="1" applyFill="1" applyBorder="1" applyAlignment="1" quotePrefix="1">
      <alignment horizontal="left"/>
      <protection/>
    </xf>
    <xf numFmtId="175" fontId="9" fillId="33" borderId="15" xfId="54" applyNumberFormat="1" applyFont="1" applyFill="1" applyBorder="1" applyAlignment="1">
      <alignment horizontal="right"/>
      <protection/>
    </xf>
    <xf numFmtId="175" fontId="9" fillId="33" borderId="51" xfId="54" applyNumberFormat="1" applyFont="1" applyFill="1" applyBorder="1" applyAlignment="1">
      <alignment horizontal="right"/>
      <protection/>
    </xf>
    <xf numFmtId="175" fontId="9" fillId="33" borderId="15" xfId="54" applyNumberFormat="1" applyFont="1" applyFill="1" applyBorder="1" applyAlignment="1" quotePrefix="1">
      <alignment horizontal="right"/>
      <protection/>
    </xf>
    <xf numFmtId="175" fontId="9" fillId="33" borderId="26" xfId="54" applyNumberFormat="1" applyFont="1" applyFill="1" applyBorder="1" applyAlignment="1">
      <alignment horizontal="right"/>
      <protection/>
    </xf>
    <xf numFmtId="0" fontId="9" fillId="36" borderId="12" xfId="54" applyFont="1" applyFill="1" applyBorder="1" applyAlignment="1" quotePrefix="1">
      <alignment horizontal="left"/>
      <protection/>
    </xf>
    <xf numFmtId="0" fontId="9" fillId="36" borderId="22" xfId="54" applyFont="1" applyFill="1" applyBorder="1" applyAlignment="1">
      <alignment horizontal="left"/>
      <protection/>
    </xf>
    <xf numFmtId="175" fontId="9" fillId="0" borderId="13" xfId="54" applyNumberFormat="1" applyFont="1" applyBorder="1" applyAlignment="1" quotePrefix="1">
      <alignment horizontal="right"/>
      <protection/>
    </xf>
    <xf numFmtId="175" fontId="9" fillId="0" borderId="74" xfId="54" applyNumberFormat="1" applyFont="1" applyBorder="1" applyAlignment="1">
      <alignment horizontal="right"/>
      <protection/>
    </xf>
    <xf numFmtId="175" fontId="9" fillId="0" borderId="28" xfId="54" applyNumberFormat="1" applyFont="1" applyBorder="1" applyAlignment="1">
      <alignment horizontal="right"/>
      <protection/>
    </xf>
    <xf numFmtId="175" fontId="9" fillId="0" borderId="18" xfId="54" applyNumberFormat="1" applyFont="1" applyBorder="1" applyAlignment="1">
      <alignment horizontal="right"/>
      <protection/>
    </xf>
    <xf numFmtId="175" fontId="9" fillId="0" borderId="72" xfId="54" applyNumberFormat="1" applyFont="1" applyBorder="1" applyAlignment="1">
      <alignment horizontal="right"/>
      <protection/>
    </xf>
    <xf numFmtId="175" fontId="9" fillId="0" borderId="27" xfId="54" applyNumberFormat="1" applyFont="1" applyBorder="1" applyAlignment="1">
      <alignment horizontal="right"/>
      <protection/>
    </xf>
    <xf numFmtId="0" fontId="9" fillId="33" borderId="22" xfId="54" applyFont="1" applyFill="1" applyBorder="1" applyAlignment="1">
      <alignment horizontal="left"/>
      <protection/>
    </xf>
    <xf numFmtId="175" fontId="9" fillId="33" borderId="13" xfId="54" applyNumberFormat="1" applyFont="1" applyFill="1" applyBorder="1" applyAlignment="1" quotePrefix="1">
      <alignment horizontal="right"/>
      <protection/>
    </xf>
    <xf numFmtId="175" fontId="9" fillId="33" borderId="74" xfId="54" applyNumberFormat="1" applyFont="1" applyFill="1" applyBorder="1" applyAlignment="1">
      <alignment horizontal="right"/>
      <protection/>
    </xf>
    <xf numFmtId="175" fontId="9" fillId="33" borderId="28" xfId="54" applyNumberFormat="1" applyFont="1" applyFill="1" applyBorder="1" applyAlignment="1">
      <alignment horizontal="right"/>
      <protection/>
    </xf>
    <xf numFmtId="0" fontId="9" fillId="33" borderId="12" xfId="54" applyFont="1" applyFill="1" applyBorder="1" applyAlignment="1">
      <alignment horizontal="left"/>
      <protection/>
    </xf>
    <xf numFmtId="175" fontId="9" fillId="33" borderId="51" xfId="54" applyNumberFormat="1" applyFont="1" applyFill="1" applyBorder="1" applyAlignment="1" quotePrefix="1">
      <alignment horizontal="right"/>
      <protection/>
    </xf>
    <xf numFmtId="175" fontId="9" fillId="33" borderId="26" xfId="54" applyNumberFormat="1" applyFont="1" applyFill="1" applyBorder="1" applyAlignment="1" quotePrefix="1">
      <alignment horizontal="right"/>
      <protection/>
    </xf>
    <xf numFmtId="175" fontId="9" fillId="33" borderId="74" xfId="54" applyNumberFormat="1" applyFont="1" applyFill="1" applyBorder="1" applyAlignment="1" quotePrefix="1">
      <alignment horizontal="right"/>
      <protection/>
    </xf>
    <xf numFmtId="175" fontId="9" fillId="33" borderId="28" xfId="54" applyNumberFormat="1" applyFont="1" applyFill="1" applyBorder="1" applyAlignment="1" quotePrefix="1">
      <alignment horizontal="right"/>
      <protection/>
    </xf>
    <xf numFmtId="175" fontId="9" fillId="0" borderId="51" xfId="54" applyNumberFormat="1" applyFont="1" applyBorder="1" applyAlignment="1" quotePrefix="1">
      <alignment horizontal="right"/>
      <protection/>
    </xf>
    <xf numFmtId="175" fontId="9" fillId="0" borderId="26" xfId="54" applyNumberFormat="1" applyFont="1" applyBorder="1" applyAlignment="1" quotePrefix="1">
      <alignment horizontal="right"/>
      <protection/>
    </xf>
    <xf numFmtId="0" fontId="9" fillId="33" borderId="20" xfId="54" applyFont="1" applyFill="1" applyBorder="1" applyAlignment="1">
      <alignment horizontal="left"/>
      <protection/>
    </xf>
    <xf numFmtId="175" fontId="9" fillId="33" borderId="21" xfId="54" applyNumberFormat="1" applyFont="1" applyFill="1" applyBorder="1" applyAlignment="1">
      <alignment horizontal="right"/>
      <protection/>
    </xf>
    <xf numFmtId="175" fontId="9" fillId="33" borderId="53" xfId="54" applyNumberFormat="1" applyFont="1" applyFill="1" applyBorder="1" applyAlignment="1">
      <alignment horizontal="right"/>
      <protection/>
    </xf>
    <xf numFmtId="175" fontId="9" fillId="33" borderId="30" xfId="54" applyNumberFormat="1" applyFont="1" applyFill="1" applyBorder="1" applyAlignment="1">
      <alignment horizontal="right"/>
      <protection/>
    </xf>
    <xf numFmtId="175" fontId="9" fillId="33" borderId="21" xfId="54" applyNumberFormat="1" applyFont="1" applyFill="1" applyBorder="1" applyAlignment="1" quotePrefix="1">
      <alignment horizontal="right"/>
      <protection/>
    </xf>
    <xf numFmtId="0" fontId="8" fillId="36" borderId="0" xfId="54" applyFont="1" applyFill="1" applyAlignment="1">
      <alignment horizontal="left"/>
      <protection/>
    </xf>
    <xf numFmtId="0" fontId="9" fillId="36" borderId="49" xfId="54" applyFont="1" applyFill="1" applyBorder="1">
      <alignment/>
      <protection/>
    </xf>
    <xf numFmtId="0" fontId="27" fillId="36" borderId="49" xfId="54" applyFont="1" applyFill="1" applyBorder="1">
      <alignment/>
      <protection/>
    </xf>
    <xf numFmtId="175" fontId="27" fillId="36" borderId="0" xfId="54" applyNumberFormat="1" applyFont="1" applyFill="1">
      <alignment/>
      <protection/>
    </xf>
    <xf numFmtId="0" fontId="27" fillId="36" borderId="0" xfId="54" applyFont="1" applyFill="1">
      <alignment/>
      <protection/>
    </xf>
    <xf numFmtId="0" fontId="8" fillId="0" borderId="0" xfId="54" applyFont="1">
      <alignment/>
      <protection/>
    </xf>
    <xf numFmtId="175" fontId="9" fillId="36" borderId="0" xfId="54" applyNumberFormat="1" applyFont="1" applyFill="1">
      <alignment/>
      <protection/>
    </xf>
    <xf numFmtId="167" fontId="21" fillId="36" borderId="0" xfId="55" applyFont="1" applyFill="1">
      <alignment/>
      <protection/>
    </xf>
    <xf numFmtId="167" fontId="8" fillId="36" borderId="0" xfId="55" applyFont="1" applyFill="1">
      <alignment/>
      <protection/>
    </xf>
    <xf numFmtId="167" fontId="30" fillId="36" borderId="0" xfId="55" applyFont="1" applyFill="1">
      <alignment/>
      <protection/>
    </xf>
    <xf numFmtId="167" fontId="6" fillId="36" borderId="0" xfId="55" applyFont="1" applyFill="1" applyAlignment="1">
      <alignment horizontal="left" vertical="center"/>
      <protection/>
    </xf>
    <xf numFmtId="167" fontId="30" fillId="36" borderId="55" xfId="55" applyFont="1" applyFill="1" applyBorder="1">
      <alignment/>
      <protection/>
    </xf>
    <xf numFmtId="0" fontId="23" fillId="36" borderId="37" xfId="61" applyFont="1" applyFill="1" applyBorder="1" applyAlignment="1">
      <alignment vertical="center"/>
      <protection/>
    </xf>
    <xf numFmtId="0" fontId="23" fillId="36" borderId="38" xfId="61" applyFont="1" applyFill="1" applyBorder="1" applyAlignment="1">
      <alignment vertical="center"/>
      <protection/>
    </xf>
    <xf numFmtId="49" fontId="20" fillId="36" borderId="39" xfId="55" applyNumberFormat="1" applyFont="1" applyFill="1" applyBorder="1" applyAlignment="1">
      <alignment horizontal="right" vertical="center"/>
      <protection/>
    </xf>
    <xf numFmtId="167" fontId="8" fillId="36" borderId="10" xfId="55" applyFont="1" applyFill="1" applyBorder="1">
      <alignment/>
      <protection/>
    </xf>
    <xf numFmtId="167" fontId="9" fillId="36" borderId="0" xfId="55" applyFont="1" applyFill="1">
      <alignment/>
      <protection/>
    </xf>
    <xf numFmtId="0" fontId="32" fillId="39" borderId="40" xfId="61" applyFont="1" applyFill="1" applyBorder="1" applyAlignment="1">
      <alignment horizontal="center" vertical="center" wrapText="1"/>
      <protection/>
    </xf>
    <xf numFmtId="0" fontId="32" fillId="39" borderId="43" xfId="61" applyFont="1" applyFill="1" applyBorder="1" applyAlignment="1">
      <alignment horizontal="center" vertical="center" wrapText="1"/>
      <protection/>
    </xf>
    <xf numFmtId="167" fontId="32" fillId="38" borderId="29" xfId="55" applyFont="1" applyFill="1" applyBorder="1" applyAlignment="1">
      <alignment horizontal="center" vertical="justify"/>
      <protection/>
    </xf>
    <xf numFmtId="167" fontId="9" fillId="36" borderId="16" xfId="55" applyFont="1" applyFill="1" applyBorder="1" applyAlignment="1">
      <alignment horizontal="left"/>
      <protection/>
    </xf>
    <xf numFmtId="175" fontId="9" fillId="36" borderId="45" xfId="61" applyNumberFormat="1" applyFont="1" applyFill="1" applyBorder="1">
      <alignment/>
      <protection/>
    </xf>
    <xf numFmtId="175" fontId="9" fillId="36" borderId="46" xfId="61" applyNumberFormat="1" applyFont="1" applyFill="1" applyBorder="1">
      <alignment/>
      <protection/>
    </xf>
    <xf numFmtId="175" fontId="9" fillId="36" borderId="47" xfId="61" applyNumberFormat="1" applyFont="1" applyFill="1" applyBorder="1">
      <alignment/>
      <protection/>
    </xf>
    <xf numFmtId="3" fontId="9" fillId="36" borderId="45" xfId="61" applyNumberFormat="1" applyFont="1" applyFill="1" applyBorder="1">
      <alignment/>
      <protection/>
    </xf>
    <xf numFmtId="167" fontId="9" fillId="33" borderId="10" xfId="55" applyFont="1" applyFill="1" applyBorder="1" applyAlignment="1">
      <alignment horizontal="left"/>
      <protection/>
    </xf>
    <xf numFmtId="175" fontId="9" fillId="33" borderId="15" xfId="61" applyNumberFormat="1" applyFont="1" applyFill="1" applyBorder="1">
      <alignment/>
      <protection/>
    </xf>
    <xf numFmtId="175" fontId="9" fillId="33" borderId="51" xfId="61" applyNumberFormat="1" applyFont="1" applyFill="1" applyBorder="1">
      <alignment/>
      <protection/>
    </xf>
    <xf numFmtId="175" fontId="9" fillId="33" borderId="26" xfId="61" applyNumberFormat="1" applyFont="1" applyFill="1" applyBorder="1">
      <alignment/>
      <protection/>
    </xf>
    <xf numFmtId="3" fontId="9" fillId="33" borderId="15" xfId="61" applyNumberFormat="1" applyFont="1" applyFill="1" applyBorder="1">
      <alignment/>
      <protection/>
    </xf>
    <xf numFmtId="167" fontId="9" fillId="36" borderId="10" xfId="55" applyFont="1" applyFill="1" applyBorder="1" applyAlignment="1">
      <alignment horizontal="left"/>
      <protection/>
    </xf>
    <xf numFmtId="175" fontId="9" fillId="36" borderId="15" xfId="61" applyNumberFormat="1" applyFont="1" applyFill="1" applyBorder="1">
      <alignment/>
      <protection/>
    </xf>
    <xf numFmtId="175" fontId="9" fillId="36" borderId="51" xfId="61" applyNumberFormat="1" applyFont="1" applyFill="1" applyBorder="1">
      <alignment/>
      <protection/>
    </xf>
    <xf numFmtId="175" fontId="9" fillId="36" borderId="26" xfId="61" applyNumberFormat="1" applyFont="1" applyFill="1" applyBorder="1">
      <alignment/>
      <protection/>
    </xf>
    <xf numFmtId="3" fontId="9" fillId="36" borderId="15" xfId="61" applyNumberFormat="1" applyFont="1" applyFill="1" applyBorder="1">
      <alignment/>
      <protection/>
    </xf>
    <xf numFmtId="3" fontId="9" fillId="33" borderId="15" xfId="61" applyNumberFormat="1" applyFont="1" applyFill="1" applyBorder="1" applyAlignment="1" quotePrefix="1">
      <alignment horizontal="right"/>
      <protection/>
    </xf>
    <xf numFmtId="167" fontId="9" fillId="0" borderId="10" xfId="55" applyFont="1" applyBorder="1" applyAlignment="1">
      <alignment horizontal="left"/>
      <protection/>
    </xf>
    <xf numFmtId="175" fontId="9" fillId="0" borderId="15" xfId="61" applyNumberFormat="1" applyFont="1" applyBorder="1" applyAlignment="1">
      <alignment horizontal="right"/>
      <protection/>
    </xf>
    <xf numFmtId="175" fontId="9" fillId="0" borderId="51" xfId="61" applyNumberFormat="1" applyFont="1" applyBorder="1">
      <alignment/>
      <protection/>
    </xf>
    <xf numFmtId="175" fontId="9" fillId="0" borderId="26" xfId="61" applyNumberFormat="1" applyFont="1" applyBorder="1">
      <alignment/>
      <protection/>
    </xf>
    <xf numFmtId="3" fontId="9" fillId="0" borderId="15" xfId="61" applyNumberFormat="1" applyFont="1" applyBorder="1" applyAlignment="1" quotePrefix="1">
      <alignment horizontal="right"/>
      <protection/>
    </xf>
    <xf numFmtId="175" fontId="9" fillId="33" borderId="15" xfId="61" applyNumberFormat="1" applyFont="1" applyFill="1" applyBorder="1" applyAlignment="1">
      <alignment horizontal="right"/>
      <protection/>
    </xf>
    <xf numFmtId="167" fontId="7" fillId="36" borderId="75" xfId="55" applyFont="1" applyFill="1" applyBorder="1" applyAlignment="1">
      <alignment horizontal="left"/>
      <protection/>
    </xf>
    <xf numFmtId="175" fontId="7" fillId="0" borderId="40" xfId="61" applyNumberFormat="1" applyFont="1" applyBorder="1">
      <alignment/>
      <protection/>
    </xf>
    <xf numFmtId="175" fontId="7" fillId="0" borderId="43" xfId="61" applyNumberFormat="1" applyFont="1" applyBorder="1">
      <alignment/>
      <protection/>
    </xf>
    <xf numFmtId="175" fontId="7" fillId="0" borderId="29" xfId="61" applyNumberFormat="1" applyFont="1" applyBorder="1">
      <alignment/>
      <protection/>
    </xf>
    <xf numFmtId="3" fontId="7" fillId="0" borderId="40" xfId="61" applyNumberFormat="1" applyFont="1" applyBorder="1" applyAlignment="1" quotePrefix="1">
      <alignment horizontal="right"/>
      <protection/>
    </xf>
    <xf numFmtId="167" fontId="7" fillId="36" borderId="16" xfId="55" applyFont="1" applyFill="1" applyBorder="1" applyAlignment="1">
      <alignment horizontal="left"/>
      <protection/>
    </xf>
    <xf numFmtId="167" fontId="7" fillId="39" borderId="76" xfId="55" applyFont="1" applyFill="1" applyBorder="1" applyAlignment="1">
      <alignment horizontal="center" vertical="center"/>
      <protection/>
    </xf>
    <xf numFmtId="175" fontId="32" fillId="39" borderId="54" xfId="61" applyNumberFormat="1" applyFont="1" applyFill="1" applyBorder="1" applyAlignment="1">
      <alignment horizontal="center" vertical="center" wrapText="1"/>
      <protection/>
    </xf>
    <xf numFmtId="1" fontId="32" fillId="39" borderId="53" xfId="61" applyNumberFormat="1" applyFont="1" applyFill="1" applyBorder="1" applyAlignment="1">
      <alignment horizontal="center" vertical="center"/>
      <protection/>
    </xf>
    <xf numFmtId="175" fontId="32" fillId="39" borderId="30" xfId="61" applyNumberFormat="1" applyFont="1" applyFill="1" applyBorder="1" applyAlignment="1">
      <alignment horizontal="center" vertical="center" wrapText="1"/>
      <protection/>
    </xf>
    <xf numFmtId="167" fontId="7" fillId="36" borderId="12" xfId="55" applyFont="1" applyFill="1" applyBorder="1" applyAlignment="1">
      <alignment horizontal="left" vertical="top" wrapText="1"/>
      <protection/>
    </xf>
    <xf numFmtId="175" fontId="9" fillId="36" borderId="48" xfId="55" applyNumberFormat="1" applyFont="1" applyFill="1" applyBorder="1">
      <alignment/>
      <protection/>
    </xf>
    <xf numFmtId="175" fontId="9" fillId="36" borderId="46" xfId="55" applyNumberFormat="1" applyFont="1" applyFill="1" applyBorder="1">
      <alignment/>
      <protection/>
    </xf>
    <xf numFmtId="175" fontId="9" fillId="36" borderId="47" xfId="55" applyNumberFormat="1" applyFont="1" applyFill="1" applyBorder="1">
      <alignment/>
      <protection/>
    </xf>
    <xf numFmtId="175" fontId="9" fillId="36" borderId="45" xfId="55" applyNumberFormat="1" applyFont="1" applyFill="1" applyBorder="1">
      <alignment/>
      <protection/>
    </xf>
    <xf numFmtId="167" fontId="9" fillId="36" borderId="12" xfId="55" applyFont="1" applyFill="1" applyBorder="1" applyAlignment="1">
      <alignment horizontal="left"/>
      <protection/>
    </xf>
    <xf numFmtId="175" fontId="9" fillId="36" borderId="15" xfId="55" applyNumberFormat="1" applyFont="1" applyFill="1" applyBorder="1" applyAlignment="1">
      <alignment horizontal="right"/>
      <protection/>
    </xf>
    <xf numFmtId="175" fontId="9" fillId="36" borderId="51" xfId="55" applyNumberFormat="1" applyFont="1" applyFill="1" applyBorder="1" applyAlignment="1">
      <alignment horizontal="right"/>
      <protection/>
    </xf>
    <xf numFmtId="175" fontId="9" fillId="36" borderId="26" xfId="61" applyNumberFormat="1" applyFont="1" applyFill="1" applyBorder="1" applyAlignment="1">
      <alignment horizontal="right"/>
      <protection/>
    </xf>
    <xf numFmtId="175" fontId="9" fillId="36" borderId="15" xfId="55" applyNumberFormat="1" applyFont="1" applyFill="1" applyBorder="1">
      <alignment/>
      <protection/>
    </xf>
    <xf numFmtId="49" fontId="9" fillId="36" borderId="26" xfId="55" applyNumberFormat="1" applyFont="1" applyFill="1" applyBorder="1" applyAlignment="1">
      <alignment horizontal="right"/>
      <protection/>
    </xf>
    <xf numFmtId="167" fontId="9" fillId="33" borderId="12" xfId="55" applyFont="1" applyFill="1" applyBorder="1" applyAlignment="1">
      <alignment horizontal="left"/>
      <protection/>
    </xf>
    <xf numFmtId="175" fontId="9" fillId="33" borderId="15" xfId="55" applyNumberFormat="1" applyFont="1" applyFill="1" applyBorder="1" applyAlignment="1">
      <alignment horizontal="right"/>
      <protection/>
    </xf>
    <xf numFmtId="175" fontId="9" fillId="33" borderId="51" xfId="55" applyNumberFormat="1" applyFont="1" applyFill="1" applyBorder="1" applyAlignment="1">
      <alignment horizontal="right"/>
      <protection/>
    </xf>
    <xf numFmtId="175" fontId="9" fillId="33" borderId="26" xfId="55" applyNumberFormat="1" applyFont="1" applyFill="1" applyBorder="1" applyAlignment="1">
      <alignment horizontal="right"/>
      <protection/>
    </xf>
    <xf numFmtId="175" fontId="9" fillId="33" borderId="15" xfId="55" applyNumberFormat="1" applyFont="1" applyFill="1" applyBorder="1">
      <alignment/>
      <protection/>
    </xf>
    <xf numFmtId="175" fontId="9" fillId="36" borderId="26" xfId="55" applyNumberFormat="1" applyFont="1" applyFill="1" applyBorder="1" applyAlignment="1">
      <alignment horizontal="right"/>
      <protection/>
    </xf>
    <xf numFmtId="175" fontId="9" fillId="33" borderId="51" xfId="55" applyNumberFormat="1" applyFont="1" applyFill="1" applyBorder="1">
      <alignment/>
      <protection/>
    </xf>
    <xf numFmtId="175" fontId="9" fillId="33" borderId="26" xfId="55" applyNumberFormat="1" applyFont="1" applyFill="1" applyBorder="1">
      <alignment/>
      <protection/>
    </xf>
    <xf numFmtId="175" fontId="9" fillId="36" borderId="51" xfId="55" applyNumberFormat="1" applyFont="1" applyFill="1" applyBorder="1">
      <alignment/>
      <protection/>
    </xf>
    <xf numFmtId="175" fontId="9" fillId="36" borderId="26" xfId="55" applyNumberFormat="1" applyFont="1" applyFill="1" applyBorder="1">
      <alignment/>
      <protection/>
    </xf>
    <xf numFmtId="167" fontId="9" fillId="40" borderId="12" xfId="55" applyFont="1" applyFill="1" applyBorder="1" applyAlignment="1">
      <alignment horizontal="left"/>
      <protection/>
    </xf>
    <xf numFmtId="175" fontId="9" fillId="40" borderId="15" xfId="55" applyNumberFormat="1" applyFont="1" applyFill="1" applyBorder="1" applyAlignment="1">
      <alignment horizontal="right"/>
      <protection/>
    </xf>
    <xf numFmtId="175" fontId="9" fillId="40" borderId="51" xfId="55" applyNumberFormat="1" applyFont="1" applyFill="1" applyBorder="1" applyAlignment="1">
      <alignment horizontal="right"/>
      <protection/>
    </xf>
    <xf numFmtId="175" fontId="9" fillId="40" borderId="26" xfId="55" applyNumberFormat="1" applyFont="1" applyFill="1" applyBorder="1" applyAlignment="1">
      <alignment horizontal="right"/>
      <protection/>
    </xf>
    <xf numFmtId="175" fontId="9" fillId="40" borderId="15" xfId="55" applyNumberFormat="1" applyFont="1" applyFill="1" applyBorder="1">
      <alignment/>
      <protection/>
    </xf>
    <xf numFmtId="175" fontId="9" fillId="40" borderId="51" xfId="55" applyNumberFormat="1" applyFont="1" applyFill="1" applyBorder="1">
      <alignment/>
      <protection/>
    </xf>
    <xf numFmtId="175" fontId="9" fillId="40" borderId="26" xfId="55" applyNumberFormat="1" applyFont="1" applyFill="1" applyBorder="1">
      <alignment/>
      <protection/>
    </xf>
    <xf numFmtId="167" fontId="9" fillId="33" borderId="22" xfId="55" applyFont="1" applyFill="1" applyBorder="1" applyAlignment="1">
      <alignment horizontal="left"/>
      <protection/>
    </xf>
    <xf numFmtId="175" fontId="9" fillId="33" borderId="13" xfId="55" applyNumberFormat="1" applyFont="1" applyFill="1" applyBorder="1" applyAlignment="1">
      <alignment horizontal="right"/>
      <protection/>
    </xf>
    <xf numFmtId="175" fontId="9" fillId="33" borderId="74" xfId="55" applyNumberFormat="1" applyFont="1" applyFill="1" applyBorder="1" applyAlignment="1">
      <alignment horizontal="right"/>
      <protection/>
    </xf>
    <xf numFmtId="175" fontId="9" fillId="33" borderId="28" xfId="55" applyNumberFormat="1" applyFont="1" applyFill="1" applyBorder="1" applyAlignment="1">
      <alignment horizontal="right"/>
      <protection/>
    </xf>
    <xf numFmtId="3" fontId="9" fillId="33" borderId="74" xfId="55" applyNumberFormat="1" applyFont="1" applyFill="1" applyBorder="1">
      <alignment/>
      <protection/>
    </xf>
    <xf numFmtId="167" fontId="7" fillId="36" borderId="32" xfId="55" applyFont="1" applyFill="1" applyBorder="1" applyAlignment="1">
      <alignment horizontal="left"/>
      <protection/>
    </xf>
    <xf numFmtId="175" fontId="9" fillId="36" borderId="18" xfId="55" applyNumberFormat="1" applyFont="1" applyFill="1" applyBorder="1">
      <alignment/>
      <protection/>
    </xf>
    <xf numFmtId="167" fontId="9" fillId="36" borderId="22" xfId="55" applyFont="1" applyFill="1" applyBorder="1" applyAlignment="1">
      <alignment horizontal="left"/>
      <protection/>
    </xf>
    <xf numFmtId="175" fontId="9" fillId="36" borderId="13" xfId="55" applyNumberFormat="1" applyFont="1" applyFill="1" applyBorder="1" applyAlignment="1">
      <alignment horizontal="right"/>
      <protection/>
    </xf>
    <xf numFmtId="175" fontId="9" fillId="36" borderId="74" xfId="55" applyNumberFormat="1" applyFont="1" applyFill="1" applyBorder="1" applyAlignment="1">
      <alignment horizontal="right"/>
      <protection/>
    </xf>
    <xf numFmtId="175" fontId="9" fillId="36" borderId="28" xfId="55" applyNumberFormat="1" applyFont="1" applyFill="1" applyBorder="1" applyAlignment="1">
      <alignment horizontal="right"/>
      <protection/>
    </xf>
    <xf numFmtId="175" fontId="9" fillId="36" borderId="13" xfId="55" applyNumberFormat="1" applyFont="1" applyFill="1" applyBorder="1">
      <alignment/>
      <protection/>
    </xf>
    <xf numFmtId="175" fontId="9" fillId="36" borderId="72" xfId="55" applyNumberFormat="1" applyFont="1" applyFill="1" applyBorder="1">
      <alignment/>
      <protection/>
    </xf>
    <xf numFmtId="175" fontId="9" fillId="36" borderId="27" xfId="55" applyNumberFormat="1" applyFont="1" applyFill="1" applyBorder="1">
      <alignment/>
      <protection/>
    </xf>
    <xf numFmtId="167" fontId="9" fillId="36" borderId="20" xfId="55" applyFont="1" applyFill="1" applyBorder="1" applyAlignment="1">
      <alignment horizontal="left"/>
      <protection/>
    </xf>
    <xf numFmtId="175" fontId="9" fillId="36" borderId="21" xfId="55" applyNumberFormat="1" applyFont="1" applyFill="1" applyBorder="1" applyAlignment="1">
      <alignment horizontal="right"/>
      <protection/>
    </xf>
    <xf numFmtId="175" fontId="9" fillId="36" borderId="53" xfId="55" applyNumberFormat="1" applyFont="1" applyFill="1" applyBorder="1" applyAlignment="1">
      <alignment horizontal="right"/>
      <protection/>
    </xf>
    <xf numFmtId="175" fontId="9" fillId="36" borderId="30" xfId="55" applyNumberFormat="1" applyFont="1" applyFill="1" applyBorder="1" applyAlignment="1">
      <alignment horizontal="right"/>
      <protection/>
    </xf>
    <xf numFmtId="175" fontId="9" fillId="36" borderId="21" xfId="55" applyNumberFormat="1" applyFont="1" applyFill="1" applyBorder="1">
      <alignment/>
      <protection/>
    </xf>
    <xf numFmtId="167" fontId="8" fillId="36" borderId="0" xfId="55" applyFont="1" applyFill="1" applyAlignment="1">
      <alignment horizontal="left"/>
      <protection/>
    </xf>
    <xf numFmtId="167" fontId="9" fillId="36" borderId="49" xfId="55" applyFont="1" applyFill="1" applyBorder="1">
      <alignment/>
      <protection/>
    </xf>
    <xf numFmtId="175" fontId="9" fillId="36" borderId="45" xfId="57" applyNumberFormat="1" applyFont="1" applyFill="1" applyBorder="1">
      <alignment/>
      <protection/>
    </xf>
    <xf numFmtId="175" fontId="9" fillId="36" borderId="46" xfId="57" applyNumberFormat="1" applyFont="1" applyFill="1" applyBorder="1">
      <alignment/>
      <protection/>
    </xf>
    <xf numFmtId="175" fontId="9" fillId="36" borderId="47" xfId="57" applyNumberFormat="1" applyFont="1" applyFill="1" applyBorder="1">
      <alignment/>
      <protection/>
    </xf>
    <xf numFmtId="175" fontId="9" fillId="33" borderId="15" xfId="57" applyNumberFormat="1" applyFont="1" applyFill="1" applyBorder="1">
      <alignment/>
      <protection/>
    </xf>
    <xf numFmtId="175" fontId="9" fillId="33" borderId="51" xfId="57" applyNumberFormat="1" applyFont="1" applyFill="1" applyBorder="1">
      <alignment/>
      <protection/>
    </xf>
    <xf numFmtId="175" fontId="9" fillId="33" borderId="26" xfId="57" applyNumberFormat="1" applyFont="1" applyFill="1" applyBorder="1">
      <alignment/>
      <protection/>
    </xf>
    <xf numFmtId="175" fontId="9" fillId="36" borderId="15" xfId="57" applyNumberFormat="1" applyFont="1" applyFill="1" applyBorder="1">
      <alignment/>
      <protection/>
    </xf>
    <xf numFmtId="175" fontId="9" fillId="36" borderId="51" xfId="57" applyNumberFormat="1" applyFont="1" applyFill="1" applyBorder="1">
      <alignment/>
      <protection/>
    </xf>
    <xf numFmtId="175" fontId="9" fillId="36" borderId="26" xfId="57" applyNumberFormat="1" applyFont="1" applyFill="1" applyBorder="1">
      <alignment/>
      <protection/>
    </xf>
    <xf numFmtId="167" fontId="2" fillId="36" borderId="0" xfId="55" applyFont="1" applyFill="1">
      <alignment/>
      <protection/>
    </xf>
    <xf numFmtId="175" fontId="9" fillId="0" borderId="15" xfId="57" applyNumberFormat="1" applyFont="1" applyBorder="1" applyAlignment="1">
      <alignment horizontal="right"/>
      <protection/>
    </xf>
    <xf numFmtId="175" fontId="9" fillId="0" borderId="51" xfId="57" applyNumberFormat="1" applyFont="1" applyBorder="1">
      <alignment/>
      <protection/>
    </xf>
    <xf numFmtId="175" fontId="9" fillId="0" borderId="26" xfId="57" applyNumberFormat="1" applyFont="1" applyBorder="1">
      <alignment/>
      <protection/>
    </xf>
    <xf numFmtId="175" fontId="9" fillId="33" borderId="15" xfId="57" applyNumberFormat="1" applyFont="1" applyFill="1" applyBorder="1" applyAlignment="1">
      <alignment horizontal="right"/>
      <protection/>
    </xf>
    <xf numFmtId="175" fontId="7" fillId="0" borderId="40" xfId="57" applyNumberFormat="1" applyFont="1" applyBorder="1">
      <alignment/>
      <protection/>
    </xf>
    <xf numFmtId="175" fontId="7" fillId="0" borderId="43" xfId="57" applyNumberFormat="1" applyFont="1" applyBorder="1">
      <alignment/>
      <protection/>
    </xf>
    <xf numFmtId="175" fontId="7" fillId="0" borderId="29" xfId="57" applyNumberFormat="1" applyFont="1" applyBorder="1">
      <alignment/>
      <protection/>
    </xf>
    <xf numFmtId="175" fontId="7" fillId="0" borderId="18" xfId="57" applyNumberFormat="1" applyFont="1" applyBorder="1">
      <alignment/>
      <protection/>
    </xf>
    <xf numFmtId="175" fontId="7" fillId="0" borderId="72" xfId="57" applyNumberFormat="1" applyFont="1" applyBorder="1">
      <alignment/>
      <protection/>
    </xf>
    <xf numFmtId="175" fontId="7" fillId="0" borderId="27" xfId="57" applyNumberFormat="1" applyFont="1" applyBorder="1">
      <alignment/>
      <protection/>
    </xf>
    <xf numFmtId="3" fontId="9" fillId="33" borderId="74" xfId="55" applyNumberFormat="1" applyFont="1" applyFill="1" applyBorder="1" applyAlignment="1">
      <alignment horizontal="right"/>
      <protection/>
    </xf>
    <xf numFmtId="49" fontId="9" fillId="33" borderId="74" xfId="55" applyNumberFormat="1" applyFont="1" applyFill="1" applyBorder="1" applyAlignment="1">
      <alignment horizontal="right"/>
      <protection/>
    </xf>
    <xf numFmtId="0" fontId="7" fillId="0" borderId="0" xfId="62" applyFont="1">
      <alignment/>
      <protection/>
    </xf>
    <xf numFmtId="0" fontId="1" fillId="0" borderId="0" xfId="62">
      <alignment/>
      <protection/>
    </xf>
    <xf numFmtId="0" fontId="26" fillId="0" borderId="0" xfId="62" applyFont="1" applyAlignment="1">
      <alignment horizontal="left" vertical="center"/>
      <protection/>
    </xf>
    <xf numFmtId="0" fontId="23" fillId="0" borderId="0" xfId="62" applyFont="1" applyAlignment="1" quotePrefix="1">
      <alignment horizontal="left" vertical="center"/>
      <protection/>
    </xf>
    <xf numFmtId="0" fontId="20" fillId="0" borderId="0" xfId="62" applyFont="1">
      <alignment/>
      <protection/>
    </xf>
    <xf numFmtId="0" fontId="33" fillId="0" borderId="0" xfId="62" applyFont="1" applyAlignment="1">
      <alignment horizontal="left" vertical="center"/>
      <protection/>
    </xf>
    <xf numFmtId="0" fontId="9" fillId="0" borderId="17" xfId="62" applyFont="1" applyBorder="1" applyAlignment="1">
      <alignment horizontal="left"/>
      <protection/>
    </xf>
    <xf numFmtId="3" fontId="9" fillId="0" borderId="45" xfId="62" applyNumberFormat="1" applyFont="1" applyBorder="1" applyAlignment="1">
      <alignment horizontal="right"/>
      <protection/>
    </xf>
    <xf numFmtId="3" fontId="9" fillId="0" borderId="46" xfId="62" applyNumberFormat="1" applyFont="1" applyBorder="1" applyAlignment="1">
      <alignment horizontal="right"/>
      <protection/>
    </xf>
    <xf numFmtId="3" fontId="9" fillId="0" borderId="47" xfId="62" applyNumberFormat="1" applyFont="1" applyBorder="1" applyAlignment="1">
      <alignment horizontal="right"/>
      <protection/>
    </xf>
    <xf numFmtId="0" fontId="9" fillId="33" borderId="12" xfId="62" applyFont="1" applyFill="1" applyBorder="1" applyAlignment="1">
      <alignment horizontal="left"/>
      <protection/>
    </xf>
    <xf numFmtId="3" fontId="9" fillId="33" borderId="15" xfId="62" applyNumberFormat="1" applyFont="1" applyFill="1" applyBorder="1" applyAlignment="1">
      <alignment horizontal="right"/>
      <protection/>
    </xf>
    <xf numFmtId="3" fontId="9" fillId="33" borderId="51" xfId="62" applyNumberFormat="1" applyFont="1" applyFill="1" applyBorder="1" applyAlignment="1">
      <alignment horizontal="right"/>
      <protection/>
    </xf>
    <xf numFmtId="3" fontId="9" fillId="33" borderId="26" xfId="62" applyNumberFormat="1" applyFont="1" applyFill="1" applyBorder="1" applyAlignment="1">
      <alignment horizontal="right"/>
      <protection/>
    </xf>
    <xf numFmtId="0" fontId="9" fillId="0" borderId="12" xfId="62" applyFont="1" applyBorder="1" applyAlignment="1">
      <alignment horizontal="left"/>
      <protection/>
    </xf>
    <xf numFmtId="3" fontId="9" fillId="0" borderId="15" xfId="62" applyNumberFormat="1" applyFont="1" applyBorder="1" applyAlignment="1">
      <alignment horizontal="right"/>
      <protection/>
    </xf>
    <xf numFmtId="3" fontId="9" fillId="0" borderId="51" xfId="62" applyNumberFormat="1" applyFont="1" applyBorder="1" applyAlignment="1">
      <alignment horizontal="right"/>
      <protection/>
    </xf>
    <xf numFmtId="3" fontId="9" fillId="0" borderId="26" xfId="62" applyNumberFormat="1" applyFont="1" applyBorder="1" applyAlignment="1">
      <alignment horizontal="right"/>
      <protection/>
    </xf>
    <xf numFmtId="0" fontId="7" fillId="0" borderId="22" xfId="62" applyFont="1" applyBorder="1" applyAlignment="1">
      <alignment horizontal="left"/>
      <protection/>
    </xf>
    <xf numFmtId="3" fontId="7" fillId="0" borderId="13" xfId="62" applyNumberFormat="1" applyFont="1" applyBorder="1" applyAlignment="1">
      <alignment horizontal="right"/>
      <protection/>
    </xf>
    <xf numFmtId="3" fontId="7" fillId="0" borderId="74" xfId="62" applyNumberFormat="1" applyFont="1" applyBorder="1" applyAlignment="1">
      <alignment horizontal="right"/>
      <protection/>
    </xf>
    <xf numFmtId="3" fontId="7" fillId="0" borderId="28" xfId="62" applyNumberFormat="1" applyFont="1" applyBorder="1" applyAlignment="1">
      <alignment horizontal="right"/>
      <protection/>
    </xf>
    <xf numFmtId="0" fontId="9" fillId="0" borderId="12" xfId="54" applyFont="1" applyBorder="1" applyAlignment="1">
      <alignment horizontal="left"/>
      <protection/>
    </xf>
    <xf numFmtId="0" fontId="7" fillId="0" borderId="12" xfId="54" applyFont="1" applyBorder="1" applyAlignment="1">
      <alignment horizontal="left"/>
      <protection/>
    </xf>
    <xf numFmtId="0" fontId="9" fillId="0" borderId="32" xfId="62" applyFont="1" applyBorder="1" applyAlignment="1">
      <alignment horizontal="left"/>
      <protection/>
    </xf>
    <xf numFmtId="0" fontId="7" fillId="0" borderId="12" xfId="62" applyFont="1" applyBorder="1" applyAlignment="1">
      <alignment horizontal="left"/>
      <protection/>
    </xf>
    <xf numFmtId="3" fontId="7" fillId="0" borderId="21" xfId="62" applyNumberFormat="1" applyFont="1" applyBorder="1" applyAlignment="1">
      <alignment horizontal="right"/>
      <protection/>
    </xf>
    <xf numFmtId="3" fontId="7" fillId="0" borderId="53" xfId="62" applyNumberFormat="1" applyFont="1" applyBorder="1" applyAlignment="1">
      <alignment horizontal="right"/>
      <protection/>
    </xf>
    <xf numFmtId="3" fontId="7" fillId="0" borderId="30" xfId="62" applyNumberFormat="1" applyFont="1" applyBorder="1" applyAlignment="1">
      <alignment horizontal="right"/>
      <protection/>
    </xf>
    <xf numFmtId="0" fontId="9" fillId="0" borderId="49" xfId="62" applyFont="1" applyBorder="1" applyAlignment="1">
      <alignment horizontal="fill"/>
      <protection/>
    </xf>
    <xf numFmtId="0" fontId="9" fillId="0" borderId="0" xfId="62" applyFont="1" applyAlignment="1">
      <alignment horizontal="fill"/>
      <protection/>
    </xf>
    <xf numFmtId="0" fontId="23" fillId="0" borderId="37" xfId="62" applyFont="1" applyBorder="1" applyAlignment="1">
      <alignment vertical="center"/>
      <protection/>
    </xf>
    <xf numFmtId="0" fontId="23" fillId="0" borderId="38" xfId="62" applyFont="1" applyBorder="1" applyAlignment="1">
      <alignment vertical="center"/>
      <protection/>
    </xf>
    <xf numFmtId="49" fontId="34" fillId="0" borderId="38" xfId="62" applyNumberFormat="1" applyFont="1" applyBorder="1">
      <alignment/>
      <protection/>
    </xf>
    <xf numFmtId="49" fontId="34" fillId="0" borderId="38" xfId="62" applyNumberFormat="1" applyFont="1" applyBorder="1" quotePrefix="1">
      <alignment/>
      <protection/>
    </xf>
    <xf numFmtId="49" fontId="34" fillId="0" borderId="39" xfId="62" applyNumberFormat="1" applyFont="1" applyBorder="1" applyAlignment="1">
      <alignment horizontal="right"/>
      <protection/>
    </xf>
    <xf numFmtId="3" fontId="9" fillId="0" borderId="77" xfId="62" applyNumberFormat="1" applyFont="1" applyBorder="1" applyAlignment="1">
      <alignment horizontal="right"/>
      <protection/>
    </xf>
    <xf numFmtId="3" fontId="9" fillId="33" borderId="78" xfId="62" applyNumberFormat="1" applyFont="1" applyFill="1" applyBorder="1" applyAlignment="1">
      <alignment horizontal="right"/>
      <protection/>
    </xf>
    <xf numFmtId="3" fontId="9" fillId="0" borderId="78" xfId="62" applyNumberFormat="1" applyFont="1" applyBorder="1" applyAlignment="1">
      <alignment horizontal="right"/>
      <protection/>
    </xf>
    <xf numFmtId="0" fontId="9" fillId="33" borderId="20" xfId="62" applyFont="1" applyFill="1" applyBorder="1" applyAlignment="1">
      <alignment horizontal="left"/>
      <protection/>
    </xf>
    <xf numFmtId="3" fontId="9" fillId="33" borderId="21" xfId="62" applyNumberFormat="1" applyFont="1" applyFill="1" applyBorder="1" applyAlignment="1">
      <alignment horizontal="right"/>
      <protection/>
    </xf>
    <xf numFmtId="3" fontId="9" fillId="33" borderId="53" xfId="62" applyNumberFormat="1" applyFont="1" applyFill="1" applyBorder="1" applyAlignment="1">
      <alignment horizontal="right"/>
      <protection/>
    </xf>
    <xf numFmtId="3" fontId="9" fillId="33" borderId="79" xfId="62" applyNumberFormat="1" applyFont="1" applyFill="1" applyBorder="1" applyAlignment="1">
      <alignment horizontal="right"/>
      <protection/>
    </xf>
    <xf numFmtId="3" fontId="9" fillId="33" borderId="30" xfId="62" applyNumberFormat="1" applyFont="1" applyFill="1" applyBorder="1" applyAlignment="1">
      <alignment horizontal="right"/>
      <protection/>
    </xf>
    <xf numFmtId="0" fontId="7" fillId="0" borderId="22" xfId="54" applyFont="1" applyBorder="1" applyAlignment="1">
      <alignment horizontal="left"/>
      <protection/>
    </xf>
    <xf numFmtId="0" fontId="7" fillId="0" borderId="80" xfId="62" applyFont="1" applyBorder="1" applyAlignment="1">
      <alignment horizontal="left"/>
      <protection/>
    </xf>
    <xf numFmtId="0" fontId="1" fillId="0" borderId="38" xfId="62" applyBorder="1">
      <alignment/>
      <protection/>
    </xf>
    <xf numFmtId="3" fontId="9" fillId="0" borderId="50" xfId="62" applyNumberFormat="1" applyFont="1" applyBorder="1" applyAlignment="1">
      <alignment horizontal="right"/>
      <protection/>
    </xf>
    <xf numFmtId="3" fontId="9" fillId="33" borderId="23" xfId="62" applyNumberFormat="1" applyFont="1" applyFill="1" applyBorder="1" applyAlignment="1">
      <alignment horizontal="right"/>
      <protection/>
    </xf>
    <xf numFmtId="3" fontId="9" fillId="0" borderId="23" xfId="62" applyNumberFormat="1" applyFont="1" applyBorder="1" applyAlignment="1">
      <alignment horizontal="right"/>
      <protection/>
    </xf>
    <xf numFmtId="3" fontId="9" fillId="33" borderId="56" xfId="62" applyNumberFormat="1" applyFont="1" applyFill="1" applyBorder="1" applyAlignment="1">
      <alignment horizontal="right"/>
      <protection/>
    </xf>
    <xf numFmtId="0" fontId="24" fillId="0" borderId="0" xfId="56" applyFont="1">
      <alignment/>
      <protection/>
    </xf>
    <xf numFmtId="0" fontId="9" fillId="0" borderId="0" xfId="56" applyFont="1">
      <alignment/>
      <protection/>
    </xf>
    <xf numFmtId="0" fontId="26" fillId="0" borderId="0" xfId="56" applyFont="1" applyAlignment="1">
      <alignment horizontal="left" vertical="center"/>
      <protection/>
    </xf>
    <xf numFmtId="0" fontId="23" fillId="0" borderId="0" xfId="56" applyFont="1">
      <alignment/>
      <protection/>
    </xf>
    <xf numFmtId="0" fontId="23" fillId="0" borderId="0" xfId="56" applyFont="1" applyAlignment="1">
      <alignment horizontal="left" vertical="center"/>
      <protection/>
    </xf>
    <xf numFmtId="0" fontId="20" fillId="0" borderId="0" xfId="56" applyFont="1" applyAlignment="1">
      <alignment horizontal="right" vertical="center"/>
      <protection/>
    </xf>
    <xf numFmtId="0" fontId="8" fillId="0" borderId="0" xfId="56" applyFont="1">
      <alignment/>
      <protection/>
    </xf>
    <xf numFmtId="0" fontId="9" fillId="0" borderId="0" xfId="56" applyFont="1" applyAlignment="1">
      <alignment horizontal="left" vertical="center"/>
      <protection/>
    </xf>
    <xf numFmtId="0" fontId="7" fillId="33" borderId="81" xfId="56" applyFont="1" applyFill="1" applyBorder="1" applyAlignment="1">
      <alignment horizontal="center" vertical="center" wrapText="1"/>
      <protection/>
    </xf>
    <xf numFmtId="0" fontId="7" fillId="33" borderId="82" xfId="56" applyFont="1" applyFill="1" applyBorder="1" applyAlignment="1">
      <alignment horizontal="center" vertical="justify"/>
      <protection/>
    </xf>
    <xf numFmtId="0" fontId="7" fillId="33" borderId="83" xfId="56" applyFont="1" applyFill="1" applyBorder="1" applyAlignment="1">
      <alignment horizontal="center" vertical="center" wrapText="1"/>
      <protection/>
    </xf>
    <xf numFmtId="0" fontId="7" fillId="33" borderId="84" xfId="56" applyFont="1" applyFill="1" applyBorder="1" applyAlignment="1">
      <alignment horizontal="center" vertical="center" wrapText="1"/>
      <protection/>
    </xf>
    <xf numFmtId="0" fontId="7" fillId="33" borderId="85" xfId="56" applyFont="1" applyFill="1" applyBorder="1" applyAlignment="1">
      <alignment horizontal="center" vertical="center" wrapText="1"/>
      <protection/>
    </xf>
    <xf numFmtId="0" fontId="7" fillId="0" borderId="12" xfId="56" applyFont="1" applyBorder="1">
      <alignment/>
      <protection/>
    </xf>
    <xf numFmtId="3" fontId="7" fillId="36" borderId="51" xfId="56" applyNumberFormat="1" applyFont="1" applyFill="1" applyBorder="1">
      <alignment/>
      <protection/>
    </xf>
    <xf numFmtId="3" fontId="7" fillId="36" borderId="52" xfId="56" applyNumberFormat="1" applyFont="1" applyFill="1" applyBorder="1">
      <alignment/>
      <protection/>
    </xf>
    <xf numFmtId="3" fontId="7" fillId="36" borderId="26" xfId="56" applyNumberFormat="1" applyFont="1" applyFill="1" applyBorder="1">
      <alignment/>
      <protection/>
    </xf>
    <xf numFmtId="0" fontId="7" fillId="0" borderId="86" xfId="56" applyFont="1" applyBorder="1">
      <alignment/>
      <protection/>
    </xf>
    <xf numFmtId="3" fontId="7" fillId="36" borderId="74" xfId="56" applyNumberFormat="1" applyFont="1" applyFill="1" applyBorder="1">
      <alignment/>
      <protection/>
    </xf>
    <xf numFmtId="3" fontId="7" fillId="36" borderId="87" xfId="56" applyNumberFormat="1" applyFont="1" applyFill="1" applyBorder="1">
      <alignment/>
      <protection/>
    </xf>
    <xf numFmtId="3" fontId="7" fillId="36" borderId="28" xfId="56" applyNumberFormat="1" applyFont="1" applyFill="1" applyBorder="1">
      <alignment/>
      <protection/>
    </xf>
    <xf numFmtId="0" fontId="9" fillId="0" borderId="12" xfId="56" applyFont="1" applyBorder="1">
      <alignment/>
      <protection/>
    </xf>
    <xf numFmtId="3" fontId="9" fillId="36" borderId="51" xfId="56" applyNumberFormat="1" applyFont="1" applyFill="1" applyBorder="1">
      <alignment/>
      <protection/>
    </xf>
    <xf numFmtId="3" fontId="9" fillId="36" borderId="52" xfId="56" applyNumberFormat="1" applyFont="1" applyFill="1" applyBorder="1">
      <alignment/>
      <protection/>
    </xf>
    <xf numFmtId="3" fontId="9" fillId="36" borderId="26" xfId="56" applyNumberFormat="1" applyFont="1" applyFill="1" applyBorder="1">
      <alignment/>
      <protection/>
    </xf>
    <xf numFmtId="0" fontId="9" fillId="0" borderId="86" xfId="56" applyFont="1" applyBorder="1">
      <alignment/>
      <protection/>
    </xf>
    <xf numFmtId="3" fontId="9" fillId="36" borderId="74" xfId="56" applyNumberFormat="1" applyFont="1" applyFill="1" applyBorder="1">
      <alignment/>
      <protection/>
    </xf>
    <xf numFmtId="3" fontId="9" fillId="36" borderId="87" xfId="56" applyNumberFormat="1" applyFont="1" applyFill="1" applyBorder="1">
      <alignment/>
      <protection/>
    </xf>
    <xf numFmtId="3" fontId="9" fillId="36" borderId="28" xfId="56" applyNumberFormat="1" applyFont="1" applyFill="1" applyBorder="1">
      <alignment/>
      <protection/>
    </xf>
    <xf numFmtId="0" fontId="9" fillId="0" borderId="88" xfId="56" applyFont="1" applyBorder="1">
      <alignment/>
      <protection/>
    </xf>
    <xf numFmtId="3" fontId="9" fillId="36" borderId="89" xfId="56" applyNumberFormat="1" applyFont="1" applyFill="1" applyBorder="1">
      <alignment/>
      <protection/>
    </xf>
    <xf numFmtId="3" fontId="9" fillId="36" borderId="90" xfId="56" applyNumberFormat="1" applyFont="1" applyFill="1" applyBorder="1">
      <alignment/>
      <protection/>
    </xf>
    <xf numFmtId="3" fontId="9" fillId="36" borderId="91" xfId="56" applyNumberFormat="1" applyFont="1" applyFill="1" applyBorder="1">
      <alignment/>
      <protection/>
    </xf>
    <xf numFmtId="0" fontId="7" fillId="0" borderId="20" xfId="56" applyFont="1" applyBorder="1">
      <alignment/>
      <protection/>
    </xf>
    <xf numFmtId="3" fontId="7" fillId="36" borderId="53" xfId="56" applyNumberFormat="1" applyFont="1" applyFill="1" applyBorder="1">
      <alignment/>
      <protection/>
    </xf>
    <xf numFmtId="3" fontId="7" fillId="36" borderId="54" xfId="56" applyNumberFormat="1" applyFont="1" applyFill="1" applyBorder="1">
      <alignment/>
      <protection/>
    </xf>
    <xf numFmtId="3" fontId="7" fillId="36" borderId="30" xfId="56" applyNumberFormat="1" applyFont="1" applyFill="1" applyBorder="1">
      <alignment/>
      <protection/>
    </xf>
    <xf numFmtId="0" fontId="24" fillId="37" borderId="0" xfId="57" applyFont="1" applyFill="1" applyAlignment="1">
      <alignment horizontal="left"/>
      <protection/>
    </xf>
    <xf numFmtId="0" fontId="8" fillId="37" borderId="0" xfId="57" applyFont="1" applyFill="1">
      <alignment/>
      <protection/>
    </xf>
    <xf numFmtId="0" fontId="8" fillId="0" borderId="0" xfId="57" applyFont="1">
      <alignment/>
      <protection/>
    </xf>
    <xf numFmtId="0" fontId="6" fillId="37" borderId="0" xfId="57" applyFont="1" applyFill="1" applyAlignment="1">
      <alignment vertical="center"/>
      <protection/>
    </xf>
    <xf numFmtId="0" fontId="7" fillId="37" borderId="0" xfId="57" applyFont="1" applyFill="1" applyAlignment="1">
      <alignment horizontal="left" vertical="center"/>
      <protection/>
    </xf>
    <xf numFmtId="0" fontId="7" fillId="33" borderId="92" xfId="57" applyFont="1" applyFill="1" applyBorder="1" applyAlignment="1">
      <alignment horizontal="center" vertical="center" wrapText="1"/>
      <protection/>
    </xf>
    <xf numFmtId="17" fontId="7" fillId="33" borderId="93" xfId="57" applyNumberFormat="1" applyFont="1" applyFill="1" applyBorder="1" applyAlignment="1">
      <alignment horizontal="center" vertical="center" wrapText="1"/>
      <protection/>
    </xf>
    <xf numFmtId="0" fontId="7" fillId="33" borderId="94" xfId="57" applyFont="1" applyFill="1" applyBorder="1" applyAlignment="1">
      <alignment horizontal="center" vertical="center" wrapText="1"/>
      <protection/>
    </xf>
    <xf numFmtId="0" fontId="7" fillId="33" borderId="95" xfId="57" applyFont="1" applyFill="1" applyBorder="1" applyAlignment="1">
      <alignment horizontal="center" vertical="center" wrapText="1"/>
      <protection/>
    </xf>
    <xf numFmtId="0" fontId="9" fillId="37" borderId="10" xfId="57" applyFont="1" applyFill="1" applyBorder="1">
      <alignment/>
      <protection/>
    </xf>
    <xf numFmtId="3" fontId="9" fillId="37" borderId="15" xfId="57" applyNumberFormat="1" applyFont="1" applyFill="1" applyBorder="1">
      <alignment/>
      <protection/>
    </xf>
    <xf numFmtId="3" fontId="9" fillId="37" borderId="51" xfId="57" applyNumberFormat="1" applyFont="1" applyFill="1" applyBorder="1">
      <alignment/>
      <protection/>
    </xf>
    <xf numFmtId="3" fontId="9" fillId="37" borderId="26" xfId="57" applyNumberFormat="1" applyFont="1" applyFill="1" applyBorder="1">
      <alignment/>
      <protection/>
    </xf>
    <xf numFmtId="0" fontId="9" fillId="0" borderId="10" xfId="57" applyFont="1" applyBorder="1">
      <alignment/>
      <protection/>
    </xf>
    <xf numFmtId="3" fontId="9" fillId="37" borderId="15" xfId="57" applyNumberFormat="1" applyFont="1" applyFill="1" applyBorder="1" applyAlignment="1">
      <alignment horizontal="right"/>
      <protection/>
    </xf>
    <xf numFmtId="3" fontId="9" fillId="37" borderId="51" xfId="57" applyNumberFormat="1" applyFont="1" applyFill="1" applyBorder="1" applyAlignment="1">
      <alignment horizontal="right"/>
      <protection/>
    </xf>
    <xf numFmtId="3" fontId="9" fillId="37" borderId="26" xfId="57" applyNumberFormat="1" applyFont="1" applyFill="1" applyBorder="1" applyAlignment="1">
      <alignment horizontal="right"/>
      <protection/>
    </xf>
    <xf numFmtId="0" fontId="7" fillId="37" borderId="11" xfId="57" applyFont="1" applyFill="1" applyBorder="1">
      <alignment/>
      <protection/>
    </xf>
    <xf numFmtId="3" fontId="7" fillId="37" borderId="13" xfId="59" applyNumberFormat="1" applyFont="1" applyFill="1" applyBorder="1" applyAlignment="1">
      <alignment horizontal="right" wrapText="1"/>
      <protection/>
    </xf>
    <xf numFmtId="3" fontId="7" fillId="37" borderId="74" xfId="59" applyNumberFormat="1" applyFont="1" applyFill="1" applyBorder="1" applyAlignment="1">
      <alignment horizontal="right" wrapText="1"/>
      <protection/>
    </xf>
    <xf numFmtId="3" fontId="7" fillId="37" borderId="28" xfId="59" applyNumberFormat="1" applyFont="1" applyFill="1" applyBorder="1" applyAlignment="1">
      <alignment horizontal="right" wrapText="1"/>
      <protection/>
    </xf>
    <xf numFmtId="0" fontId="7" fillId="0" borderId="10" xfId="57" applyFont="1" applyBorder="1">
      <alignment/>
      <protection/>
    </xf>
    <xf numFmtId="0" fontId="9" fillId="37" borderId="10" xfId="57" applyFont="1" applyFill="1" applyBorder="1" applyAlignment="1">
      <alignment horizontal="left"/>
      <protection/>
    </xf>
    <xf numFmtId="3" fontId="9" fillId="37" borderId="18" xfId="57" applyNumberFormat="1" applyFont="1" applyFill="1" applyBorder="1">
      <alignment/>
      <protection/>
    </xf>
    <xf numFmtId="3" fontId="9" fillId="37" borderId="72" xfId="57" applyNumberFormat="1" applyFont="1" applyFill="1" applyBorder="1">
      <alignment/>
      <protection/>
    </xf>
    <xf numFmtId="3" fontId="9" fillId="37" borderId="27" xfId="57" applyNumberFormat="1" applyFont="1" applyFill="1" applyBorder="1">
      <alignment/>
      <protection/>
    </xf>
    <xf numFmtId="0" fontId="9" fillId="0" borderId="10" xfId="57" applyFont="1" applyBorder="1" applyAlignment="1">
      <alignment horizontal="left"/>
      <protection/>
    </xf>
    <xf numFmtId="3" fontId="7" fillId="37" borderId="87" xfId="59" applyNumberFormat="1" applyFont="1" applyFill="1" applyBorder="1" applyAlignment="1">
      <alignment horizontal="right" wrapText="1"/>
      <protection/>
    </xf>
    <xf numFmtId="0" fontId="7" fillId="37" borderId="19" xfId="57" applyFont="1" applyFill="1" applyBorder="1" applyAlignment="1">
      <alignment vertical="center" wrapText="1"/>
      <protection/>
    </xf>
    <xf numFmtId="3" fontId="7" fillId="37" borderId="21" xfId="59" applyNumberFormat="1" applyFont="1" applyFill="1" applyBorder="1" applyAlignment="1">
      <alignment horizontal="right" vertical="center" wrapText="1"/>
      <protection/>
    </xf>
    <xf numFmtId="3" fontId="7" fillId="37" borderId="53" xfId="59" applyNumberFormat="1" applyFont="1" applyFill="1" applyBorder="1" applyAlignment="1">
      <alignment horizontal="right" vertical="center" wrapText="1"/>
      <protection/>
    </xf>
    <xf numFmtId="3" fontId="7" fillId="37" borderId="54" xfId="59" applyNumberFormat="1" applyFont="1" applyFill="1" applyBorder="1" applyAlignment="1">
      <alignment horizontal="right" vertical="center" wrapText="1"/>
      <protection/>
    </xf>
    <xf numFmtId="3" fontId="7" fillId="37" borderId="30" xfId="59" applyNumberFormat="1" applyFont="1" applyFill="1" applyBorder="1" applyAlignment="1">
      <alignment horizontal="right" vertical="center" wrapText="1"/>
      <protection/>
    </xf>
    <xf numFmtId="0" fontId="36" fillId="37" borderId="0" xfId="57" applyFont="1" applyFill="1">
      <alignment/>
      <protection/>
    </xf>
    <xf numFmtId="0" fontId="24" fillId="37" borderId="0" xfId="53" applyFont="1" applyFill="1">
      <alignment/>
      <protection/>
    </xf>
    <xf numFmtId="0" fontId="9" fillId="0" borderId="0" xfId="53" applyFont="1">
      <alignment/>
      <protection/>
    </xf>
    <xf numFmtId="0" fontId="6" fillId="37" borderId="0" xfId="53" applyFont="1" applyFill="1">
      <alignment/>
      <protection/>
    </xf>
    <xf numFmtId="0" fontId="23" fillId="37" borderId="0" xfId="53" applyFont="1" applyFill="1" applyAlignment="1">
      <alignment horizontal="left" vertical="center"/>
      <protection/>
    </xf>
    <xf numFmtId="0" fontId="23" fillId="37" borderId="55" xfId="53" applyFont="1" applyFill="1" applyBorder="1" applyAlignment="1">
      <alignment horizontal="left" vertical="center"/>
      <protection/>
    </xf>
    <xf numFmtId="49" fontId="37" fillId="37" borderId="55" xfId="53" applyNumberFormat="1" applyFont="1" applyFill="1" applyBorder="1" applyAlignment="1">
      <alignment horizontal="right" vertical="center"/>
      <protection/>
    </xf>
    <xf numFmtId="0" fontId="23" fillId="0" borderId="0" xfId="53" applyFont="1">
      <alignment/>
      <protection/>
    </xf>
    <xf numFmtId="0" fontId="7" fillId="39" borderId="96" xfId="53" applyFont="1" applyFill="1" applyBorder="1" applyAlignment="1">
      <alignment horizontal="center" vertical="center" wrapText="1"/>
      <protection/>
    </xf>
    <xf numFmtId="0" fontId="7" fillId="39" borderId="97" xfId="53" applyFont="1" applyFill="1" applyBorder="1" applyAlignment="1">
      <alignment horizontal="center" vertical="center" wrapText="1"/>
      <protection/>
    </xf>
    <xf numFmtId="4" fontId="21" fillId="39" borderId="98" xfId="53" applyNumberFormat="1" applyFont="1" applyFill="1" applyBorder="1" applyAlignment="1">
      <alignment horizontal="center" vertical="center" wrapText="1"/>
      <protection/>
    </xf>
    <xf numFmtId="4" fontId="7" fillId="39" borderId="99" xfId="53" applyNumberFormat="1" applyFont="1" applyFill="1" applyBorder="1" applyAlignment="1">
      <alignment horizontal="center" vertical="center"/>
      <protection/>
    </xf>
    <xf numFmtId="4" fontId="7" fillId="39" borderId="98" xfId="53" applyNumberFormat="1" applyFont="1" applyFill="1" applyBorder="1" applyAlignment="1">
      <alignment horizontal="center" vertical="center"/>
      <protection/>
    </xf>
    <xf numFmtId="4" fontId="21" fillId="39" borderId="39" xfId="53" applyNumberFormat="1" applyFont="1" applyFill="1" applyBorder="1" applyAlignment="1">
      <alignment horizontal="center" vertical="center" wrapText="1"/>
      <protection/>
    </xf>
    <xf numFmtId="0" fontId="23" fillId="0" borderId="0" xfId="53" applyFont="1" applyAlignment="1">
      <alignment horizontal="center" vertical="center"/>
      <protection/>
    </xf>
    <xf numFmtId="3" fontId="7" fillId="0" borderId="15" xfId="60" applyNumberFormat="1" applyFont="1" applyBorder="1" applyAlignment="1">
      <alignment horizontal="right" wrapText="1"/>
      <protection/>
    </xf>
    <xf numFmtId="3" fontId="7" fillId="0" borderId="100" xfId="60" applyNumberFormat="1" applyFont="1" applyBorder="1" applyAlignment="1">
      <alignment horizontal="left" wrapText="1"/>
      <protection/>
    </xf>
    <xf numFmtId="3" fontId="7" fillId="0" borderId="101" xfId="60" applyNumberFormat="1" applyFont="1" applyBorder="1" applyAlignment="1">
      <alignment horizontal="right" wrapText="1"/>
      <protection/>
    </xf>
    <xf numFmtId="3" fontId="7" fillId="0" borderId="102" xfId="60" applyNumberFormat="1" applyFont="1" applyBorder="1" applyAlignment="1">
      <alignment horizontal="right" wrapText="1"/>
      <protection/>
    </xf>
    <xf numFmtId="3" fontId="7" fillId="0" borderId="50" xfId="60" applyNumberFormat="1" applyFont="1" applyBorder="1" applyAlignment="1">
      <alignment horizontal="right" wrapText="1"/>
      <protection/>
    </xf>
    <xf numFmtId="0" fontId="1" fillId="0" borderId="0" xfId="53">
      <alignment/>
      <protection/>
    </xf>
    <xf numFmtId="3" fontId="9" fillId="0" borderId="15" xfId="60" applyNumberFormat="1" applyFont="1" applyBorder="1" applyAlignment="1">
      <alignment horizontal="left" wrapText="1"/>
      <protection/>
    </xf>
    <xf numFmtId="3" fontId="9" fillId="0" borderId="100" xfId="60" applyNumberFormat="1" applyFont="1" applyBorder="1" applyAlignment="1">
      <alignment horizontal="left" wrapText="1"/>
      <protection/>
    </xf>
    <xf numFmtId="3" fontId="9" fillId="0" borderId="103" xfId="60" applyNumberFormat="1" applyFont="1" applyBorder="1" applyAlignment="1">
      <alignment horizontal="right" wrapText="1"/>
      <protection/>
    </xf>
    <xf numFmtId="3" fontId="9" fillId="0" borderId="104" xfId="60" applyNumberFormat="1" applyFont="1" applyBorder="1" applyAlignment="1">
      <alignment horizontal="right" wrapText="1"/>
      <protection/>
    </xf>
    <xf numFmtId="3" fontId="9" fillId="0" borderId="23" xfId="60" applyNumberFormat="1" applyFont="1" applyBorder="1" applyAlignment="1">
      <alignment horizontal="right" wrapText="1"/>
      <protection/>
    </xf>
    <xf numFmtId="3" fontId="9" fillId="33" borderId="15" xfId="60" applyNumberFormat="1" applyFont="1" applyFill="1" applyBorder="1" applyAlignment="1">
      <alignment horizontal="left" wrapText="1"/>
      <protection/>
    </xf>
    <xf numFmtId="3" fontId="9" fillId="33" borderId="100" xfId="60" applyNumberFormat="1" applyFont="1" applyFill="1" applyBorder="1" applyAlignment="1">
      <alignment horizontal="left" wrapText="1"/>
      <protection/>
    </xf>
    <xf numFmtId="3" fontId="9" fillId="33" borderId="104" xfId="60" applyNumberFormat="1" applyFont="1" applyFill="1" applyBorder="1" applyAlignment="1">
      <alignment horizontal="right" wrapText="1"/>
      <protection/>
    </xf>
    <xf numFmtId="3" fontId="9" fillId="33" borderId="100" xfId="60" applyNumberFormat="1" applyFont="1" applyFill="1" applyBorder="1" applyAlignment="1">
      <alignment horizontal="right" wrapText="1"/>
      <protection/>
    </xf>
    <xf numFmtId="3" fontId="9" fillId="33" borderId="103" xfId="60" applyNumberFormat="1" applyFont="1" applyFill="1" applyBorder="1" applyAlignment="1">
      <alignment horizontal="right" wrapText="1"/>
      <protection/>
    </xf>
    <xf numFmtId="3" fontId="9" fillId="35" borderId="23" xfId="60" applyNumberFormat="1" applyFont="1" applyFill="1" applyBorder="1" applyAlignment="1">
      <alignment horizontal="right" wrapText="1"/>
      <protection/>
    </xf>
    <xf numFmtId="3" fontId="9" fillId="0" borderId="100" xfId="60" applyNumberFormat="1" applyFont="1" applyBorder="1" applyAlignment="1">
      <alignment horizontal="right" wrapText="1"/>
      <protection/>
    </xf>
    <xf numFmtId="3" fontId="9" fillId="33" borderId="26" xfId="60" applyNumberFormat="1" applyFont="1" applyFill="1" applyBorder="1" applyAlignment="1">
      <alignment horizontal="right" wrapText="1"/>
      <protection/>
    </xf>
    <xf numFmtId="3" fontId="9" fillId="0" borderId="26" xfId="60" applyNumberFormat="1" applyFont="1" applyBorder="1" applyAlignment="1">
      <alignment horizontal="right" wrapText="1"/>
      <protection/>
    </xf>
    <xf numFmtId="0" fontId="1" fillId="33" borderId="0" xfId="53" applyFill="1">
      <alignment/>
      <protection/>
    </xf>
    <xf numFmtId="0" fontId="1" fillId="40" borderId="0" xfId="53" applyFill="1">
      <alignment/>
      <protection/>
    </xf>
    <xf numFmtId="3" fontId="9" fillId="0" borderId="105" xfId="60" applyNumberFormat="1" applyFont="1" applyBorder="1" applyAlignment="1">
      <alignment horizontal="left" wrapText="1"/>
      <protection/>
    </xf>
    <xf numFmtId="3" fontId="9" fillId="0" borderId="106" xfId="60" applyNumberFormat="1" applyFont="1" applyBorder="1" applyAlignment="1">
      <alignment horizontal="left" wrapText="1"/>
      <protection/>
    </xf>
    <xf numFmtId="3" fontId="9" fillId="0" borderId="106" xfId="60" applyNumberFormat="1" applyFont="1" applyBorder="1" applyAlignment="1">
      <alignment horizontal="right" wrapText="1"/>
      <protection/>
    </xf>
    <xf numFmtId="3" fontId="9" fillId="0" borderId="107" xfId="60" applyNumberFormat="1" applyFont="1" applyBorder="1" applyAlignment="1">
      <alignment horizontal="right" wrapText="1"/>
      <protection/>
    </xf>
    <xf numFmtId="3" fontId="9" fillId="0" borderId="108" xfId="60" applyNumberFormat="1" applyFont="1" applyBorder="1" applyAlignment="1">
      <alignment horizontal="right" wrapText="1"/>
      <protection/>
    </xf>
    <xf numFmtId="3" fontId="9" fillId="35" borderId="109" xfId="60" applyNumberFormat="1" applyFont="1" applyFill="1" applyBorder="1" applyAlignment="1">
      <alignment horizontal="left" wrapText="1"/>
      <protection/>
    </xf>
    <xf numFmtId="3" fontId="9" fillId="35" borderId="110" xfId="60" applyNumberFormat="1" applyFont="1" applyFill="1" applyBorder="1" applyAlignment="1">
      <alignment horizontal="left" wrapText="1"/>
      <protection/>
    </xf>
    <xf numFmtId="3" fontId="9" fillId="35" borderId="111" xfId="60" applyNumberFormat="1" applyFont="1" applyFill="1" applyBorder="1" applyAlignment="1">
      <alignment horizontal="right" wrapText="1"/>
      <protection/>
    </xf>
    <xf numFmtId="3" fontId="9" fillId="35" borderId="112" xfId="60" applyNumberFormat="1" applyFont="1" applyFill="1" applyBorder="1" applyAlignment="1">
      <alignment horizontal="right" wrapText="1"/>
      <protection/>
    </xf>
    <xf numFmtId="3" fontId="9" fillId="35" borderId="113" xfId="60" applyNumberFormat="1" applyFont="1" applyFill="1" applyBorder="1" applyAlignment="1">
      <alignment horizontal="right" wrapText="1"/>
      <protection/>
    </xf>
    <xf numFmtId="3" fontId="9" fillId="35" borderId="114" xfId="60" applyNumberFormat="1" applyFont="1" applyFill="1" applyBorder="1" applyAlignment="1">
      <alignment horizontal="left" wrapText="1"/>
      <protection/>
    </xf>
    <xf numFmtId="3" fontId="9" fillId="35" borderId="100" xfId="60" applyNumberFormat="1" applyFont="1" applyFill="1" applyBorder="1" applyAlignment="1">
      <alignment horizontal="left" wrapText="1"/>
      <protection/>
    </xf>
    <xf numFmtId="3" fontId="9" fillId="35" borderId="104" xfId="60" applyNumberFormat="1" applyFont="1" applyFill="1" applyBorder="1" applyAlignment="1">
      <alignment horizontal="right" wrapText="1"/>
      <protection/>
    </xf>
    <xf numFmtId="3" fontId="9" fillId="35" borderId="103" xfId="60" applyNumberFormat="1" applyFont="1" applyFill="1" applyBorder="1" applyAlignment="1">
      <alignment horizontal="right" wrapText="1"/>
      <protection/>
    </xf>
    <xf numFmtId="3" fontId="9" fillId="35" borderId="115" xfId="60" applyNumberFormat="1" applyFont="1" applyFill="1" applyBorder="1" applyAlignment="1">
      <alignment horizontal="right" wrapText="1"/>
      <protection/>
    </xf>
    <xf numFmtId="3" fontId="9" fillId="37" borderId="116" xfId="60" applyNumberFormat="1" applyFont="1" applyFill="1" applyBorder="1" applyAlignment="1">
      <alignment horizontal="left" wrapText="1"/>
      <protection/>
    </xf>
    <xf numFmtId="3" fontId="9" fillId="37" borderId="117" xfId="60" applyNumberFormat="1" applyFont="1" applyFill="1" applyBorder="1" applyAlignment="1">
      <alignment horizontal="left" wrapText="1"/>
      <protection/>
    </xf>
    <xf numFmtId="3" fontId="9" fillId="37" borderId="118" xfId="60" applyNumberFormat="1" applyFont="1" applyFill="1" applyBorder="1" applyAlignment="1">
      <alignment horizontal="right" wrapText="1"/>
      <protection/>
    </xf>
    <xf numFmtId="3" fontId="9" fillId="37" borderId="119" xfId="60" applyNumberFormat="1" applyFont="1" applyFill="1" applyBorder="1" applyAlignment="1">
      <alignment horizontal="right" wrapText="1"/>
      <protection/>
    </xf>
    <xf numFmtId="3" fontId="9" fillId="37" borderId="120" xfId="60" applyNumberFormat="1" applyFont="1" applyFill="1" applyBorder="1" applyAlignment="1">
      <alignment horizontal="right" wrapText="1"/>
      <protection/>
    </xf>
    <xf numFmtId="3" fontId="7" fillId="0" borderId="104" xfId="60" applyNumberFormat="1" applyFont="1" applyBorder="1" applyAlignment="1">
      <alignment horizontal="right" wrapText="1"/>
      <protection/>
    </xf>
    <xf numFmtId="3" fontId="7" fillId="0" borderId="103" xfId="60" applyNumberFormat="1" applyFont="1" applyBorder="1" applyAlignment="1">
      <alignment horizontal="right" wrapText="1"/>
      <protection/>
    </xf>
    <xf numFmtId="3" fontId="7" fillId="0" borderId="115" xfId="60" applyNumberFormat="1" applyFont="1" applyBorder="1" applyAlignment="1">
      <alignment horizontal="right" wrapText="1"/>
      <protection/>
    </xf>
    <xf numFmtId="3" fontId="9" fillId="35" borderId="15" xfId="60" applyNumberFormat="1" applyFont="1" applyFill="1" applyBorder="1" applyAlignment="1">
      <alignment horizontal="left" wrapText="1"/>
      <protection/>
    </xf>
    <xf numFmtId="3" fontId="9" fillId="35" borderId="121" xfId="60" applyNumberFormat="1" applyFont="1" applyFill="1" applyBorder="1" applyAlignment="1">
      <alignment horizontal="left" wrapText="1"/>
      <protection/>
    </xf>
    <xf numFmtId="3" fontId="9" fillId="35" borderId="117" xfId="60" applyNumberFormat="1" applyFont="1" applyFill="1" applyBorder="1" applyAlignment="1">
      <alignment horizontal="left" wrapText="1"/>
      <protection/>
    </xf>
    <xf numFmtId="3" fontId="9" fillId="35" borderId="119" xfId="60" applyNumberFormat="1" applyFont="1" applyFill="1" applyBorder="1" applyAlignment="1">
      <alignment horizontal="right" wrapText="1"/>
      <protection/>
    </xf>
    <xf numFmtId="3" fontId="9" fillId="35" borderId="118" xfId="60" applyNumberFormat="1" applyFont="1" applyFill="1" applyBorder="1" applyAlignment="1">
      <alignment horizontal="right" wrapText="1"/>
      <protection/>
    </xf>
    <xf numFmtId="3" fontId="9" fillId="35" borderId="122" xfId="60" applyNumberFormat="1" applyFont="1" applyFill="1" applyBorder="1" applyAlignment="1">
      <alignment horizontal="right" wrapText="1"/>
      <protection/>
    </xf>
    <xf numFmtId="3" fontId="9" fillId="37" borderId="114" xfId="60" applyNumberFormat="1" applyFont="1" applyFill="1" applyBorder="1" applyAlignment="1">
      <alignment horizontal="left" wrapText="1"/>
      <protection/>
    </xf>
    <xf numFmtId="3" fontId="7" fillId="37" borderId="51" xfId="60" applyNumberFormat="1" applyFont="1" applyFill="1" applyBorder="1" applyAlignment="1">
      <alignment horizontal="left" wrapText="1"/>
      <protection/>
    </xf>
    <xf numFmtId="3" fontId="7" fillId="37" borderId="51" xfId="60" applyNumberFormat="1" applyFont="1" applyFill="1" applyBorder="1" applyAlignment="1">
      <alignment horizontal="right" wrapText="1"/>
      <protection/>
    </xf>
    <xf numFmtId="3" fontId="7" fillId="37" borderId="123" xfId="60" applyNumberFormat="1" applyFont="1" applyFill="1" applyBorder="1" applyAlignment="1">
      <alignment horizontal="right" wrapText="1"/>
      <protection/>
    </xf>
    <xf numFmtId="3" fontId="9" fillId="37" borderId="15" xfId="60" applyNumberFormat="1" applyFont="1" applyFill="1" applyBorder="1" applyAlignment="1">
      <alignment horizontal="left" wrapText="1"/>
      <protection/>
    </xf>
    <xf numFmtId="3" fontId="9" fillId="37" borderId="51" xfId="60" applyNumberFormat="1" applyFont="1" applyFill="1" applyBorder="1" applyAlignment="1">
      <alignment horizontal="left" wrapText="1"/>
      <protection/>
    </xf>
    <xf numFmtId="3" fontId="9" fillId="37" borderId="51" xfId="60" applyNumberFormat="1" applyFont="1" applyFill="1" applyBorder="1" applyAlignment="1">
      <alignment horizontal="right" wrapText="1"/>
      <protection/>
    </xf>
    <xf numFmtId="3" fontId="9" fillId="37" borderId="26" xfId="60" applyNumberFormat="1" applyFont="1" applyFill="1" applyBorder="1" applyAlignment="1">
      <alignment horizontal="right" wrapText="1"/>
      <protection/>
    </xf>
    <xf numFmtId="3" fontId="9" fillId="37" borderId="100" xfId="60" applyNumberFormat="1" applyFont="1" applyFill="1" applyBorder="1" applyAlignment="1">
      <alignment horizontal="left" wrapText="1"/>
      <protection/>
    </xf>
    <xf numFmtId="3" fontId="9" fillId="37" borderId="100" xfId="60" applyNumberFormat="1" applyFont="1" applyFill="1" applyBorder="1" applyAlignment="1">
      <alignment horizontal="right" wrapText="1"/>
      <protection/>
    </xf>
    <xf numFmtId="3" fontId="7" fillId="33" borderId="100" xfId="60" applyNumberFormat="1" applyFont="1" applyFill="1" applyBorder="1" applyAlignment="1">
      <alignment horizontal="left" wrapText="1"/>
      <protection/>
    </xf>
    <xf numFmtId="3" fontId="7" fillId="33" borderId="103" xfId="60" applyNumberFormat="1" applyFont="1" applyFill="1" applyBorder="1" applyAlignment="1">
      <alignment horizontal="right" wrapText="1"/>
      <protection/>
    </xf>
    <xf numFmtId="3" fontId="7" fillId="35" borderId="26" xfId="60" applyNumberFormat="1" applyFont="1" applyFill="1" applyBorder="1" applyAlignment="1">
      <alignment horizontal="right" wrapText="1"/>
      <protection/>
    </xf>
    <xf numFmtId="3" fontId="9" fillId="37" borderId="104" xfId="60" applyNumberFormat="1" applyFont="1" applyFill="1" applyBorder="1" applyAlignment="1">
      <alignment horizontal="right" wrapText="1"/>
      <protection/>
    </xf>
    <xf numFmtId="3" fontId="9" fillId="37" borderId="103" xfId="60" applyNumberFormat="1" applyFont="1" applyFill="1" applyBorder="1" applyAlignment="1">
      <alignment horizontal="right" wrapText="1"/>
      <protection/>
    </xf>
    <xf numFmtId="3" fontId="9" fillId="37" borderId="23" xfId="60" applyNumberFormat="1" applyFont="1" applyFill="1" applyBorder="1" applyAlignment="1">
      <alignment horizontal="right" wrapText="1"/>
      <protection/>
    </xf>
    <xf numFmtId="3" fontId="9" fillId="37" borderId="21" xfId="60" applyNumberFormat="1" applyFont="1" applyFill="1" applyBorder="1" applyAlignment="1">
      <alignment horizontal="left" wrapText="1"/>
      <protection/>
    </xf>
    <xf numFmtId="3" fontId="9" fillId="37" borderId="53" xfId="60" applyNumberFormat="1" applyFont="1" applyFill="1" applyBorder="1" applyAlignment="1">
      <alignment horizontal="left" wrapText="1"/>
      <protection/>
    </xf>
    <xf numFmtId="3" fontId="9" fillId="37" borderId="53" xfId="60" applyNumberFormat="1" applyFont="1" applyFill="1" applyBorder="1" applyAlignment="1">
      <alignment horizontal="right" wrapText="1"/>
      <protection/>
    </xf>
    <xf numFmtId="3" fontId="9" fillId="37" borderId="124" xfId="60" applyNumberFormat="1" applyFont="1" applyFill="1" applyBorder="1" applyAlignment="1">
      <alignment horizontal="right" wrapText="1"/>
      <protection/>
    </xf>
    <xf numFmtId="3" fontId="9" fillId="37" borderId="54" xfId="60" applyNumberFormat="1" applyFont="1" applyFill="1" applyBorder="1" applyAlignment="1">
      <alignment horizontal="right" wrapText="1"/>
      <protection/>
    </xf>
    <xf numFmtId="3" fontId="9" fillId="37" borderId="30" xfId="60" applyNumberFormat="1" applyFont="1" applyFill="1" applyBorder="1" applyAlignment="1">
      <alignment horizontal="right" wrapText="1"/>
      <protection/>
    </xf>
    <xf numFmtId="3" fontId="7" fillId="37" borderId="15" xfId="60" applyNumberFormat="1" applyFont="1" applyFill="1" applyBorder="1" applyAlignment="1">
      <alignment horizontal="right" wrapText="1"/>
      <protection/>
    </xf>
    <xf numFmtId="3" fontId="7" fillId="37" borderId="100" xfId="60" applyNumberFormat="1" applyFont="1" applyFill="1" applyBorder="1" applyAlignment="1">
      <alignment horizontal="left" wrapText="1"/>
      <protection/>
    </xf>
    <xf numFmtId="3" fontId="7" fillId="37" borderId="104" xfId="60" applyNumberFormat="1" applyFont="1" applyFill="1" applyBorder="1" applyAlignment="1">
      <alignment horizontal="right" wrapText="1"/>
      <protection/>
    </xf>
    <xf numFmtId="3" fontId="7" fillId="37" borderId="103" xfId="60" applyNumberFormat="1" applyFont="1" applyFill="1" applyBorder="1" applyAlignment="1">
      <alignment horizontal="right" wrapText="1"/>
      <protection/>
    </xf>
    <xf numFmtId="3" fontId="7" fillId="37" borderId="23" xfId="60" applyNumberFormat="1" applyFont="1" applyFill="1" applyBorder="1" applyAlignment="1">
      <alignment horizontal="right" wrapText="1"/>
      <protection/>
    </xf>
    <xf numFmtId="3" fontId="9" fillId="35" borderId="51" xfId="60" applyNumberFormat="1" applyFont="1" applyFill="1" applyBorder="1" applyAlignment="1">
      <alignment horizontal="left" wrapText="1"/>
      <protection/>
    </xf>
    <xf numFmtId="3" fontId="9" fillId="35" borderId="100" xfId="60" applyNumberFormat="1" applyFont="1" applyFill="1" applyBorder="1" applyAlignment="1">
      <alignment horizontal="right" wrapText="1"/>
      <protection/>
    </xf>
    <xf numFmtId="3" fontId="9" fillId="37" borderId="52" xfId="60" applyNumberFormat="1" applyFont="1" applyFill="1" applyBorder="1" applyAlignment="1">
      <alignment horizontal="right" wrapText="1"/>
      <protection/>
    </xf>
    <xf numFmtId="3" fontId="9" fillId="35" borderId="51" xfId="60" applyNumberFormat="1" applyFont="1" applyFill="1" applyBorder="1" applyAlignment="1">
      <alignment horizontal="right" wrapText="1"/>
      <protection/>
    </xf>
    <xf numFmtId="3" fontId="9" fillId="35" borderId="26" xfId="60" applyNumberFormat="1" applyFont="1" applyFill="1" applyBorder="1" applyAlignment="1">
      <alignment horizontal="right" wrapText="1"/>
      <protection/>
    </xf>
    <xf numFmtId="3" fontId="7" fillId="35" borderId="51" xfId="60" applyNumberFormat="1" applyFont="1" applyFill="1" applyBorder="1" applyAlignment="1">
      <alignment horizontal="left" wrapText="1"/>
      <protection/>
    </xf>
    <xf numFmtId="3" fontId="7" fillId="35" borderId="51" xfId="60" applyNumberFormat="1" applyFont="1" applyFill="1" applyBorder="1" applyAlignment="1">
      <alignment horizontal="right" wrapText="1"/>
      <protection/>
    </xf>
    <xf numFmtId="3" fontId="9" fillId="37" borderId="125" xfId="60" applyNumberFormat="1" applyFont="1" applyFill="1" applyBorder="1" applyAlignment="1">
      <alignment horizontal="left" wrapText="1"/>
      <protection/>
    </xf>
    <xf numFmtId="3" fontId="7" fillId="37" borderId="126" xfId="60" applyNumberFormat="1" applyFont="1" applyFill="1" applyBorder="1" applyAlignment="1">
      <alignment horizontal="left" wrapText="1"/>
      <protection/>
    </xf>
    <xf numFmtId="3" fontId="7" fillId="37" borderId="126" xfId="60" applyNumberFormat="1" applyFont="1" applyFill="1" applyBorder="1" applyAlignment="1">
      <alignment horizontal="right" wrapText="1"/>
      <protection/>
    </xf>
    <xf numFmtId="3" fontId="7" fillId="37" borderId="127" xfId="60" applyNumberFormat="1" applyFont="1" applyFill="1" applyBorder="1" applyAlignment="1">
      <alignment horizontal="right" wrapText="1"/>
      <protection/>
    </xf>
    <xf numFmtId="0" fontId="35" fillId="0" borderId="0" xfId="60">
      <alignment/>
      <protection/>
    </xf>
    <xf numFmtId="0" fontId="38" fillId="0" borderId="0" xfId="60" applyFont="1">
      <alignment/>
      <protection/>
    </xf>
    <xf numFmtId="0" fontId="24" fillId="0" borderId="0" xfId="54" applyFont="1">
      <alignment/>
      <protection/>
    </xf>
    <xf numFmtId="0" fontId="1" fillId="0" borderId="0" xfId="54">
      <alignment/>
      <protection/>
    </xf>
    <xf numFmtId="0" fontId="6" fillId="0" borderId="0" xfId="54" applyFont="1" applyAlignment="1">
      <alignment horizontal="left"/>
      <protection/>
    </xf>
    <xf numFmtId="0" fontId="7" fillId="0" borderId="0" xfId="54" applyFont="1" applyAlignment="1">
      <alignment horizontal="center"/>
      <protection/>
    </xf>
    <xf numFmtId="0" fontId="39" fillId="0" borderId="0" xfId="54" applyFont="1">
      <alignment/>
      <protection/>
    </xf>
    <xf numFmtId="176" fontId="7" fillId="39" borderId="40" xfId="54" applyNumberFormat="1" applyFont="1" applyFill="1" applyBorder="1" applyAlignment="1">
      <alignment horizontal="center" vertical="center" wrapText="1"/>
      <protection/>
    </xf>
    <xf numFmtId="176" fontId="7" fillId="39" borderId="29" xfId="54" applyNumberFormat="1" applyFont="1" applyFill="1" applyBorder="1" applyAlignment="1">
      <alignment horizontal="center" vertical="center" wrapText="1"/>
      <protection/>
    </xf>
    <xf numFmtId="0" fontId="40" fillId="0" borderId="12" xfId="54" applyFont="1" applyBorder="1">
      <alignment/>
      <protection/>
    </xf>
    <xf numFmtId="0" fontId="40" fillId="0" borderId="45" xfId="54" applyFont="1" applyBorder="1">
      <alignment/>
      <protection/>
    </xf>
    <xf numFmtId="0" fontId="40" fillId="0" borderId="47" xfId="54" applyFont="1" applyBorder="1">
      <alignment/>
      <protection/>
    </xf>
    <xf numFmtId="0" fontId="40" fillId="0" borderId="48" xfId="54" applyFont="1" applyBorder="1">
      <alignment/>
      <protection/>
    </xf>
    <xf numFmtId="3" fontId="41" fillId="0" borderId="45" xfId="54" applyNumberFormat="1" applyFont="1" applyBorder="1">
      <alignment/>
      <protection/>
    </xf>
    <xf numFmtId="3" fontId="41" fillId="0" borderId="47" xfId="54" applyNumberFormat="1" applyFont="1" applyBorder="1">
      <alignment/>
      <protection/>
    </xf>
    <xf numFmtId="3" fontId="41" fillId="0" borderId="46" xfId="54" applyNumberFormat="1" applyFont="1" applyBorder="1">
      <alignment/>
      <protection/>
    </xf>
    <xf numFmtId="0" fontId="9" fillId="0" borderId="12" xfId="54" applyFont="1" applyBorder="1">
      <alignment/>
      <protection/>
    </xf>
    <xf numFmtId="3" fontId="9" fillId="0" borderId="15" xfId="54" applyNumberFormat="1" applyFont="1" applyBorder="1">
      <alignment/>
      <protection/>
    </xf>
    <xf numFmtId="3" fontId="9" fillId="0" borderId="26" xfId="54" applyNumberFormat="1" applyFont="1" applyBorder="1">
      <alignment/>
      <protection/>
    </xf>
    <xf numFmtId="0" fontId="9" fillId="33" borderId="12" xfId="54" applyFont="1" applyFill="1" applyBorder="1">
      <alignment/>
      <protection/>
    </xf>
    <xf numFmtId="3" fontId="9" fillId="33" borderId="15" xfId="54" applyNumberFormat="1" applyFont="1" applyFill="1" applyBorder="1">
      <alignment/>
      <protection/>
    </xf>
    <xf numFmtId="3" fontId="9" fillId="33" borderId="26" xfId="54" applyNumberFormat="1" applyFont="1" applyFill="1" applyBorder="1">
      <alignment/>
      <protection/>
    </xf>
    <xf numFmtId="1" fontId="9" fillId="0" borderId="26" xfId="54" applyNumberFormat="1" applyFont="1" applyBorder="1">
      <alignment/>
      <protection/>
    </xf>
    <xf numFmtId="0" fontId="7" fillId="0" borderId="128" xfId="54" applyFont="1" applyBorder="1">
      <alignment/>
      <protection/>
    </xf>
    <xf numFmtId="3" fontId="7" fillId="0" borderId="129" xfId="54" applyNumberFormat="1" applyFont="1" applyBorder="1">
      <alignment/>
      <protection/>
    </xf>
    <xf numFmtId="3" fontId="7" fillId="0" borderId="130" xfId="54" applyNumberFormat="1" applyFont="1" applyBorder="1">
      <alignment/>
      <protection/>
    </xf>
    <xf numFmtId="3" fontId="7" fillId="0" borderId="131" xfId="54" applyNumberFormat="1" applyFont="1" applyBorder="1">
      <alignment/>
      <protection/>
    </xf>
    <xf numFmtId="3" fontId="9" fillId="0" borderId="51" xfId="54" applyNumberFormat="1" applyFont="1" applyBorder="1">
      <alignment/>
      <protection/>
    </xf>
    <xf numFmtId="0" fontId="42" fillId="0" borderId="0" xfId="54" applyFont="1">
      <alignment/>
      <protection/>
    </xf>
    <xf numFmtId="3" fontId="9" fillId="33" borderId="51" xfId="54" applyNumberFormat="1" applyFont="1" applyFill="1" applyBorder="1">
      <alignment/>
      <protection/>
    </xf>
    <xf numFmtId="3" fontId="1" fillId="0" borderId="0" xfId="54" applyNumberFormat="1">
      <alignment/>
      <protection/>
    </xf>
    <xf numFmtId="3" fontId="9" fillId="0" borderId="15" xfId="54" applyNumberFormat="1" applyFont="1" applyBorder="1" applyAlignment="1">
      <alignment horizontal="right"/>
      <protection/>
    </xf>
    <xf numFmtId="3" fontId="9" fillId="0" borderId="51" xfId="54" applyNumberFormat="1" applyFont="1" applyBorder="1" applyAlignment="1">
      <alignment horizontal="right"/>
      <protection/>
    </xf>
    <xf numFmtId="3" fontId="9" fillId="33" borderId="15" xfId="54" applyNumberFormat="1" applyFont="1" applyFill="1" applyBorder="1" applyAlignment="1">
      <alignment horizontal="right"/>
      <protection/>
    </xf>
    <xf numFmtId="3" fontId="9" fillId="33" borderId="51" xfId="54" applyNumberFormat="1" applyFont="1" applyFill="1" applyBorder="1" applyAlignment="1">
      <alignment horizontal="right"/>
      <protection/>
    </xf>
    <xf numFmtId="0" fontId="7" fillId="0" borderId="128" xfId="54" applyFont="1" applyBorder="1" applyAlignment="1">
      <alignment shrinkToFit="1"/>
      <protection/>
    </xf>
    <xf numFmtId="0" fontId="7" fillId="0" borderId="12" xfId="54" applyFont="1" applyBorder="1" applyAlignment="1">
      <alignment vertical="top" wrapText="1" shrinkToFit="1"/>
      <protection/>
    </xf>
    <xf numFmtId="3" fontId="7" fillId="0" borderId="15" xfId="54" applyNumberFormat="1" applyFont="1" applyBorder="1">
      <alignment/>
      <protection/>
    </xf>
    <xf numFmtId="3" fontId="7" fillId="0" borderId="26" xfId="54" applyNumberFormat="1" applyFont="1" applyBorder="1">
      <alignment/>
      <protection/>
    </xf>
    <xf numFmtId="3" fontId="7" fillId="0" borderId="51" xfId="54" applyNumberFormat="1" applyFont="1" applyBorder="1">
      <alignment/>
      <protection/>
    </xf>
    <xf numFmtId="0" fontId="9" fillId="0" borderId="12" xfId="54" applyFont="1" applyBorder="1" applyAlignment="1">
      <alignment vertical="top" wrapText="1" shrinkToFit="1"/>
      <protection/>
    </xf>
    <xf numFmtId="3" fontId="9" fillId="0" borderId="15" xfId="54" applyNumberFormat="1" applyFont="1" applyBorder="1" applyAlignment="1">
      <alignment horizontal="right" wrapText="1"/>
      <protection/>
    </xf>
    <xf numFmtId="3" fontId="9" fillId="0" borderId="26" xfId="54" applyNumberFormat="1" applyFont="1" applyBorder="1" applyAlignment="1">
      <alignment horizontal="right" wrapText="1"/>
      <protection/>
    </xf>
    <xf numFmtId="3" fontId="9" fillId="0" borderId="51" xfId="54" applyNumberFormat="1" applyFont="1" applyBorder="1" applyAlignment="1">
      <alignment horizontal="right" wrapText="1"/>
      <protection/>
    </xf>
    <xf numFmtId="0" fontId="9" fillId="33" borderId="12" xfId="54" applyFont="1" applyFill="1" applyBorder="1" applyAlignment="1">
      <alignment vertical="top" wrapText="1" shrinkToFit="1"/>
      <protection/>
    </xf>
    <xf numFmtId="3" fontId="9" fillId="33" borderId="15" xfId="54" applyNumberFormat="1" applyFont="1" applyFill="1" applyBorder="1" applyAlignment="1">
      <alignment horizontal="right" wrapText="1"/>
      <protection/>
    </xf>
    <xf numFmtId="3" fontId="9" fillId="33" borderId="26" xfId="54" applyNumberFormat="1" applyFont="1" applyFill="1" applyBorder="1" applyAlignment="1">
      <alignment horizontal="right" wrapText="1"/>
      <protection/>
    </xf>
    <xf numFmtId="3" fontId="9" fillId="33" borderId="51" xfId="54" applyNumberFormat="1" applyFont="1" applyFill="1" applyBorder="1" applyAlignment="1">
      <alignment horizontal="right" wrapText="1"/>
      <protection/>
    </xf>
    <xf numFmtId="49" fontId="9" fillId="0" borderId="12" xfId="54" applyNumberFormat="1" applyFont="1" applyBorder="1" applyAlignment="1">
      <alignment horizontal="left" vertical="center"/>
      <protection/>
    </xf>
    <xf numFmtId="49" fontId="9" fillId="33" borderId="12" xfId="54" applyNumberFormat="1" applyFont="1" applyFill="1" applyBorder="1" applyAlignment="1">
      <alignment horizontal="left" vertical="center"/>
      <protection/>
    </xf>
    <xf numFmtId="3" fontId="7" fillId="0" borderId="129" xfId="54" applyNumberFormat="1" applyFont="1" applyBorder="1" applyAlignment="1">
      <alignment horizontal="right" wrapText="1"/>
      <protection/>
    </xf>
    <xf numFmtId="3" fontId="7" fillId="0" borderId="131" xfId="54" applyNumberFormat="1" applyFont="1" applyBorder="1" applyAlignment="1">
      <alignment horizontal="right" wrapText="1"/>
      <protection/>
    </xf>
    <xf numFmtId="0" fontId="32" fillId="0" borderId="80" xfId="54" applyFont="1" applyBorder="1">
      <alignment/>
      <protection/>
    </xf>
    <xf numFmtId="3" fontId="7" fillId="0" borderId="40" xfId="54" applyNumberFormat="1" applyFont="1" applyBorder="1">
      <alignment/>
      <protection/>
    </xf>
    <xf numFmtId="3" fontId="7" fillId="0" borderId="44" xfId="54" applyNumberFormat="1" applyFont="1" applyBorder="1">
      <alignment/>
      <protection/>
    </xf>
    <xf numFmtId="0" fontId="12" fillId="0" borderId="0" xfId="54" applyFont="1">
      <alignment/>
      <protection/>
    </xf>
    <xf numFmtId="0" fontId="43" fillId="0" borderId="0" xfId="54" applyFont="1">
      <alignment/>
      <protection/>
    </xf>
    <xf numFmtId="0" fontId="44" fillId="0" borderId="0" xfId="54" applyFont="1">
      <alignment/>
      <protection/>
    </xf>
    <xf numFmtId="0" fontId="7" fillId="0" borderId="0" xfId="54" applyFont="1" applyAlignment="1">
      <alignment horizontal="left"/>
      <protection/>
    </xf>
    <xf numFmtId="0" fontId="7" fillId="0" borderId="12" xfId="54" applyFont="1" applyBorder="1">
      <alignment/>
      <protection/>
    </xf>
    <xf numFmtId="3" fontId="7" fillId="0" borderId="45" xfId="54" applyNumberFormat="1" applyFont="1" applyBorder="1">
      <alignment/>
      <protection/>
    </xf>
    <xf numFmtId="3" fontId="7" fillId="0" borderId="47" xfId="54" applyNumberFormat="1" applyFont="1" applyBorder="1">
      <alignment/>
      <protection/>
    </xf>
    <xf numFmtId="0" fontId="7" fillId="0" borderId="46" xfId="54" applyFont="1" applyBorder="1">
      <alignment/>
      <protection/>
    </xf>
    <xf numFmtId="0" fontId="7" fillId="0" borderId="47" xfId="54" applyFont="1" applyBorder="1">
      <alignment/>
      <protection/>
    </xf>
    <xf numFmtId="3" fontId="9" fillId="0" borderId="45" xfId="54" applyNumberFormat="1" applyFont="1" applyBorder="1">
      <alignment/>
      <protection/>
    </xf>
    <xf numFmtId="3" fontId="9" fillId="0" borderId="47" xfId="54" applyNumberFormat="1" applyFont="1" applyBorder="1">
      <alignment/>
      <protection/>
    </xf>
    <xf numFmtId="3" fontId="9" fillId="0" borderId="46" xfId="54" applyNumberFormat="1" applyFont="1" applyBorder="1">
      <alignment/>
      <protection/>
    </xf>
    <xf numFmtId="3" fontId="7" fillId="0" borderId="132" xfId="54" applyNumberFormat="1" applyFont="1" applyBorder="1">
      <alignment/>
      <protection/>
    </xf>
    <xf numFmtId="3" fontId="7" fillId="0" borderId="133" xfId="54" applyNumberFormat="1" applyFont="1" applyBorder="1">
      <alignment/>
      <protection/>
    </xf>
    <xf numFmtId="3" fontId="9" fillId="0" borderId="52" xfId="54" applyNumberFormat="1" applyFont="1" applyBorder="1">
      <alignment/>
      <protection/>
    </xf>
    <xf numFmtId="0" fontId="21" fillId="0" borderId="0" xfId="54" applyFont="1">
      <alignment/>
      <protection/>
    </xf>
    <xf numFmtId="0" fontId="19" fillId="0" borderId="32" xfId="54" applyFont="1" applyBorder="1">
      <alignment/>
      <protection/>
    </xf>
    <xf numFmtId="3" fontId="7" fillId="0" borderId="52" xfId="54" applyNumberFormat="1" applyFont="1" applyBorder="1">
      <alignment/>
      <protection/>
    </xf>
    <xf numFmtId="3" fontId="9" fillId="33" borderId="52" xfId="54" applyNumberFormat="1" applyFont="1" applyFill="1" applyBorder="1" applyAlignment="1">
      <alignment horizontal="right" wrapText="1"/>
      <protection/>
    </xf>
    <xf numFmtId="3" fontId="9" fillId="0" borderId="52" xfId="54" applyNumberFormat="1" applyFont="1" applyBorder="1" applyAlignment="1">
      <alignment horizontal="right" wrapText="1"/>
      <protection/>
    </xf>
    <xf numFmtId="0" fontId="9" fillId="0" borderId="12" xfId="54" applyFont="1" applyBorder="1" applyAlignment="1">
      <alignment vertical="top" shrinkToFit="1"/>
      <protection/>
    </xf>
    <xf numFmtId="0" fontId="8" fillId="33" borderId="12" xfId="54" applyFont="1" applyFill="1" applyBorder="1" applyAlignment="1">
      <alignment vertical="top"/>
      <protection/>
    </xf>
    <xf numFmtId="3" fontId="7" fillId="0" borderId="130" xfId="54" applyNumberFormat="1" applyFont="1" applyBorder="1" applyAlignment="1">
      <alignment horizontal="right" wrapText="1"/>
      <protection/>
    </xf>
    <xf numFmtId="3" fontId="7" fillId="0" borderId="132" xfId="54" applyNumberFormat="1" applyFont="1" applyBorder="1" applyAlignment="1">
      <alignment horizontal="right" wrapText="1"/>
      <protection/>
    </xf>
    <xf numFmtId="3" fontId="7" fillId="0" borderId="133" xfId="54" applyNumberFormat="1" applyFont="1" applyBorder="1" applyAlignment="1">
      <alignment horizontal="right" wrapText="1"/>
      <protection/>
    </xf>
    <xf numFmtId="0" fontId="7" fillId="0" borderId="80" xfId="54" applyFont="1" applyBorder="1" applyAlignment="1">
      <alignment vertical="center" wrapText="1"/>
      <protection/>
    </xf>
    <xf numFmtId="3" fontId="7" fillId="0" borderId="29" xfId="54" applyNumberFormat="1" applyFont="1" applyBorder="1">
      <alignment/>
      <protection/>
    </xf>
    <xf numFmtId="3" fontId="7" fillId="0" borderId="43" xfId="54" applyNumberFormat="1" applyFont="1" applyBorder="1">
      <alignment/>
      <protection/>
    </xf>
    <xf numFmtId="3" fontId="7" fillId="0" borderId="41" xfId="54" applyNumberFormat="1" applyFont="1" applyBorder="1">
      <alignment/>
      <protection/>
    </xf>
    <xf numFmtId="3" fontId="21" fillId="0" borderId="0" xfId="54" applyNumberFormat="1" applyFont="1">
      <alignment/>
      <protection/>
    </xf>
    <xf numFmtId="0" fontId="24" fillId="41" borderId="0" xfId="57" applyFont="1" applyFill="1">
      <alignment/>
      <protection/>
    </xf>
    <xf numFmtId="0" fontId="39" fillId="0" borderId="0" xfId="57" applyFont="1">
      <alignment/>
      <protection/>
    </xf>
    <xf numFmtId="0" fontId="6" fillId="41" borderId="0" xfId="57" applyFont="1" applyFill="1">
      <alignment/>
      <protection/>
    </xf>
    <xf numFmtId="176" fontId="20" fillId="39" borderId="134" xfId="57" applyNumberFormat="1" applyFont="1" applyFill="1" applyBorder="1" applyAlignment="1">
      <alignment horizontal="center" vertical="center" wrapText="1"/>
      <protection/>
    </xf>
    <xf numFmtId="176" fontId="20" fillId="39" borderId="135" xfId="57" applyNumberFormat="1" applyFont="1" applyFill="1" applyBorder="1" applyAlignment="1">
      <alignment horizontal="center" vertical="top" wrapText="1"/>
      <protection/>
    </xf>
    <xf numFmtId="176" fontId="20" fillId="39" borderId="136" xfId="57" applyNumberFormat="1" applyFont="1" applyFill="1" applyBorder="1" applyAlignment="1">
      <alignment horizontal="center" vertical="top" wrapText="1"/>
      <protection/>
    </xf>
    <xf numFmtId="168" fontId="9" fillId="0" borderId="10" xfId="58" applyNumberFormat="1" applyFont="1" applyBorder="1" applyAlignment="1">
      <alignment vertical="center"/>
      <protection/>
    </xf>
    <xf numFmtId="177" fontId="9" fillId="0" borderId="15" xfId="49" applyNumberFormat="1" applyFont="1" applyBorder="1" applyAlignment="1">
      <alignment vertical="center"/>
    </xf>
    <xf numFmtId="177" fontId="9" fillId="0" borderId="26" xfId="49" applyNumberFormat="1" applyFont="1" applyBorder="1" applyAlignment="1">
      <alignment vertical="center"/>
    </xf>
    <xf numFmtId="177" fontId="9" fillId="0" borderId="123" xfId="49" applyNumberFormat="1" applyFont="1" applyBorder="1" applyAlignment="1">
      <alignment vertical="center"/>
    </xf>
    <xf numFmtId="177" fontId="9" fillId="0" borderId="10" xfId="49" applyNumberFormat="1" applyFont="1" applyBorder="1" applyAlignment="1">
      <alignment vertical="center"/>
    </xf>
    <xf numFmtId="168" fontId="39" fillId="0" borderId="0" xfId="57" applyNumberFormat="1" applyFont="1">
      <alignment/>
      <protection/>
    </xf>
    <xf numFmtId="168" fontId="9" fillId="33" borderId="10" xfId="58" applyNumberFormat="1" applyFont="1" applyFill="1" applyBorder="1" applyAlignment="1">
      <alignment vertical="center"/>
      <protection/>
    </xf>
    <xf numFmtId="177" fontId="9" fillId="33" borderId="15" xfId="49" applyNumberFormat="1" applyFont="1" applyFill="1" applyBorder="1" applyAlignment="1">
      <alignment vertical="center"/>
    </xf>
    <xf numFmtId="177" fontId="9" fillId="33" borderId="26" xfId="49" applyNumberFormat="1" applyFont="1" applyFill="1" applyBorder="1" applyAlignment="1">
      <alignment vertical="center"/>
    </xf>
    <xf numFmtId="177" fontId="9" fillId="33" borderId="10" xfId="49" applyNumberFormat="1" applyFont="1" applyFill="1" applyBorder="1" applyAlignment="1">
      <alignment vertical="center"/>
    </xf>
    <xf numFmtId="177" fontId="23" fillId="0" borderId="10" xfId="49" applyNumberFormat="1" applyFont="1" applyBorder="1" applyAlignment="1">
      <alignment vertical="center"/>
    </xf>
    <xf numFmtId="177" fontId="23" fillId="33" borderId="10" xfId="49" applyNumberFormat="1" applyFont="1" applyFill="1" applyBorder="1" applyAlignment="1">
      <alignment vertical="center"/>
    </xf>
    <xf numFmtId="168" fontId="45" fillId="0" borderId="0" xfId="57" applyNumberFormat="1" applyFont="1">
      <alignment/>
      <protection/>
    </xf>
    <xf numFmtId="168" fontId="9" fillId="0" borderId="0" xfId="57" applyNumberFormat="1" applyFont="1" applyAlignment="1">
      <alignment vertical="center"/>
      <protection/>
    </xf>
    <xf numFmtId="3" fontId="9" fillId="0" borderId="0" xfId="57" applyNumberFormat="1" applyFont="1" applyAlignment="1">
      <alignment vertical="center"/>
      <protection/>
    </xf>
    <xf numFmtId="168" fontId="7" fillId="0" borderId="10" xfId="58" applyNumberFormat="1" applyFont="1" applyBorder="1" applyAlignment="1">
      <alignment vertical="center"/>
      <protection/>
    </xf>
    <xf numFmtId="177" fontId="7" fillId="0" borderId="15" xfId="49" applyNumberFormat="1" applyFont="1" applyBorder="1" applyAlignment="1">
      <alignment vertical="center"/>
    </xf>
    <xf numFmtId="177" fontId="7" fillId="0" borderId="26" xfId="49" applyNumberFormat="1" applyFont="1" applyBorder="1" applyAlignment="1">
      <alignment vertical="center"/>
    </xf>
    <xf numFmtId="177" fontId="20" fillId="0" borderId="10" xfId="49" applyNumberFormat="1" applyFont="1" applyBorder="1" applyAlignment="1">
      <alignment vertical="center"/>
    </xf>
    <xf numFmtId="168" fontId="8" fillId="0" borderId="0" xfId="57" applyNumberFormat="1" applyFont="1" applyAlignment="1">
      <alignment horizontal="center"/>
      <protection/>
    </xf>
    <xf numFmtId="168" fontId="8" fillId="42" borderId="0" xfId="57" applyNumberFormat="1" applyFont="1" applyFill="1" applyAlignment="1">
      <alignment horizontal="center"/>
      <protection/>
    </xf>
    <xf numFmtId="168" fontId="9" fillId="0" borderId="137" xfId="57" applyNumberFormat="1" applyFont="1" applyBorder="1" applyAlignment="1">
      <alignment vertical="center"/>
      <protection/>
    </xf>
    <xf numFmtId="3" fontId="9" fillId="0" borderId="138" xfId="57" applyNumberFormat="1" applyFont="1" applyBorder="1" applyAlignment="1">
      <alignment vertical="center"/>
      <protection/>
    </xf>
    <xf numFmtId="3" fontId="9" fillId="0" borderId="139" xfId="57" applyNumberFormat="1" applyFont="1" applyBorder="1" applyAlignment="1">
      <alignment vertical="center"/>
      <protection/>
    </xf>
    <xf numFmtId="168" fontId="9" fillId="0" borderId="140" xfId="57" applyNumberFormat="1" applyFont="1" applyBorder="1" applyAlignment="1">
      <alignment vertical="center"/>
      <protection/>
    </xf>
    <xf numFmtId="177" fontId="9" fillId="0" borderId="23" xfId="49" applyNumberFormat="1" applyFont="1" applyBorder="1" applyAlignment="1">
      <alignment vertical="center"/>
    </xf>
    <xf numFmtId="0" fontId="8" fillId="42" borderId="0" xfId="57" applyFont="1" applyFill="1">
      <alignment/>
      <protection/>
    </xf>
    <xf numFmtId="168" fontId="7" fillId="33" borderId="10" xfId="58" applyNumberFormat="1" applyFont="1" applyFill="1" applyBorder="1" applyAlignment="1">
      <alignment vertical="center"/>
      <protection/>
    </xf>
    <xf numFmtId="177" fontId="7" fillId="33" borderId="15" xfId="49" applyNumberFormat="1" applyFont="1" applyFill="1" applyBorder="1" applyAlignment="1">
      <alignment vertical="center"/>
    </xf>
    <xf numFmtId="177" fontId="7" fillId="33" borderId="26" xfId="49" applyNumberFormat="1" applyFont="1" applyFill="1" applyBorder="1" applyAlignment="1">
      <alignment vertical="center"/>
    </xf>
    <xf numFmtId="177" fontId="20" fillId="33" borderId="10" xfId="49" applyNumberFormat="1" applyFont="1" applyFill="1" applyBorder="1" applyAlignment="1">
      <alignment vertical="center"/>
    </xf>
    <xf numFmtId="168" fontId="7" fillId="0" borderId="19" xfId="58" applyNumberFormat="1" applyFont="1" applyBorder="1" applyAlignment="1">
      <alignment horizontal="left" vertical="center"/>
      <protection/>
    </xf>
    <xf numFmtId="177" fontId="7" fillId="0" borderId="21" xfId="49" applyNumberFormat="1" applyFont="1" applyBorder="1" applyAlignment="1">
      <alignment vertical="center"/>
    </xf>
    <xf numFmtId="177" fontId="7" fillId="0" borderId="30" xfId="49" applyNumberFormat="1" applyFont="1" applyBorder="1" applyAlignment="1">
      <alignment vertical="center"/>
    </xf>
    <xf numFmtId="177" fontId="20" fillId="0" borderId="19" xfId="49" applyNumberFormat="1" applyFont="1" applyBorder="1" applyAlignment="1">
      <alignment horizontal="left" vertical="center"/>
    </xf>
    <xf numFmtId="0" fontId="8" fillId="41" borderId="0" xfId="57" applyFont="1" applyFill="1">
      <alignment/>
      <protection/>
    </xf>
    <xf numFmtId="0" fontId="20" fillId="0" borderId="0" xfId="57" applyFont="1" applyAlignment="1">
      <alignment horizontal="center" vertical="center"/>
      <protection/>
    </xf>
    <xf numFmtId="166" fontId="7" fillId="33" borderId="27" xfId="0" applyNumberFormat="1" applyFont="1" applyFill="1" applyBorder="1" applyAlignment="1" applyProtection="1">
      <alignment horizontal="center" vertical="center"/>
      <protection/>
    </xf>
    <xf numFmtId="166" fontId="7" fillId="33" borderId="30" xfId="0" applyNumberFormat="1" applyFont="1" applyFill="1" applyBorder="1" applyAlignment="1" applyProtection="1">
      <alignment horizontal="center" vertical="center"/>
      <protection/>
    </xf>
    <xf numFmtId="166" fontId="7" fillId="33" borderId="92" xfId="0" applyNumberFormat="1" applyFont="1" applyFill="1" applyBorder="1" applyAlignment="1" applyProtection="1">
      <alignment horizontal="center" vertical="center"/>
      <protection/>
    </xf>
    <xf numFmtId="166" fontId="7" fillId="33" borderId="141" xfId="0" applyNumberFormat="1" applyFont="1" applyFill="1" applyBorder="1" applyAlignment="1" applyProtection="1">
      <alignment horizontal="center" vertical="center"/>
      <protection/>
    </xf>
    <xf numFmtId="166" fontId="4" fillId="0" borderId="0" xfId="0" applyFont="1" applyAlignment="1">
      <alignment vertical="center"/>
    </xf>
    <xf numFmtId="166" fontId="6" fillId="0" borderId="0" xfId="0" applyFont="1" applyBorder="1" applyAlignment="1">
      <alignment vertical="center"/>
    </xf>
    <xf numFmtId="167" fontId="20" fillId="33" borderId="92" xfId="65" applyFont="1" applyFill="1" applyBorder="1" applyAlignment="1">
      <alignment horizontal="center" vertical="center"/>
      <protection/>
    </xf>
    <xf numFmtId="167" fontId="20" fillId="33" borderId="142" xfId="65" applyFont="1" applyFill="1" applyBorder="1" applyAlignment="1">
      <alignment horizontal="center" vertical="center"/>
      <protection/>
    </xf>
    <xf numFmtId="167" fontId="20" fillId="33" borderId="141" xfId="65" applyFont="1" applyFill="1" applyBorder="1" applyAlignment="1">
      <alignment horizontal="center" vertical="center"/>
      <protection/>
    </xf>
    <xf numFmtId="167" fontId="21" fillId="33" borderId="143" xfId="65" applyFont="1" applyFill="1" applyBorder="1" applyAlignment="1">
      <alignment horizontal="center" vertical="center"/>
      <protection/>
    </xf>
    <xf numFmtId="167" fontId="21" fillId="33" borderId="144" xfId="65" applyFont="1" applyFill="1" applyBorder="1" applyAlignment="1">
      <alignment horizontal="center" vertical="center"/>
      <protection/>
    </xf>
    <xf numFmtId="167" fontId="21" fillId="33" borderId="131" xfId="65" applyFont="1" applyFill="1" applyBorder="1" applyAlignment="1">
      <alignment horizontal="center" vertical="center"/>
      <protection/>
    </xf>
    <xf numFmtId="167" fontId="7" fillId="33" borderId="145" xfId="53" applyNumberFormat="1" applyFont="1" applyFill="1" applyBorder="1" applyAlignment="1">
      <alignment horizontal="left" vertical="center"/>
      <protection/>
    </xf>
    <xf numFmtId="167" fontId="7" fillId="33" borderId="146" xfId="53" applyNumberFormat="1" applyFont="1" applyFill="1" applyBorder="1" applyAlignment="1">
      <alignment horizontal="left" vertical="center"/>
      <protection/>
    </xf>
    <xf numFmtId="167" fontId="7" fillId="33" borderId="147" xfId="53" applyNumberFormat="1" applyFont="1" applyFill="1" applyBorder="1" applyAlignment="1">
      <alignment horizontal="center" vertical="center"/>
      <protection/>
    </xf>
    <xf numFmtId="167" fontId="7" fillId="33" borderId="148" xfId="53" applyNumberFormat="1" applyFont="1" applyFill="1" applyBorder="1" applyAlignment="1">
      <alignment horizontal="center" vertical="center"/>
      <protection/>
    </xf>
    <xf numFmtId="167" fontId="7" fillId="33" borderId="149" xfId="53" applyNumberFormat="1" applyFont="1" applyFill="1" applyBorder="1" applyAlignment="1">
      <alignment horizontal="center" vertical="center"/>
      <protection/>
    </xf>
    <xf numFmtId="167" fontId="7" fillId="33" borderId="150" xfId="53" applyNumberFormat="1" applyFont="1" applyFill="1" applyBorder="1" applyAlignment="1">
      <alignment horizontal="center" vertical="center"/>
      <protection/>
    </xf>
    <xf numFmtId="0" fontId="23" fillId="36" borderId="37" xfId="54" applyFont="1" applyFill="1" applyBorder="1" applyAlignment="1">
      <alignment horizontal="left" vertical="center"/>
      <protection/>
    </xf>
    <xf numFmtId="0" fontId="23" fillId="36" borderId="38" xfId="54" applyFont="1" applyFill="1" applyBorder="1" applyAlignment="1">
      <alignment horizontal="left" vertical="center"/>
      <protection/>
    </xf>
    <xf numFmtId="0" fontId="7" fillId="38" borderId="17" xfId="54" applyFont="1" applyFill="1" applyBorder="1" applyAlignment="1">
      <alignment horizontal="center" vertical="center"/>
      <protection/>
    </xf>
    <xf numFmtId="0" fontId="8" fillId="38" borderId="12" xfId="54" applyFont="1" applyFill="1" applyBorder="1" applyAlignment="1">
      <alignment vertical="center"/>
      <protection/>
    </xf>
    <xf numFmtId="0" fontId="8" fillId="38" borderId="22" xfId="54" applyFont="1" applyFill="1" applyBorder="1" applyAlignment="1">
      <alignment vertical="center"/>
      <protection/>
    </xf>
    <xf numFmtId="0" fontId="7" fillId="38" borderId="93" xfId="54" applyFont="1" applyFill="1" applyBorder="1" applyAlignment="1">
      <alignment horizontal="center" vertical="center"/>
      <protection/>
    </xf>
    <xf numFmtId="0" fontId="7" fillId="38" borderId="94" xfId="54" applyFont="1" applyFill="1" applyBorder="1" applyAlignment="1">
      <alignment horizontal="center" vertical="center"/>
      <protection/>
    </xf>
    <xf numFmtId="0" fontId="7" fillId="38" borderId="95" xfId="54" applyFont="1" applyFill="1" applyBorder="1" applyAlignment="1">
      <alignment horizontal="center" vertical="center"/>
      <protection/>
    </xf>
    <xf numFmtId="0" fontId="21" fillId="38" borderId="129" xfId="54" applyFont="1" applyFill="1" applyBorder="1" applyAlignment="1">
      <alignment horizontal="center" vertical="center"/>
      <protection/>
    </xf>
    <xf numFmtId="0" fontId="21" fillId="38" borderId="132" xfId="54" applyFont="1" applyFill="1" applyBorder="1" applyAlignment="1">
      <alignment horizontal="center" vertical="center"/>
      <protection/>
    </xf>
    <xf numFmtId="0" fontId="21" fillId="38" borderId="133" xfId="54" applyFont="1" applyFill="1" applyBorder="1" applyAlignment="1">
      <alignment horizontal="center" vertical="center"/>
      <protection/>
    </xf>
    <xf numFmtId="0" fontId="21" fillId="38" borderId="130" xfId="54" applyFont="1" applyFill="1" applyBorder="1" applyAlignment="1">
      <alignment horizontal="center" vertical="center"/>
      <protection/>
    </xf>
    <xf numFmtId="0" fontId="24" fillId="36" borderId="0" xfId="54" applyFont="1" applyFill="1">
      <alignment/>
      <protection/>
    </xf>
    <xf numFmtId="0" fontId="26" fillId="36" borderId="0" xfId="54" applyFont="1" applyFill="1" applyAlignment="1">
      <alignment horizontal="left" vertical="center"/>
      <protection/>
    </xf>
    <xf numFmtId="0" fontId="24" fillId="36" borderId="0" xfId="61" applyFont="1" applyFill="1">
      <alignment/>
      <protection/>
    </xf>
    <xf numFmtId="0" fontId="6" fillId="36" borderId="0" xfId="61" applyFont="1" applyFill="1" applyAlignment="1">
      <alignment horizontal="left" vertical="center"/>
      <protection/>
    </xf>
    <xf numFmtId="167" fontId="7" fillId="39" borderId="17" xfId="55" applyFont="1" applyFill="1" applyBorder="1" applyAlignment="1">
      <alignment horizontal="center" vertical="center"/>
      <protection/>
    </xf>
    <xf numFmtId="167" fontId="7" fillId="39" borderId="19" xfId="55" applyFont="1" applyFill="1" applyBorder="1" applyAlignment="1">
      <alignment horizontal="center" vertical="center"/>
      <protection/>
    </xf>
    <xf numFmtId="0" fontId="7" fillId="39" borderId="151" xfId="61" applyFont="1" applyFill="1" applyBorder="1" applyAlignment="1">
      <alignment horizontal="center" vertical="center"/>
      <protection/>
    </xf>
    <xf numFmtId="0" fontId="7" fillId="39" borderId="92" xfId="61" applyFont="1" applyFill="1" applyBorder="1" applyAlignment="1">
      <alignment horizontal="center" vertical="center"/>
      <protection/>
    </xf>
    <xf numFmtId="175" fontId="7" fillId="36" borderId="76" xfId="55" applyNumberFormat="1" applyFont="1" applyFill="1" applyBorder="1" applyAlignment="1">
      <alignment horizontal="center" vertical="center"/>
      <protection/>
    </xf>
    <xf numFmtId="167" fontId="7" fillId="39" borderId="20" xfId="55" applyFont="1" applyFill="1" applyBorder="1" applyAlignment="1">
      <alignment horizontal="center" vertical="center"/>
      <protection/>
    </xf>
    <xf numFmtId="0" fontId="7" fillId="39" borderId="141" xfId="61" applyFont="1" applyFill="1" applyBorder="1" applyAlignment="1">
      <alignment horizontal="center" vertical="center"/>
      <protection/>
    </xf>
    <xf numFmtId="175" fontId="7" fillId="36" borderId="152" xfId="55" applyNumberFormat="1" applyFont="1" applyFill="1" applyBorder="1" applyAlignment="1">
      <alignment horizontal="center" vertical="center"/>
      <protection/>
    </xf>
    <xf numFmtId="175" fontId="7" fillId="36" borderId="153" xfId="55" applyNumberFormat="1" applyFont="1" applyFill="1" applyBorder="1" applyAlignment="1">
      <alignment horizontal="center" vertical="center"/>
      <protection/>
    </xf>
    <xf numFmtId="175" fontId="7" fillId="36" borderId="154" xfId="55" applyNumberFormat="1" applyFont="1" applyFill="1" applyBorder="1" applyAlignment="1">
      <alignment horizontal="center" vertical="center"/>
      <protection/>
    </xf>
    <xf numFmtId="0" fontId="21" fillId="43" borderId="27" xfId="62" applyFont="1" applyFill="1" applyBorder="1" applyAlignment="1">
      <alignment horizontal="center" vertical="center" wrapText="1"/>
      <protection/>
    </xf>
    <xf numFmtId="0" fontId="21" fillId="43" borderId="30" xfId="62" applyFont="1" applyFill="1" applyBorder="1" applyAlignment="1">
      <alignment horizontal="center" vertical="center" wrapText="1"/>
      <protection/>
    </xf>
    <xf numFmtId="0" fontId="7" fillId="43" borderId="130" xfId="62" applyFont="1" applyFill="1" applyBorder="1" applyAlignment="1">
      <alignment horizontal="center" vertical="justify"/>
      <protection/>
    </xf>
    <xf numFmtId="0" fontId="7" fillId="43" borderId="29" xfId="62" applyFont="1" applyFill="1" applyBorder="1" applyAlignment="1">
      <alignment horizontal="center" vertical="justify"/>
      <protection/>
    </xf>
    <xf numFmtId="0" fontId="7" fillId="43" borderId="129" xfId="62" applyFont="1" applyFill="1" applyBorder="1" applyAlignment="1">
      <alignment horizontal="center" vertical="justify"/>
      <protection/>
    </xf>
    <xf numFmtId="0" fontId="7" fillId="43" borderId="40" xfId="62" applyFont="1" applyFill="1" applyBorder="1" applyAlignment="1">
      <alignment horizontal="center" vertical="justify"/>
      <protection/>
    </xf>
    <xf numFmtId="0" fontId="7" fillId="43" borderId="132" xfId="62" applyFont="1" applyFill="1" applyBorder="1" applyAlignment="1">
      <alignment horizontal="center" vertical="justify"/>
      <protection/>
    </xf>
    <xf numFmtId="0" fontId="7" fillId="43" borderId="43" xfId="62" applyFont="1" applyFill="1" applyBorder="1" applyAlignment="1">
      <alignment horizontal="center" vertical="justify"/>
      <protection/>
    </xf>
    <xf numFmtId="0" fontId="7" fillId="43" borderId="128" xfId="62" applyFont="1" applyFill="1" applyBorder="1" applyAlignment="1">
      <alignment horizontal="left" vertical="center"/>
      <protection/>
    </xf>
    <xf numFmtId="0" fontId="7" fillId="43" borderId="80" xfId="62" applyFont="1" applyFill="1" applyBorder="1" applyAlignment="1">
      <alignment horizontal="left" vertical="center"/>
      <protection/>
    </xf>
    <xf numFmtId="0" fontId="7" fillId="43" borderId="92" xfId="62" applyFont="1" applyFill="1" applyBorder="1" applyAlignment="1">
      <alignment horizontal="center"/>
      <protection/>
    </xf>
    <xf numFmtId="0" fontId="7" fillId="43" borderId="142" xfId="62" applyFont="1" applyFill="1" applyBorder="1" applyAlignment="1">
      <alignment horizontal="center"/>
      <protection/>
    </xf>
    <xf numFmtId="0" fontId="7" fillId="43" borderId="141" xfId="62" applyFont="1" applyFill="1" applyBorder="1" applyAlignment="1">
      <alignment horizontal="center"/>
      <protection/>
    </xf>
    <xf numFmtId="0" fontId="21" fillId="43" borderId="18" xfId="62" applyFont="1" applyFill="1" applyBorder="1" applyAlignment="1">
      <alignment horizontal="center" vertical="center" wrapText="1"/>
      <protection/>
    </xf>
    <xf numFmtId="0" fontId="21" fillId="43" borderId="21" xfId="62" applyFont="1" applyFill="1" applyBorder="1" applyAlignment="1">
      <alignment horizontal="center" vertical="center" wrapText="1"/>
      <protection/>
    </xf>
    <xf numFmtId="0" fontId="21" fillId="43" borderId="132" xfId="62" applyFont="1" applyFill="1" applyBorder="1" applyAlignment="1">
      <alignment horizontal="center" vertical="center" wrapText="1"/>
      <protection/>
    </xf>
    <xf numFmtId="0" fontId="21" fillId="43" borderId="43" xfId="62" applyFont="1" applyFill="1" applyBorder="1" applyAlignment="1">
      <alignment horizontal="center" vertical="center" wrapText="1"/>
      <protection/>
    </xf>
    <xf numFmtId="0" fontId="23" fillId="0" borderId="16" xfId="62" applyFont="1" applyBorder="1" applyAlignment="1">
      <alignment horizontal="left" vertical="center"/>
      <protection/>
    </xf>
    <xf numFmtId="0" fontId="23" fillId="0" borderId="49" xfId="62" applyFont="1" applyBorder="1" applyAlignment="1">
      <alignment horizontal="left" vertical="center"/>
      <protection/>
    </xf>
    <xf numFmtId="0" fontId="7" fillId="43" borderId="151" xfId="62" applyFont="1" applyFill="1" applyBorder="1" applyAlignment="1">
      <alignment horizontal="left" vertical="center"/>
      <protection/>
    </xf>
    <xf numFmtId="0" fontId="7" fillId="43" borderId="155" xfId="62" applyFont="1" applyFill="1" applyBorder="1" applyAlignment="1">
      <alignment horizontal="center"/>
      <protection/>
    </xf>
    <xf numFmtId="0" fontId="7" fillId="43" borderId="94" xfId="62" applyFont="1" applyFill="1" applyBorder="1" applyAlignment="1">
      <alignment horizontal="center"/>
      <protection/>
    </xf>
    <xf numFmtId="0" fontId="7" fillId="43" borderId="95" xfId="62" applyFont="1" applyFill="1" applyBorder="1" applyAlignment="1">
      <alignment horizontal="center"/>
      <protection/>
    </xf>
    <xf numFmtId="0" fontId="24" fillId="0" borderId="0" xfId="62" applyFont="1">
      <alignment/>
      <protection/>
    </xf>
    <xf numFmtId="0" fontId="26" fillId="0" borderId="0" xfId="62" applyFont="1" applyAlignment="1">
      <alignment horizontal="left" vertical="center"/>
      <protection/>
    </xf>
    <xf numFmtId="49" fontId="34" fillId="0" borderId="49" xfId="62" applyNumberFormat="1" applyFont="1" applyBorder="1" applyAlignment="1">
      <alignment horizontal="right"/>
      <protection/>
    </xf>
    <xf numFmtId="49" fontId="34" fillId="0" borderId="49" xfId="62" applyNumberFormat="1" applyFont="1" applyBorder="1" applyAlignment="1" quotePrefix="1">
      <alignment horizontal="right"/>
      <protection/>
    </xf>
    <xf numFmtId="49" fontId="34" fillId="0" borderId="50" xfId="62" applyNumberFormat="1" applyFont="1" applyBorder="1" applyAlignment="1" quotePrefix="1">
      <alignment horizontal="right"/>
      <protection/>
    </xf>
    <xf numFmtId="0" fontId="7" fillId="43" borderId="93" xfId="62" applyFont="1" applyFill="1" applyBorder="1" applyAlignment="1">
      <alignment horizontal="center"/>
      <protection/>
    </xf>
    <xf numFmtId="0" fontId="24" fillId="0" borderId="0" xfId="54" applyFont="1">
      <alignment/>
      <protection/>
    </xf>
    <xf numFmtId="0" fontId="6" fillId="0" borderId="0" xfId="54" applyFont="1" applyAlignment="1">
      <alignment horizontal="left"/>
      <protection/>
    </xf>
    <xf numFmtId="0" fontId="20" fillId="39" borderId="17" xfId="54" applyFont="1" applyFill="1" applyBorder="1" applyAlignment="1">
      <alignment horizontal="center" vertical="center" wrapText="1"/>
      <protection/>
    </xf>
    <xf numFmtId="0" fontId="20" fillId="39" borderId="12" xfId="54" applyFont="1" applyFill="1" applyBorder="1" applyAlignment="1">
      <alignment horizontal="center" vertical="center" wrapText="1"/>
      <protection/>
    </xf>
    <xf numFmtId="0" fontId="20" fillId="39" borderId="20" xfId="54" applyFont="1" applyFill="1" applyBorder="1" applyAlignment="1">
      <alignment horizontal="center" vertical="center" wrapText="1"/>
      <protection/>
    </xf>
    <xf numFmtId="0" fontId="20" fillId="39" borderId="76" xfId="54" applyFont="1" applyFill="1" applyBorder="1" applyAlignment="1">
      <alignment horizontal="center" vertical="center" wrapText="1"/>
      <protection/>
    </xf>
    <xf numFmtId="0" fontId="20" fillId="39" borderId="23" xfId="54" applyFont="1" applyFill="1" applyBorder="1" applyAlignment="1">
      <alignment horizontal="center" vertical="center" wrapText="1"/>
      <protection/>
    </xf>
    <xf numFmtId="0" fontId="20" fillId="39" borderId="92" xfId="57" applyFont="1" applyFill="1" applyBorder="1" applyAlignment="1">
      <alignment horizontal="center" vertical="center"/>
      <protection/>
    </xf>
    <xf numFmtId="0" fontId="20" fillId="39" borderId="141" xfId="57" applyFont="1" applyFill="1" applyBorder="1" applyAlignment="1">
      <alignment horizontal="center" vertical="center"/>
      <protection/>
    </xf>
    <xf numFmtId="0" fontId="20" fillId="39" borderId="156" xfId="57" applyFont="1" applyFill="1" applyBorder="1" applyAlignment="1">
      <alignment horizontal="center" vertical="center"/>
      <protection/>
    </xf>
    <xf numFmtId="0" fontId="20" fillId="39" borderId="157" xfId="57" applyFont="1" applyFill="1" applyBorder="1" applyAlignment="1" applyProtection="1">
      <alignment horizontal="center" vertical="center"/>
      <protection locked="0"/>
    </xf>
    <xf numFmtId="0" fontId="20" fillId="39" borderId="158" xfId="57" applyFont="1" applyFill="1" applyBorder="1" applyAlignment="1" applyProtection="1">
      <alignment horizontal="center" vertical="center"/>
      <protection locked="0"/>
    </xf>
    <xf numFmtId="0" fontId="20" fillId="39" borderId="159" xfId="57" applyFont="1" applyFill="1" applyBorder="1" applyAlignment="1" applyProtection="1">
      <alignment horizontal="center" vertical="center"/>
      <protection locked="0"/>
    </xf>
    <xf numFmtId="0" fontId="20" fillId="39" borderId="160" xfId="57" applyFont="1" applyFill="1" applyBorder="1" applyAlignment="1">
      <alignment horizontal="center" vertical="center"/>
      <protection/>
    </xf>
    <xf numFmtId="0" fontId="20" fillId="39" borderId="161" xfId="57" applyFont="1" applyFill="1" applyBorder="1" applyAlignment="1">
      <alignment horizontal="center" vertical="center"/>
      <protection/>
    </xf>
    <xf numFmtId="0" fontId="20" fillId="39" borderId="162" xfId="57" applyFont="1" applyFill="1" applyBorder="1" applyAlignment="1">
      <alignment horizontal="center" vertical="center"/>
      <protection/>
    </xf>
    <xf numFmtId="0" fontId="20" fillId="39" borderId="163" xfId="57" applyFont="1" applyFill="1" applyBorder="1" applyAlignment="1">
      <alignment horizontal="center" vertic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3 2" xfId="56"/>
    <cellStyle name="Normal 4" xfId="57"/>
    <cellStyle name="Normal 5" xfId="58"/>
    <cellStyle name="Normal_166 CV-LP_PxM PESO" xfId="59"/>
    <cellStyle name="Normal_178 CVt4-SPxP PESO" xfId="60"/>
    <cellStyle name="Normal_2-1-2 Producciones leñosos 3T Val" xfId="61"/>
    <cellStyle name="Normal_22-1-Movi-Comer-Pecuario-Cast" xfId="62"/>
    <cellStyle name="Normal_EMBASSAM" xfId="63"/>
    <cellStyle name="Normal_RESUMEN_TEMP_1ER_TRIMESTRE_exce" xfId="64"/>
    <cellStyle name="Normal_temperat BIA 1 2004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0080"/>
                </a:solidFill>
              </a:rPr>
              <a:t>EXISTÈNCIES DE BESTIAR PORCÍ. COMUNITAT VALENCIANA.
NOVEMBRE 2021</a:t>
            </a:r>
          </a:p>
        </c:rich>
      </c:tx>
      <c:layout>
        <c:manualLayout>
          <c:xMode val="factor"/>
          <c:yMode val="factor"/>
          <c:x val="0.05575"/>
          <c:y val="0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2575"/>
          <c:y val="0.14625"/>
          <c:w val="0.943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'2-2-2'!$A$6</c:f>
              <c:strCache>
                <c:ptCount val="1"/>
                <c:pt idx="0">
                  <c:v>GARRINS</c:v>
                </c:pt>
              </c:strCache>
            </c:strRef>
          </c:tx>
          <c:spPr>
            <a:solidFill>
              <a:srgbClr val="33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'2-2-2'!$C$6:$E$6</c:f>
              <c:numCache/>
            </c:numRef>
          </c:val>
          <c:shape val="box"/>
        </c:ser>
        <c:ser>
          <c:idx val="1"/>
          <c:order val="1"/>
          <c:tx>
            <c:strRef>
              <c:f>'2-2-2'!$A$7</c:f>
              <c:strCache>
                <c:ptCount val="1"/>
                <c:pt idx="0">
                  <c:v>PORCS DE 20 A 49 kg</c:v>
                </c:pt>
              </c:strCache>
            </c:strRef>
          </c:tx>
          <c:spPr>
            <a:solidFill>
              <a:srgbClr val="FFCC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'2-2-2'!$C$7:$E$7</c:f>
              <c:numCache/>
            </c:numRef>
          </c:val>
          <c:shape val="box"/>
        </c:ser>
        <c:ser>
          <c:idx val="2"/>
          <c:order val="2"/>
          <c:tx>
            <c:strRef>
              <c:f>'2-2-2'!$A$8</c:f>
              <c:strCache>
                <c:ptCount val="1"/>
                <c:pt idx="0">
                  <c:v>PORCS PER A SACRIFICI</c:v>
                </c:pt>
              </c:strCache>
            </c:strRef>
          </c:tx>
          <c:spPr>
            <a:solidFill>
              <a:srgbClr val="FF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'2-2-2'!$C$8:$E$8</c:f>
              <c:numCache/>
            </c:numRef>
          </c:val>
          <c:shape val="box"/>
        </c:ser>
        <c:ser>
          <c:idx val="6"/>
          <c:order val="3"/>
          <c:tx>
            <c:strRef>
              <c:f>'2-2-2'!$A$12</c:f>
              <c:strCache>
                <c:ptCount val="1"/>
                <c:pt idx="0">
                  <c:v>REPRODUCTORS</c:v>
                </c:pt>
              </c:strCache>
            </c:strRef>
          </c:tx>
          <c:spPr>
            <a:solidFill>
              <a:srgbClr val="C6D9F1"/>
            </a:solidFill>
            <a:ln w="12700">
              <a:solidFill>
                <a:srgbClr val="CC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'2-2-2'!$C$12:$E$12</c:f>
              <c:numCache/>
            </c:numRef>
          </c:val>
          <c:shape val="box"/>
        </c:ser>
        <c:ser>
          <c:idx val="3"/>
          <c:order val="4"/>
          <c:tx>
            <c:strRef>
              <c:f>'2-2-2'!$A$13</c:f>
              <c:strCache>
                <c:ptCount val="1"/>
                <c:pt idx="0">
                  <c:v>VERROS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'2-2-2'!$C$13:$E$13</c:f>
              <c:numCache/>
            </c:numRef>
          </c:val>
          <c:shape val="box"/>
        </c:ser>
        <c:ser>
          <c:idx val="4"/>
          <c:order val="5"/>
          <c:tx>
            <c:strRef>
              <c:f>'2-2-2'!$A$14</c:f>
              <c:strCache>
                <c:ptCount val="1"/>
                <c:pt idx="0">
                  <c:v>BACONES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'2-2-2'!$C$14:$E$14</c:f>
              <c:numCache/>
            </c:numRef>
          </c:val>
          <c:shape val="box"/>
        </c:ser>
        <c:ser>
          <c:idx val="5"/>
          <c:order val="6"/>
          <c:tx>
            <c:strRef>
              <c:f>'2-2-2'!$A$15</c:f>
              <c:strCache>
                <c:ptCount val="1"/>
                <c:pt idx="0">
                  <c:v>    Que mai han parit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'2-2-2'!$C$15:$E$15</c:f>
              <c:numCache/>
            </c:numRef>
          </c:val>
          <c:shape val="box"/>
        </c:ser>
        <c:ser>
          <c:idx val="7"/>
          <c:order val="7"/>
          <c:tx>
            <c:strRef>
              <c:f>'2-2-2'!$A$18</c:f>
              <c:strCache>
                <c:ptCount val="1"/>
                <c:pt idx="0">
                  <c:v>    Que ja han parit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'2-2-2'!$C$18:$E$18</c:f>
              <c:numCache/>
            </c:numRef>
          </c:val>
          <c:shape val="box"/>
        </c:ser>
        <c:shape val="box"/>
        <c:axId val="42610225"/>
        <c:axId val="47947706"/>
      </c:bar3DChart>
      <c:catAx>
        <c:axId val="42610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7947706"/>
        <c:crosses val="autoZero"/>
        <c:auto val="1"/>
        <c:lblOffset val="100"/>
        <c:tickLblSkip val="1"/>
        <c:noMultiLvlLbl val="0"/>
      </c:catAx>
      <c:valAx>
        <c:axId val="479477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26102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45"/>
          <c:y val="0.85475"/>
          <c:w val="0.758"/>
          <c:h val="0.1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D9D9D9"/>
        </a:solidFill>
        <a:ln w="3175">
          <a:solidFill>
            <a:srgbClr val="00008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19050</xdr:rowOff>
    </xdr:from>
    <xdr:to>
      <xdr:col>5</xdr:col>
      <xdr:colOff>381000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66675" y="5457825"/>
        <a:ext cx="64293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lenciano\21-2-Prod-llenyosos-218-2T-2020-V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men\AppData\Local\Packages\Microsoft.MicrosoftEdge_8wekyb3d8bbwe\TempState\Downloads\Castellano\23-1-Captures-ports-215-2T-201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Valenciano\23-2-Capturas%20pesca-223-4T-2021-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ad&#237;stica\Excel\MacroEstad&#237;stic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men\AppData\Local\Packages\Microsoft.MicrosoftEdge_8wekyb3d8bbwe\TempState\Downloads\Valenciano\23-1-Captures-ports-215-2T-2019-V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men\AppData\Local\Packages\Microsoft.MicrosoftEdge_8wekyb3d8bbwe\TempState\Downloads\Valenciano\23-2-Captures%20pesca-215-2T-2019-V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men\AppData\Local\Packages\Microsoft.MicrosoftEdge_8wekyb3d8bbwe\TempState\Downloads\Valenciano\21-2-Prod-llenyosos-215-3T-2019-V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OMUN\1-PUBLICACIONES\BIA\BIA218-2T-2020\Valenciano\21-2-Prod-llenyosos-218-2T-2020-V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ad&#237;stica\Excel\MacroEstad&#237;stica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Valenciano\23-1-Captures-ports-224-4T-2021-V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COMUN\1-PUBLICACIONES\BIA\BIA218-2T-2020\Castellano\21-2-Prod-le&#241;osos-218-2T-2020-C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y 2020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UBLICAR"/>
      <sheetName val="Plantill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-3-2"/>
      <sheetName val="peces"/>
      <sheetName val="crustaceos"/>
      <sheetName val="molusc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LISTAS"/>
      <sheetName val="000 Datos Disponibles.CV.2015"/>
      <sheetName val="001 VIN.15-SPxM PESO (kg)"/>
      <sheetName val="002 VIN.15-SPxM VALOR (€)"/>
      <sheetName val="003 VIN.15-SPxM PRECIO €|kg"/>
      <sheetName val="008 BEN.15-SPxM PESO (kg)"/>
      <sheetName val="009 BEN.15-SPxM VALOR (€)"/>
      <sheetName val="010 BEN.15-SPxM PRECIO €|kg"/>
      <sheetName val="015 PEÑ.15-SPxM PESO (kg)"/>
      <sheetName val="016 PEÑ.15-SPxM VALOR (€)"/>
      <sheetName val="017 PEÑ.15-SPxM PRECIO €|kg"/>
      <sheetName val="022 CAS.15-SPxM PESO (kg)"/>
      <sheetName val="023 CAS.15-SPxM VALOR (€)"/>
      <sheetName val="024 CAS.15-SPxM PRECIO €|kg"/>
      <sheetName val="029 BUR.15-SPxM PESO (kg)"/>
      <sheetName val="030 BUR.15-SPxM VALOR (€)"/>
      <sheetName val="031 BUR.15-SPxM PRECIO €|kg"/>
      <sheetName val="036 SAG.15-SPxM PESO (kg)"/>
      <sheetName val="037 SAG.15-SPxM VALOR (€)"/>
      <sheetName val="038 SAG.15-SPxM PRECIO €|kg"/>
      <sheetName val="043 VAL.15-SPxM PESO (kg)"/>
      <sheetName val="044 VAL.15-SPxM VALOR (€)"/>
      <sheetName val="045 VAL.15-SPxM PRECIO €|kg"/>
      <sheetName val="050 CUL.15-SPxM PESO (kg)"/>
      <sheetName val="051 CUL.15-SPxM VALOR (€)"/>
      <sheetName val="052 CUL.15-SPxM PRECIO €|kg"/>
      <sheetName val="057 GAN.15-SPxM PESO (kg)"/>
      <sheetName val="058 GAN.15-SPxM VALOR (€)"/>
      <sheetName val="059 GAN.15-SPxM PRECIO €|kg"/>
      <sheetName val="064 DEN.15-SPxM PESO (kg)"/>
      <sheetName val="065 DEN.15-SPxM VALOR (€)"/>
      <sheetName val="066 DEN.15-SPxM PRECIO €|kg"/>
      <sheetName val="071 JAV.15-SPxM PESO (kg)"/>
      <sheetName val="072 JAV.15-SPxM VALOR (€)"/>
      <sheetName val="073 JAV.15-SPxM PRECIO €|kg"/>
      <sheetName val="078 MOR.15-SPxM PESO (kg)"/>
      <sheetName val="079 MOR.15-SPxM VALOR (€)"/>
      <sheetName val="080 MOR.15-SPxM PRECIO €|kg"/>
      <sheetName val="085 CAL.15-SPxM PESO (kg)"/>
      <sheetName val="086 CAL.15-SPxM VALOR (€)"/>
      <sheetName val="087 CAL.15-SPxM PRECIO €|kg"/>
      <sheetName val="092 ALT.15-SPxM PESO (kg)"/>
      <sheetName val="093 ALT.15-SPxM VALOR (€)"/>
      <sheetName val="094 ALT.15-SPxM PRECIO €|kg"/>
      <sheetName val="099 VIL.15-SPxM PESO (kg)"/>
      <sheetName val="100 VIL.15-SPxM VALOR (€)"/>
      <sheetName val="101 VIL.15-SPxM PRECIO €|kg"/>
      <sheetName val="106 CAM.15-SPxM PESO (kg)"/>
      <sheetName val="107 CAM.15-SPxM VALOR (€)"/>
      <sheetName val="108 CAM.15-SPxM PRECIO €|kg"/>
      <sheetName val="113 ALI.15-SPxM PESO (kg)"/>
      <sheetName val="114 ALI.15-SPxM VALOR (€)"/>
      <sheetName val="115 ALI.15-SPxM PRECIO €|kg"/>
      <sheetName val="120 SAN.15-SPxM PESO (kg)"/>
      <sheetName val="121 SAN.15-SPxM VALOR (€)"/>
      <sheetName val="122 SAN.15-SPxM PRECIO €|kg"/>
      <sheetName val="127 GUA.15-SPxM PESO (kg)"/>
      <sheetName val="128 GUA.15-SPxM VALOR (€)"/>
      <sheetName val="129 GUA.15-SPxM PRECIO €|kg"/>
      <sheetName val="134 TOR.15-SPxM PESO (kg)"/>
      <sheetName val="135 TOR.15-SPxM VALOR (€)"/>
      <sheetName val="136 TOR.15-SPxM PRECIO €|kg"/>
      <sheetName val="141 PCAS.15-SPxM PESO (kg)"/>
      <sheetName val="142 PCAS.15-SPxM VALOR (€)"/>
      <sheetName val="143 PCAS.15-SPxM PRECIO €|kg"/>
      <sheetName val="147 PVAL.15-SPxM PESO (kg)"/>
      <sheetName val="148 PVAL.15-SPxM VALOR (€)"/>
      <sheetName val="149 PVAL.15-SPxM PRECIO €|kg"/>
      <sheetName val="153 PALI.15-SPxM PESO (kg)"/>
      <sheetName val="154 PALI.15-SPxM VALOR (€)"/>
      <sheetName val="155 PALI.15-SPxM PRECIO €|kg"/>
      <sheetName val="159 CV.15-SPxM PESO (kg)"/>
      <sheetName val="160 CV.15-SPxM VALOR (€)"/>
      <sheetName val="161 CV.15-SPxM PRECIO €|kg"/>
      <sheetName val="166 CV.15-LPxM PESO (kg)"/>
      <sheetName val="167 CV.15-LPxM VALOR (€)"/>
      <sheetName val="168 CV.15-LPxM PRECIO €|kg"/>
      <sheetName val="173 CV.15-SPxP PESO (kg)"/>
      <sheetName val="174 CV.15-SPxP VALOR (€)"/>
      <sheetName val="175 CV.15t1-SPxP PESO (kg)"/>
      <sheetName val="176 CV.15t2-SPxP PESO (kg)"/>
      <sheetName val="177 CV.15t3-SPxP PESO (kg)"/>
      <sheetName val="178 CV.15t4-SPxP PESO (kg)"/>
    </sheetNames>
    <sheetDataSet>
      <sheetData sheetId="0">
        <row r="2">
          <cell r="B2">
            <v>2015</v>
          </cell>
        </row>
        <row r="5">
          <cell r="B5">
            <v>2</v>
          </cell>
        </row>
        <row r="8">
          <cell r="B8" t="str">
            <v>TM</v>
          </cell>
        </row>
      </sheetData>
      <sheetData sheetId="1">
        <row r="1">
          <cell r="A1" t="str">
            <v>AÑO</v>
          </cell>
          <cell r="E1" t="str">
            <v>ARCHIVOS CARPETA ORIGEN</v>
          </cell>
          <cell r="G1" t="str">
            <v>NOTA DATOS DISPONIBLES</v>
          </cell>
          <cell r="H1" t="str">
            <v>D E N O M I N A C I Ó N     H O J A S     E X C E L</v>
          </cell>
        </row>
        <row r="2">
          <cell r="E2" t="str">
            <v>NOMBRE</v>
          </cell>
          <cell r="H2" t="str">
            <v>CÓDIGO</v>
          </cell>
          <cell r="I2" t="str">
            <v>DESCRIPCIÓN</v>
          </cell>
        </row>
        <row r="3">
          <cell r="A3">
            <v>2006</v>
          </cell>
          <cell r="B3">
            <v>0</v>
          </cell>
          <cell r="C3" t="str">
            <v>TM</v>
          </cell>
          <cell r="D3" t="str">
            <v>TODAS LAS MODALIDADES</v>
          </cell>
          <cell r="E3" t="str">
            <v>000 Datos Disponibles.xls</v>
          </cell>
          <cell r="G3" t="str">
            <v>C = Lonja pesquera Cerrada, sin actividad.</v>
          </cell>
          <cell r="H3" t="str">
            <v>###</v>
          </cell>
          <cell r="I3" t="str">
            <v>CÓDIGO NUMÉRICO INTERNO, DE TRES DÍGITOS, DE CADA HOJA</v>
          </cell>
        </row>
        <row r="4">
          <cell r="A4">
            <v>2007</v>
          </cell>
          <cell r="B4">
            <v>1</v>
          </cell>
          <cell r="C4" t="str">
            <v>AF</v>
          </cell>
          <cell r="D4" t="str">
            <v>ARRASTRE DE FONDO</v>
          </cell>
          <cell r="E4" t="str">
            <v>001 VIN-SPxM PESO.xls</v>
          </cell>
          <cell r="H4" t="str">
            <v>CV</v>
          </cell>
          <cell r="I4" t="str">
            <v>COMUNITAT VALENCIANA</v>
          </cell>
        </row>
        <row r="5">
          <cell r="A5">
            <v>2008</v>
          </cell>
          <cell r="B5">
            <v>2</v>
          </cell>
          <cell r="C5" t="str">
            <v>C</v>
          </cell>
          <cell r="D5" t="str">
            <v>CERCO</v>
          </cell>
          <cell r="E5" t="str">
            <v>002 VIN-SPxM VALOR.xls</v>
          </cell>
          <cell r="H5" t="str">
            <v>P</v>
          </cell>
          <cell r="I5" t="str">
            <v>PROVINCIAS</v>
          </cell>
        </row>
        <row r="6">
          <cell r="A6">
            <v>2009</v>
          </cell>
          <cell r="B6">
            <v>3</v>
          </cell>
          <cell r="C6" t="str">
            <v>AM</v>
          </cell>
          <cell r="D6" t="str">
            <v>ARTES MENORES</v>
          </cell>
          <cell r="E6" t="str">
            <v>003 VIN-SPxM PRECIO.xls</v>
          </cell>
          <cell r="H6" t="str">
            <v>PCAS</v>
          </cell>
          <cell r="I6" t="str">
            <v>PROVINCIA DE CASTELLÓN DE LA PLANA</v>
          </cell>
        </row>
        <row r="7">
          <cell r="A7">
            <v>2010</v>
          </cell>
          <cell r="B7">
            <v>4</v>
          </cell>
          <cell r="C7" t="str">
            <v>PF</v>
          </cell>
          <cell r="D7" t="str">
            <v>PALANGRE DE FONDO</v>
          </cell>
          <cell r="E7" t="str">
            <v>008 BEN-SPxM PESO.xls</v>
          </cell>
          <cell r="H7" t="str">
            <v>PVAL</v>
          </cell>
          <cell r="I7" t="str">
            <v>PROVINCIA DE VALENCIA</v>
          </cell>
        </row>
        <row r="8">
          <cell r="A8">
            <v>2011</v>
          </cell>
          <cell r="C8" t="str">
            <v>PS</v>
          </cell>
          <cell r="D8" t="str">
            <v>PALANGRE DE SUPERFICIE</v>
          </cell>
          <cell r="E8" t="str">
            <v>009 BEN-SPxM VALOR.xls</v>
          </cell>
          <cell r="H8" t="str">
            <v>PALI</v>
          </cell>
          <cell r="I8" t="str">
            <v>PROVINCIA DE ALICANTE</v>
          </cell>
        </row>
        <row r="9">
          <cell r="A9">
            <v>2012</v>
          </cell>
          <cell r="E9" t="str">
            <v>010 BEN-SPxM PRECIO.xls</v>
          </cell>
          <cell r="H9" t="str">
            <v>LP</v>
          </cell>
          <cell r="I9" t="str">
            <v>LONJAS PESQUERAS</v>
          </cell>
        </row>
        <row r="10">
          <cell r="A10">
            <v>2013</v>
          </cell>
          <cell r="E10" t="str">
            <v>015 PEÑ-SPxM PESO.xls</v>
          </cell>
          <cell r="H10" t="str">
            <v>AAA</v>
          </cell>
          <cell r="I10" t="str">
            <v>LONJA PESQUERA (Ver CÓDIGO Alfa-3 del Cuadro Datos Disponibles)</v>
          </cell>
        </row>
        <row r="11">
          <cell r="A11">
            <v>2014</v>
          </cell>
          <cell r="E11" t="str">
            <v>016 PEÑ-SPxM VALOR.xls</v>
          </cell>
          <cell r="H11" t="str">
            <v>SP</v>
          </cell>
          <cell r="I11" t="str">
            <v>ESPECIES</v>
          </cell>
        </row>
        <row r="12">
          <cell r="A12">
            <v>2015</v>
          </cell>
          <cell r="E12" t="str">
            <v>017 PEÑ-SPxM PRECIO.xls</v>
          </cell>
          <cell r="H12" t="str">
            <v>####</v>
          </cell>
          <cell r="I12" t="str">
            <v>AÑO CON CUATRO DÍGITOS</v>
          </cell>
        </row>
        <row r="13">
          <cell r="A13" t="str">
            <v/>
          </cell>
          <cell r="E13" t="str">
            <v>022 CAS-SPxM PESO.xls</v>
          </cell>
          <cell r="H13" t="str">
            <v>##</v>
          </cell>
          <cell r="I13" t="str">
            <v>DOS ÚLTIMOS DÍGITOS DEL AÑO (20##)</v>
          </cell>
        </row>
        <row r="14">
          <cell r="A14" t="str">
            <v/>
          </cell>
          <cell r="E14" t="str">
            <v>023 CAS-SPxM VALOR.xls</v>
          </cell>
          <cell r="H14" t="str">
            <v>t#</v>
          </cell>
          <cell r="I14" t="str">
            <v>TRIMESTRE NATURAL (t1, t2, t3 o t4)</v>
          </cell>
        </row>
        <row r="15">
          <cell r="A15" t="str">
            <v/>
          </cell>
          <cell r="E15" t="str">
            <v>024 CAS-SPxM PRECIO.xls</v>
          </cell>
          <cell r="H15" t="str">
            <v>M</v>
          </cell>
          <cell r="I15" t="str">
            <v>MESES</v>
          </cell>
        </row>
        <row r="16">
          <cell r="A16" t="str">
            <v/>
          </cell>
          <cell r="E16" t="str">
            <v>029 BUR-SPxM PESO.xls</v>
          </cell>
          <cell r="H16" t="str">
            <v>AF</v>
          </cell>
          <cell r="I16" t="str">
            <v>ARRASTRE DE FONDO</v>
          </cell>
        </row>
        <row r="17">
          <cell r="A17" t="str">
            <v/>
          </cell>
          <cell r="E17" t="str">
            <v>030 BUR-SPxM VALOR.xls</v>
          </cell>
          <cell r="H17" t="str">
            <v>C</v>
          </cell>
          <cell r="I17" t="str">
            <v>CERCO</v>
          </cell>
        </row>
        <row r="18">
          <cell r="A18" t="str">
            <v/>
          </cell>
          <cell r="E18" t="str">
            <v>031 BUR-SPxM PRECIO.xls</v>
          </cell>
          <cell r="H18" t="str">
            <v>AM</v>
          </cell>
          <cell r="I18" t="str">
            <v>ARTES MENORES</v>
          </cell>
        </row>
        <row r="19">
          <cell r="A19" t="str">
            <v/>
          </cell>
          <cell r="E19" t="str">
            <v>036 SAG-SPxM PESO.xls</v>
          </cell>
          <cell r="H19" t="str">
            <v>PF</v>
          </cell>
          <cell r="I19" t="str">
            <v>PALANGRE DE FONDO</v>
          </cell>
        </row>
        <row r="20">
          <cell r="A20" t="str">
            <v/>
          </cell>
          <cell r="E20" t="str">
            <v>037 SAG-SPxM VALOR.xls</v>
          </cell>
          <cell r="H20" t="str">
            <v>PS</v>
          </cell>
          <cell r="I20" t="str">
            <v>PALANGRE DE SUPERFICIE</v>
          </cell>
        </row>
        <row r="21">
          <cell r="A21" t="str">
            <v/>
          </cell>
          <cell r="E21" t="str">
            <v>038 SAG-SPxM PRECIO.xls</v>
          </cell>
          <cell r="H21" t="str">
            <v>x</v>
          </cell>
          <cell r="I21" t="str">
            <v>POR (FILAS x COLUMNAS)</v>
          </cell>
        </row>
        <row r="22">
          <cell r="A22" t="str">
            <v/>
          </cell>
          <cell r="E22" t="str">
            <v>043 VAL-SPxM PESO.xls</v>
          </cell>
          <cell r="H22" t="str">
            <v>PESO</v>
          </cell>
          <cell r="I22" t="str">
            <v>BIOMASA COMERCIALIZADA EN kg</v>
          </cell>
        </row>
        <row r="23">
          <cell r="A23" t="str">
            <v/>
          </cell>
          <cell r="E23" t="str">
            <v>044 VAL-SPxM VALOR.xls</v>
          </cell>
          <cell r="H23" t="str">
            <v>VALOR</v>
          </cell>
          <cell r="I23" t="str">
            <v>VALOR ECONÓMICO COMERCIALIZADO EN € CORRIENTES</v>
          </cell>
        </row>
        <row r="24">
          <cell r="A24" t="str">
            <v/>
          </cell>
          <cell r="E24" t="str">
            <v>045 VAL-SPxM PRECIO.xls</v>
          </cell>
          <cell r="H24" t="str">
            <v>PRECIO</v>
          </cell>
          <cell r="I24" t="str">
            <v>PRECIO MEDIO PONDERADO EN €/kg</v>
          </cell>
        </row>
        <row r="25">
          <cell r="A25" t="str">
            <v/>
          </cell>
          <cell r="E25" t="str">
            <v>050 CUL-SPxM PESO.xls</v>
          </cell>
        </row>
        <row r="26">
          <cell r="A26" t="str">
            <v/>
          </cell>
          <cell r="E26" t="str">
            <v>051 CUL-SPxM VALOR.xls</v>
          </cell>
        </row>
        <row r="27">
          <cell r="A27" t="str">
            <v/>
          </cell>
          <cell r="E27" t="str">
            <v>052 CUL-SPxM PRECIO.xls</v>
          </cell>
        </row>
        <row r="28">
          <cell r="E28" t="str">
            <v>057 GAN-SPxM PESO.xls</v>
          </cell>
        </row>
        <row r="29">
          <cell r="E29" t="str">
            <v>058 GAN-SPxM VALOR.xls</v>
          </cell>
        </row>
        <row r="30">
          <cell r="E30" t="str">
            <v>059 GAN-SPxM PRECIO.xls</v>
          </cell>
        </row>
        <row r="31">
          <cell r="E31" t="str">
            <v>064 DEN-SPxM PESO.xls</v>
          </cell>
        </row>
        <row r="32">
          <cell r="E32" t="str">
            <v>065 DEN-SPxM VALOR.xls</v>
          </cell>
        </row>
        <row r="33">
          <cell r="E33" t="str">
            <v>066 DEN-SPxM PRECIO.xls</v>
          </cell>
        </row>
        <row r="34">
          <cell r="E34" t="str">
            <v>071 JAV-SPxM PESO.xls</v>
          </cell>
        </row>
        <row r="35">
          <cell r="E35" t="str">
            <v>072 JAV-SPxM VALOR.xls</v>
          </cell>
        </row>
        <row r="36">
          <cell r="E36" t="str">
            <v>073 JAV-SPxM PRECIO.xls</v>
          </cell>
        </row>
        <row r="37">
          <cell r="E37" t="str">
            <v>078 MOR-SPxM PESO.xls</v>
          </cell>
        </row>
        <row r="38">
          <cell r="E38" t="str">
            <v>079 MOR-SPxM VALOR.xls</v>
          </cell>
        </row>
        <row r="39">
          <cell r="E39" t="str">
            <v>080 MOR-SPxM PRECIO.xls</v>
          </cell>
        </row>
        <row r="40">
          <cell r="E40" t="str">
            <v>085 CAL-SPxM PESO.xls</v>
          </cell>
        </row>
        <row r="41">
          <cell r="E41" t="str">
            <v>086 CAL-SPxM VALOR.xls</v>
          </cell>
        </row>
        <row r="42">
          <cell r="E42" t="str">
            <v>087 CAL-SPxM PRECIO.xls</v>
          </cell>
        </row>
        <row r="43">
          <cell r="E43" t="str">
            <v>092 ALT-SPxM PESO.xls</v>
          </cell>
        </row>
        <row r="44">
          <cell r="E44" t="str">
            <v>093 ALT-SPxM VALOR.xls</v>
          </cell>
        </row>
        <row r="45">
          <cell r="E45" t="str">
            <v>094 ALT-SPxM PRECIO.xls</v>
          </cell>
        </row>
        <row r="46">
          <cell r="E46" t="str">
            <v>099 VIL-SPxM PESO.xls</v>
          </cell>
        </row>
        <row r="47">
          <cell r="E47" t="str">
            <v>100 VIL-SPxM VALOR.xls</v>
          </cell>
        </row>
        <row r="48">
          <cell r="E48" t="str">
            <v>101 VIL-SPxM PRECIO.xls</v>
          </cell>
        </row>
        <row r="49">
          <cell r="E49" t="str">
            <v>106 CAM-SPxM PESO.xls</v>
          </cell>
        </row>
        <row r="50">
          <cell r="E50" t="str">
            <v>107 CAM-SPxM VALOR.xls</v>
          </cell>
        </row>
        <row r="51">
          <cell r="E51" t="str">
            <v>108 CAM-SPxM PRECIO.xls</v>
          </cell>
        </row>
        <row r="52">
          <cell r="E52" t="str">
            <v>113 ALI-SPxM PESO.xls</v>
          </cell>
        </row>
        <row r="53">
          <cell r="E53" t="str">
            <v>114 ALI-SPxM VALOR.xls</v>
          </cell>
        </row>
        <row r="54">
          <cell r="E54" t="str">
            <v>115 ALI-SPxM PRECIO.xls</v>
          </cell>
        </row>
        <row r="55">
          <cell r="E55" t="str">
            <v>120 SAN-SPxM PESO.xls</v>
          </cell>
        </row>
        <row r="56">
          <cell r="E56" t="str">
            <v>121 SAN-SPxM VALOR.xls</v>
          </cell>
        </row>
        <row r="57">
          <cell r="E57" t="str">
            <v>122 SAN-SPxM PRECIO.xls</v>
          </cell>
        </row>
        <row r="58">
          <cell r="E58" t="str">
            <v>127 GUA-SPxM PESO.xls</v>
          </cell>
        </row>
        <row r="59">
          <cell r="E59" t="str">
            <v>128 GUA-SPxM VALOR.xls</v>
          </cell>
        </row>
        <row r="60">
          <cell r="E60" t="str">
            <v>129 GUA-SPxM PRECIO.xls</v>
          </cell>
        </row>
        <row r="61">
          <cell r="E61" t="str">
            <v>134 TOR-SPxM PESO.xls</v>
          </cell>
        </row>
        <row r="62">
          <cell r="E62" t="str">
            <v>135 TOR-SPxM VALOR.xls</v>
          </cell>
        </row>
        <row r="63">
          <cell r="E63" t="str">
            <v>136 TOR-SPxM PRECIO.xls</v>
          </cell>
        </row>
        <row r="64">
          <cell r="E64" t="str">
            <v>141 PCAS-SPxM PESO.xls</v>
          </cell>
        </row>
        <row r="65">
          <cell r="E65" t="str">
            <v>142 PCAS-SPxM VALOR.xls</v>
          </cell>
        </row>
        <row r="66">
          <cell r="E66" t="str">
            <v>143 PCAS-SPxM PRECIO.xls</v>
          </cell>
        </row>
        <row r="67">
          <cell r="E67" t="str">
            <v>147 PVAL-SPxM PESO.xls</v>
          </cell>
        </row>
        <row r="68">
          <cell r="E68" t="str">
            <v>148 PVAL-SPxM VALOR.xls</v>
          </cell>
        </row>
        <row r="69">
          <cell r="E69" t="str">
            <v>149 PVAL-SPxM PRECIO.xls</v>
          </cell>
        </row>
        <row r="70">
          <cell r="E70" t="str">
            <v>153 PALI-SPxM PESO.xls</v>
          </cell>
        </row>
        <row r="71">
          <cell r="E71" t="str">
            <v>154 PALI-SPxM VALOR.xls</v>
          </cell>
        </row>
        <row r="72">
          <cell r="E72" t="str">
            <v>155 PALI-SPxM PRECIO.xls</v>
          </cell>
        </row>
        <row r="73">
          <cell r="E73" t="str">
            <v>159 CV-SPxM PESO.xls</v>
          </cell>
        </row>
        <row r="74">
          <cell r="E74" t="str">
            <v>160 CV-SPxM VALOR.xls</v>
          </cell>
        </row>
        <row r="75">
          <cell r="E75" t="str">
            <v>161 CV-SPxM PRECIO.xls</v>
          </cell>
        </row>
        <row r="76">
          <cell r="E76" t="str">
            <v>166 CV-LPxM PESO.xls</v>
          </cell>
        </row>
        <row r="77">
          <cell r="E77" t="str">
            <v>167 CV-LPxM VALOR.xls</v>
          </cell>
        </row>
        <row r="78">
          <cell r="E78" t="str">
            <v>168 CV-LPxM PRECIO.xls</v>
          </cell>
        </row>
        <row r="79">
          <cell r="E79" t="str">
            <v>173 CV-SPxP PESO.xls</v>
          </cell>
        </row>
        <row r="80">
          <cell r="E80" t="str">
            <v>174 CV-SPxP VALOR.xls</v>
          </cell>
        </row>
        <row r="81">
          <cell r="E81" t="str">
            <v>175 CVt1-SPxP PESO.xls</v>
          </cell>
        </row>
        <row r="82">
          <cell r="E82" t="str">
            <v>176 CVt2-SPxP PESO.xls</v>
          </cell>
        </row>
        <row r="83">
          <cell r="E83" t="str">
            <v>177 CVt3-SPxP PESO.xls</v>
          </cell>
        </row>
        <row r="84">
          <cell r="E84" t="str">
            <v>178 CVt4-SPxP PESO.xls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UBLICA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ublicar"/>
      <sheetName val="peces"/>
      <sheetName val="crustaceos"/>
      <sheetName val="molusco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tembre 201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uny 202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LISTAS"/>
      <sheetName val="000 Datos Disponibles.CV.2015"/>
      <sheetName val="001 VIN.15-SPxM PESO (kg)"/>
      <sheetName val="002 VIN.15-SPxM VALOR (€)"/>
      <sheetName val="003 VIN.15-SPxM PRECIO €|kg"/>
      <sheetName val="008 BEN.15-SPxM PESO (kg)"/>
      <sheetName val="009 BEN.15-SPxM VALOR (€)"/>
      <sheetName val="010 BEN.15-SPxM PRECIO €|kg"/>
      <sheetName val="015 PEÑ.15-SPxM PESO (kg)"/>
      <sheetName val="016 PEÑ.15-SPxM VALOR (€)"/>
      <sheetName val="017 PEÑ.15-SPxM PRECIO €|kg"/>
      <sheetName val="022 CAS.15-SPxM PESO (kg)"/>
      <sheetName val="023 CAS.15-SPxM VALOR (€)"/>
      <sheetName val="024 CAS.15-SPxM PRECIO €|kg"/>
      <sheetName val="029 BUR.15-SPxM PESO (kg)"/>
      <sheetName val="030 BUR.15-SPxM VALOR (€)"/>
      <sheetName val="031 BUR.15-SPxM PRECIO €|kg"/>
      <sheetName val="036 SAG.15-SPxM PESO (kg)"/>
      <sheetName val="037 SAG.15-SPxM VALOR (€)"/>
      <sheetName val="038 SAG.15-SPxM PRECIO €|kg"/>
      <sheetName val="043 VAL.15-SPxM PESO (kg)"/>
      <sheetName val="044 VAL.15-SPxM VALOR (€)"/>
      <sheetName val="045 VAL.15-SPxM PRECIO €|kg"/>
      <sheetName val="050 CUL.15-SPxM PESO (kg)"/>
      <sheetName val="051 CUL.15-SPxM VALOR (€)"/>
      <sheetName val="052 CUL.15-SPxM PRECIO €|kg"/>
      <sheetName val="057 GAN.15-SPxM PESO (kg)"/>
      <sheetName val="058 GAN.15-SPxM VALOR (€)"/>
      <sheetName val="059 GAN.15-SPxM PRECIO €|kg"/>
      <sheetName val="064 DEN.15-SPxM PESO (kg)"/>
      <sheetName val="065 DEN.15-SPxM VALOR (€)"/>
      <sheetName val="066 DEN.15-SPxM PRECIO €|kg"/>
      <sheetName val="071 JAV.15-SPxM PESO (kg)"/>
      <sheetName val="072 JAV.15-SPxM VALOR (€)"/>
      <sheetName val="073 JAV.15-SPxM PRECIO €|kg"/>
      <sheetName val="078 MOR.15-SPxM PESO (kg)"/>
      <sheetName val="079 MOR.15-SPxM VALOR (€)"/>
      <sheetName val="080 MOR.15-SPxM PRECIO €|kg"/>
      <sheetName val="085 CAL.15-SPxM PESO (kg)"/>
      <sheetName val="086 CAL.15-SPxM VALOR (€)"/>
      <sheetName val="087 CAL.15-SPxM PRECIO €|kg"/>
      <sheetName val="092 ALT.15-SPxM PESO (kg)"/>
      <sheetName val="093 ALT.15-SPxM VALOR (€)"/>
      <sheetName val="094 ALT.15-SPxM PRECIO €|kg"/>
      <sheetName val="099 VIL.15-SPxM PESO (kg)"/>
      <sheetName val="100 VIL.15-SPxM VALOR (€)"/>
      <sheetName val="101 VIL.15-SPxM PRECIO €|kg"/>
      <sheetName val="106 CAM.15-SPxM PESO (kg)"/>
      <sheetName val="107 CAM.15-SPxM VALOR (€)"/>
      <sheetName val="108 CAM.15-SPxM PRECIO €|kg"/>
      <sheetName val="113 ALI.15-SPxM PESO (kg)"/>
      <sheetName val="114 ALI.15-SPxM VALOR (€)"/>
      <sheetName val="115 ALI.15-SPxM PRECIO €|kg"/>
      <sheetName val="120 SAN.15-SPxM PESO (kg)"/>
      <sheetName val="121 SAN.15-SPxM VALOR (€)"/>
      <sheetName val="122 SAN.15-SPxM PRECIO €|kg"/>
      <sheetName val="127 GUA.15-SPxM PESO (kg)"/>
      <sheetName val="128 GUA.15-SPxM VALOR (€)"/>
      <sheetName val="129 GUA.15-SPxM PRECIO €|kg"/>
      <sheetName val="134 TOR.15-SPxM PESO (kg)"/>
      <sheetName val="135 TOR.15-SPxM VALOR (€)"/>
      <sheetName val="136 TOR.15-SPxM PRECIO €|kg"/>
      <sheetName val="141 PCAS.15-SPxM PESO (kg)"/>
      <sheetName val="142 PCAS.15-SPxM VALOR (€)"/>
      <sheetName val="143 PCAS.15-SPxM PRECIO €|kg"/>
      <sheetName val="147 PVAL.15-SPxM PESO (kg)"/>
      <sheetName val="148 PVAL.15-SPxM VALOR (€)"/>
      <sheetName val="149 PVAL.15-SPxM PRECIO €|kg"/>
      <sheetName val="153 PALI.15-SPxM PESO (kg)"/>
      <sheetName val="154 PALI.15-SPxM VALOR (€)"/>
      <sheetName val="155 PALI.15-SPxM PRECIO €|kg"/>
      <sheetName val="159 CV.15-SPxM PESO (kg)"/>
      <sheetName val="160 CV.15-SPxM VALOR (€)"/>
      <sheetName val="161 CV.15-SPxM PRECIO €|kg"/>
      <sheetName val="166 CV.15-LPxM PESO (kg)"/>
      <sheetName val="167 CV.15-LPxM VALOR (€)"/>
      <sheetName val="168 CV.15-LPxM PRECIO €|kg"/>
      <sheetName val="173 CV.15-SPxP PESO (kg)"/>
      <sheetName val="174 CV.15-SPxP VALOR (€)"/>
      <sheetName val="175 CV.15t1-SPxP PESO (kg)"/>
      <sheetName val="176 CV.15t2-SPxP PESO (kg)"/>
      <sheetName val="177 CV.15t3-SPxP PESO (kg)"/>
      <sheetName val="178 CV.15t4-SPxP PESO (kg)"/>
    </sheetNames>
    <sheetDataSet>
      <sheetData sheetId="0">
        <row r="2">
          <cell r="B2">
            <v>2015</v>
          </cell>
        </row>
        <row r="5">
          <cell r="B5">
            <v>2</v>
          </cell>
        </row>
        <row r="8">
          <cell r="B8" t="str">
            <v>TM</v>
          </cell>
        </row>
      </sheetData>
      <sheetData sheetId="1">
        <row r="1">
          <cell r="A1" t="str">
            <v>AÑO</v>
          </cell>
          <cell r="E1" t="str">
            <v>ARCHIVOS CARPETA ORIGEN</v>
          </cell>
          <cell r="G1" t="str">
            <v>NOTA DATOS DISPONIBLES</v>
          </cell>
          <cell r="H1" t="str">
            <v>D E N O M I N A C I Ó N     H O J A S     E X C E L</v>
          </cell>
        </row>
        <row r="2">
          <cell r="E2" t="str">
            <v>NOMBRE</v>
          </cell>
          <cell r="H2" t="str">
            <v>CÓDIGO</v>
          </cell>
          <cell r="I2" t="str">
            <v>DESCRIPCIÓN</v>
          </cell>
        </row>
        <row r="3">
          <cell r="A3">
            <v>2006</v>
          </cell>
          <cell r="B3">
            <v>0</v>
          </cell>
          <cell r="C3" t="str">
            <v>TM</v>
          </cell>
          <cell r="D3" t="str">
            <v>TODAS LAS MODALIDADES</v>
          </cell>
          <cell r="E3" t="str">
            <v>000 Datos Disponibles.xls</v>
          </cell>
          <cell r="G3" t="str">
            <v>C = Lonja pesquera Cerrada, sin actividad.</v>
          </cell>
          <cell r="H3" t="str">
            <v>###</v>
          </cell>
          <cell r="I3" t="str">
            <v>CÓDIGO NUMÉRICO INTERNO, DE TRES DÍGITOS, DE CADA HOJA</v>
          </cell>
        </row>
        <row r="4">
          <cell r="A4">
            <v>2007</v>
          </cell>
          <cell r="B4">
            <v>1</v>
          </cell>
          <cell r="C4" t="str">
            <v>AF</v>
          </cell>
          <cell r="D4" t="str">
            <v>ARRASTRE DE FONDO</v>
          </cell>
          <cell r="E4" t="str">
            <v>001 VIN-SPxM PESO.xls</v>
          </cell>
          <cell r="H4" t="str">
            <v>CV</v>
          </cell>
          <cell r="I4" t="str">
            <v>COMUNITAT VALENCIANA</v>
          </cell>
        </row>
        <row r="5">
          <cell r="A5">
            <v>2008</v>
          </cell>
          <cell r="B5">
            <v>2</v>
          </cell>
          <cell r="C5" t="str">
            <v>C</v>
          </cell>
          <cell r="D5" t="str">
            <v>CERCO</v>
          </cell>
          <cell r="E5" t="str">
            <v>002 VIN-SPxM VALOR.xls</v>
          </cell>
          <cell r="H5" t="str">
            <v>P</v>
          </cell>
          <cell r="I5" t="str">
            <v>PROVINCIAS</v>
          </cell>
        </row>
        <row r="6">
          <cell r="A6">
            <v>2009</v>
          </cell>
          <cell r="B6">
            <v>3</v>
          </cell>
          <cell r="C6" t="str">
            <v>AM</v>
          </cell>
          <cell r="D6" t="str">
            <v>ARTES MENORES</v>
          </cell>
          <cell r="E6" t="str">
            <v>003 VIN-SPxM PRECIO.xls</v>
          </cell>
          <cell r="H6" t="str">
            <v>PCAS</v>
          </cell>
          <cell r="I6" t="str">
            <v>PROVINCIA DE CASTELLÓN DE LA PLANA</v>
          </cell>
        </row>
        <row r="7">
          <cell r="A7">
            <v>2010</v>
          </cell>
          <cell r="B7">
            <v>4</v>
          </cell>
          <cell r="C7" t="str">
            <v>PF</v>
          </cell>
          <cell r="D7" t="str">
            <v>PALANGRE DE FONDO</v>
          </cell>
          <cell r="E7" t="str">
            <v>008 BEN-SPxM PESO.xls</v>
          </cell>
          <cell r="H7" t="str">
            <v>PVAL</v>
          </cell>
          <cell r="I7" t="str">
            <v>PROVINCIA DE VALENCIA</v>
          </cell>
        </row>
        <row r="8">
          <cell r="A8">
            <v>2011</v>
          </cell>
          <cell r="C8" t="str">
            <v>PS</v>
          </cell>
          <cell r="D8" t="str">
            <v>PALANGRE DE SUPERFICIE</v>
          </cell>
          <cell r="E8" t="str">
            <v>009 BEN-SPxM VALOR.xls</v>
          </cell>
          <cell r="H8" t="str">
            <v>PALI</v>
          </cell>
          <cell r="I8" t="str">
            <v>PROVINCIA DE ALICANTE</v>
          </cell>
        </row>
        <row r="9">
          <cell r="A9">
            <v>2012</v>
          </cell>
          <cell r="E9" t="str">
            <v>010 BEN-SPxM PRECIO.xls</v>
          </cell>
          <cell r="H9" t="str">
            <v>LP</v>
          </cell>
          <cell r="I9" t="str">
            <v>LONJAS PESQUERAS</v>
          </cell>
        </row>
        <row r="10">
          <cell r="A10">
            <v>2013</v>
          </cell>
          <cell r="E10" t="str">
            <v>015 PEÑ-SPxM PESO.xls</v>
          </cell>
          <cell r="H10" t="str">
            <v>AAA</v>
          </cell>
          <cell r="I10" t="str">
            <v>LONJA PESQUERA (Ver CÓDIGO Alfa-3 del Cuadro Datos Disponibles)</v>
          </cell>
        </row>
        <row r="11">
          <cell r="A11">
            <v>2014</v>
          </cell>
          <cell r="E11" t="str">
            <v>016 PEÑ-SPxM VALOR.xls</v>
          </cell>
          <cell r="H11" t="str">
            <v>SP</v>
          </cell>
          <cell r="I11" t="str">
            <v>ESPECIES</v>
          </cell>
        </row>
        <row r="12">
          <cell r="A12">
            <v>2015</v>
          </cell>
          <cell r="E12" t="str">
            <v>017 PEÑ-SPxM PRECIO.xls</v>
          </cell>
          <cell r="H12" t="str">
            <v>####</v>
          </cell>
          <cell r="I12" t="str">
            <v>AÑO CON CUATRO DÍGITOS</v>
          </cell>
        </row>
        <row r="13">
          <cell r="A13" t="str">
            <v/>
          </cell>
          <cell r="E13" t="str">
            <v>022 CAS-SPxM PESO.xls</v>
          </cell>
          <cell r="H13" t="str">
            <v>##</v>
          </cell>
          <cell r="I13" t="str">
            <v>DOS ÚLTIMOS DÍGITOS DEL AÑO (20##)</v>
          </cell>
        </row>
        <row r="14">
          <cell r="A14" t="str">
            <v/>
          </cell>
          <cell r="E14" t="str">
            <v>023 CAS-SPxM VALOR.xls</v>
          </cell>
          <cell r="H14" t="str">
            <v>t#</v>
          </cell>
          <cell r="I14" t="str">
            <v>TRIMESTRE NATURAL (t1, t2, t3 o t4)</v>
          </cell>
        </row>
        <row r="15">
          <cell r="A15" t="str">
            <v/>
          </cell>
          <cell r="E15" t="str">
            <v>024 CAS-SPxM PRECIO.xls</v>
          </cell>
          <cell r="H15" t="str">
            <v>M</v>
          </cell>
          <cell r="I15" t="str">
            <v>MESES</v>
          </cell>
        </row>
        <row r="16">
          <cell r="A16" t="str">
            <v/>
          </cell>
          <cell r="E16" t="str">
            <v>029 BUR-SPxM PESO.xls</v>
          </cell>
          <cell r="H16" t="str">
            <v>AF</v>
          </cell>
          <cell r="I16" t="str">
            <v>ARRASTRE DE FONDO</v>
          </cell>
        </row>
        <row r="17">
          <cell r="A17" t="str">
            <v/>
          </cell>
          <cell r="E17" t="str">
            <v>030 BUR-SPxM VALOR.xls</v>
          </cell>
          <cell r="H17" t="str">
            <v>C</v>
          </cell>
          <cell r="I17" t="str">
            <v>CERCO</v>
          </cell>
        </row>
        <row r="18">
          <cell r="A18" t="str">
            <v/>
          </cell>
          <cell r="E18" t="str">
            <v>031 BUR-SPxM PRECIO.xls</v>
          </cell>
          <cell r="H18" t="str">
            <v>AM</v>
          </cell>
          <cell r="I18" t="str">
            <v>ARTES MENORES</v>
          </cell>
        </row>
        <row r="19">
          <cell r="A19" t="str">
            <v/>
          </cell>
          <cell r="E19" t="str">
            <v>036 SAG-SPxM PESO.xls</v>
          </cell>
          <cell r="H19" t="str">
            <v>PF</v>
          </cell>
          <cell r="I19" t="str">
            <v>PALANGRE DE FONDO</v>
          </cell>
        </row>
        <row r="20">
          <cell r="A20" t="str">
            <v/>
          </cell>
          <cell r="E20" t="str">
            <v>037 SAG-SPxM VALOR.xls</v>
          </cell>
          <cell r="H20" t="str">
            <v>PS</v>
          </cell>
          <cell r="I20" t="str">
            <v>PALANGRE DE SUPERFICIE</v>
          </cell>
        </row>
        <row r="21">
          <cell r="A21" t="str">
            <v/>
          </cell>
          <cell r="E21" t="str">
            <v>038 SAG-SPxM PRECIO.xls</v>
          </cell>
          <cell r="H21" t="str">
            <v>x</v>
          </cell>
          <cell r="I21" t="str">
            <v>POR (FILAS x COLUMNAS)</v>
          </cell>
        </row>
        <row r="22">
          <cell r="A22" t="str">
            <v/>
          </cell>
          <cell r="E22" t="str">
            <v>043 VAL-SPxM PESO.xls</v>
          </cell>
          <cell r="H22" t="str">
            <v>PESO</v>
          </cell>
          <cell r="I22" t="str">
            <v>BIOMASA COMERCIALIZADA EN kg</v>
          </cell>
        </row>
        <row r="23">
          <cell r="A23" t="str">
            <v/>
          </cell>
          <cell r="E23" t="str">
            <v>044 VAL-SPxM VALOR.xls</v>
          </cell>
          <cell r="H23" t="str">
            <v>VALOR</v>
          </cell>
          <cell r="I23" t="str">
            <v>VALOR ECONÓMICO COMERCIALIZADO EN € CORRIENTES</v>
          </cell>
        </row>
        <row r="24">
          <cell r="A24" t="str">
            <v/>
          </cell>
          <cell r="E24" t="str">
            <v>045 VAL-SPxM PRECIO.xls</v>
          </cell>
          <cell r="H24" t="str">
            <v>PRECIO</v>
          </cell>
          <cell r="I24" t="str">
            <v>PRECIO MEDIO PONDERADO EN €/kg</v>
          </cell>
        </row>
        <row r="25">
          <cell r="A25" t="str">
            <v/>
          </cell>
          <cell r="E25" t="str">
            <v>050 CUL-SPxM PESO.xls</v>
          </cell>
        </row>
        <row r="26">
          <cell r="A26" t="str">
            <v/>
          </cell>
          <cell r="E26" t="str">
            <v>051 CUL-SPxM VALOR.xls</v>
          </cell>
        </row>
        <row r="27">
          <cell r="A27" t="str">
            <v/>
          </cell>
          <cell r="E27" t="str">
            <v>052 CUL-SPxM PRECIO.xls</v>
          </cell>
        </row>
        <row r="28">
          <cell r="E28" t="str">
            <v>057 GAN-SPxM PESO.xls</v>
          </cell>
        </row>
        <row r="29">
          <cell r="E29" t="str">
            <v>058 GAN-SPxM VALOR.xls</v>
          </cell>
        </row>
        <row r="30">
          <cell r="E30" t="str">
            <v>059 GAN-SPxM PRECIO.xls</v>
          </cell>
        </row>
        <row r="31">
          <cell r="E31" t="str">
            <v>064 DEN-SPxM PESO.xls</v>
          </cell>
        </row>
        <row r="32">
          <cell r="E32" t="str">
            <v>065 DEN-SPxM VALOR.xls</v>
          </cell>
        </row>
        <row r="33">
          <cell r="E33" t="str">
            <v>066 DEN-SPxM PRECIO.xls</v>
          </cell>
        </row>
        <row r="34">
          <cell r="E34" t="str">
            <v>071 JAV-SPxM PESO.xls</v>
          </cell>
        </row>
        <row r="35">
          <cell r="E35" t="str">
            <v>072 JAV-SPxM VALOR.xls</v>
          </cell>
        </row>
        <row r="36">
          <cell r="E36" t="str">
            <v>073 JAV-SPxM PRECIO.xls</v>
          </cell>
        </row>
        <row r="37">
          <cell r="E37" t="str">
            <v>078 MOR-SPxM PESO.xls</v>
          </cell>
        </row>
        <row r="38">
          <cell r="E38" t="str">
            <v>079 MOR-SPxM VALOR.xls</v>
          </cell>
        </row>
        <row r="39">
          <cell r="E39" t="str">
            <v>080 MOR-SPxM PRECIO.xls</v>
          </cell>
        </row>
        <row r="40">
          <cell r="E40" t="str">
            <v>085 CAL-SPxM PESO.xls</v>
          </cell>
        </row>
        <row r="41">
          <cell r="E41" t="str">
            <v>086 CAL-SPxM VALOR.xls</v>
          </cell>
        </row>
        <row r="42">
          <cell r="E42" t="str">
            <v>087 CAL-SPxM PRECIO.xls</v>
          </cell>
        </row>
        <row r="43">
          <cell r="E43" t="str">
            <v>092 ALT-SPxM PESO.xls</v>
          </cell>
        </row>
        <row r="44">
          <cell r="E44" t="str">
            <v>093 ALT-SPxM VALOR.xls</v>
          </cell>
        </row>
        <row r="45">
          <cell r="E45" t="str">
            <v>094 ALT-SPxM PRECIO.xls</v>
          </cell>
        </row>
        <row r="46">
          <cell r="E46" t="str">
            <v>099 VIL-SPxM PESO.xls</v>
          </cell>
        </row>
        <row r="47">
          <cell r="E47" t="str">
            <v>100 VIL-SPxM VALOR.xls</v>
          </cell>
        </row>
        <row r="48">
          <cell r="E48" t="str">
            <v>101 VIL-SPxM PRECIO.xls</v>
          </cell>
        </row>
        <row r="49">
          <cell r="E49" t="str">
            <v>106 CAM-SPxM PESO.xls</v>
          </cell>
        </row>
        <row r="50">
          <cell r="E50" t="str">
            <v>107 CAM-SPxM VALOR.xls</v>
          </cell>
        </row>
        <row r="51">
          <cell r="E51" t="str">
            <v>108 CAM-SPxM PRECIO.xls</v>
          </cell>
        </row>
        <row r="52">
          <cell r="E52" t="str">
            <v>113 ALI-SPxM PESO.xls</v>
          </cell>
        </row>
        <row r="53">
          <cell r="E53" t="str">
            <v>114 ALI-SPxM VALOR.xls</v>
          </cell>
        </row>
        <row r="54">
          <cell r="E54" t="str">
            <v>115 ALI-SPxM PRECIO.xls</v>
          </cell>
        </row>
        <row r="55">
          <cell r="E55" t="str">
            <v>120 SAN-SPxM PESO.xls</v>
          </cell>
        </row>
        <row r="56">
          <cell r="E56" t="str">
            <v>121 SAN-SPxM VALOR.xls</v>
          </cell>
        </row>
        <row r="57">
          <cell r="E57" t="str">
            <v>122 SAN-SPxM PRECIO.xls</v>
          </cell>
        </row>
        <row r="58">
          <cell r="E58" t="str">
            <v>127 GUA-SPxM PESO.xls</v>
          </cell>
        </row>
        <row r="59">
          <cell r="E59" t="str">
            <v>128 GUA-SPxM VALOR.xls</v>
          </cell>
        </row>
        <row r="60">
          <cell r="E60" t="str">
            <v>129 GUA-SPxM PRECIO.xls</v>
          </cell>
        </row>
        <row r="61">
          <cell r="E61" t="str">
            <v>134 TOR-SPxM PESO.xls</v>
          </cell>
        </row>
        <row r="62">
          <cell r="E62" t="str">
            <v>135 TOR-SPxM VALOR.xls</v>
          </cell>
        </row>
        <row r="63">
          <cell r="E63" t="str">
            <v>136 TOR-SPxM PRECIO.xls</v>
          </cell>
        </row>
        <row r="64">
          <cell r="E64" t="str">
            <v>141 PCAS-SPxM PESO.xls</v>
          </cell>
        </row>
        <row r="65">
          <cell r="E65" t="str">
            <v>142 PCAS-SPxM VALOR.xls</v>
          </cell>
        </row>
        <row r="66">
          <cell r="E66" t="str">
            <v>143 PCAS-SPxM PRECIO.xls</v>
          </cell>
        </row>
        <row r="67">
          <cell r="E67" t="str">
            <v>147 PVAL-SPxM PESO.xls</v>
          </cell>
        </row>
        <row r="68">
          <cell r="E68" t="str">
            <v>148 PVAL-SPxM VALOR.xls</v>
          </cell>
        </row>
        <row r="69">
          <cell r="E69" t="str">
            <v>149 PVAL-SPxM PRECIO.xls</v>
          </cell>
        </row>
        <row r="70">
          <cell r="E70" t="str">
            <v>153 PALI-SPxM PESO.xls</v>
          </cell>
        </row>
        <row r="71">
          <cell r="E71" t="str">
            <v>154 PALI-SPxM VALOR.xls</v>
          </cell>
        </row>
        <row r="72">
          <cell r="E72" t="str">
            <v>155 PALI-SPxM PRECIO.xls</v>
          </cell>
        </row>
        <row r="73">
          <cell r="E73" t="str">
            <v>159 CV-SPxM PESO.xls</v>
          </cell>
        </row>
        <row r="74">
          <cell r="E74" t="str">
            <v>160 CV-SPxM VALOR.xls</v>
          </cell>
        </row>
        <row r="75">
          <cell r="E75" t="str">
            <v>161 CV-SPxM PRECIO.xls</v>
          </cell>
        </row>
        <row r="76">
          <cell r="E76" t="str">
            <v>166 CV-LPxM PESO.xls</v>
          </cell>
        </row>
        <row r="77">
          <cell r="E77" t="str">
            <v>167 CV-LPxM VALOR.xls</v>
          </cell>
        </row>
        <row r="78">
          <cell r="E78" t="str">
            <v>168 CV-LPxM PRECIO.xls</v>
          </cell>
        </row>
        <row r="79">
          <cell r="E79" t="str">
            <v>173 CV-SPxP PESO.xls</v>
          </cell>
        </row>
        <row r="80">
          <cell r="E80" t="str">
            <v>174 CV-SPxP VALOR.xls</v>
          </cell>
        </row>
        <row r="81">
          <cell r="E81" t="str">
            <v>175 CVt1-SPxP PESO.xls</v>
          </cell>
        </row>
        <row r="82">
          <cell r="E82" t="str">
            <v>176 CVt2-SPxP PESO.xls</v>
          </cell>
        </row>
        <row r="83">
          <cell r="E83" t="str">
            <v>177 CVt3-SPxP PESO.xls</v>
          </cell>
        </row>
        <row r="84">
          <cell r="E84" t="str">
            <v>178 CVt4-SPxP PESO.xls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-3-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unio 20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5"/>
  <sheetViews>
    <sheetView showGridLines="0" tabSelected="1" view="pageBreakPreview" zoomScale="80" zoomScaleSheetLayoutView="80" zoomScalePageLayoutView="0" workbookViewId="0" topLeftCell="A1">
      <selection activeCell="C4" sqref="C4:H4"/>
    </sheetView>
  </sheetViews>
  <sheetFormatPr defaultColWidth="9.625" defaultRowHeight="13.5"/>
  <cols>
    <col min="1" max="1" width="28.625" style="1" customWidth="1"/>
    <col min="2" max="4" width="11.625" style="1" customWidth="1"/>
    <col min="5" max="5" width="11.625" style="2" customWidth="1"/>
    <col min="6" max="8" width="11.625" style="1" customWidth="1"/>
    <col min="9" max="9" width="12.00390625" style="1" customWidth="1"/>
    <col min="10" max="16384" width="9.625" style="1" customWidth="1"/>
  </cols>
  <sheetData>
    <row r="1" spans="1:6" s="3" customFormat="1" ht="27" customHeight="1">
      <c r="A1" s="746" t="s">
        <v>44</v>
      </c>
      <c r="B1" s="746"/>
      <c r="C1" s="746"/>
      <c r="D1" s="746"/>
      <c r="E1" s="746"/>
      <c r="F1" s="746"/>
    </row>
    <row r="2" spans="1:7" ht="21.75" customHeight="1">
      <c r="A2" s="747" t="s">
        <v>45</v>
      </c>
      <c r="B2" s="747"/>
      <c r="C2" s="747"/>
      <c r="D2" s="747"/>
      <c r="E2" s="747"/>
      <c r="F2" s="747"/>
      <c r="G2" s="25"/>
    </row>
    <row r="3" spans="1:6" ht="17.25" customHeight="1" thickBot="1">
      <c r="A3" s="24"/>
      <c r="B3" s="24"/>
      <c r="C3" s="24"/>
      <c r="D3" s="24"/>
      <c r="E3" s="24"/>
      <c r="F3" s="24"/>
    </row>
    <row r="4" spans="1:76" ht="16.5" customHeight="1">
      <c r="A4" s="19"/>
      <c r="B4" s="20"/>
      <c r="C4" s="744" t="s">
        <v>64</v>
      </c>
      <c r="D4" s="745"/>
      <c r="E4" s="744" t="s">
        <v>65</v>
      </c>
      <c r="F4" s="745"/>
      <c r="G4" s="744" t="s">
        <v>66</v>
      </c>
      <c r="H4" s="74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</row>
    <row r="5" spans="1:76" ht="15.75" customHeight="1">
      <c r="A5" s="21" t="s">
        <v>58</v>
      </c>
      <c r="B5" s="22" t="s">
        <v>43</v>
      </c>
      <c r="C5" s="23" t="s">
        <v>0</v>
      </c>
      <c r="D5" s="742" t="s">
        <v>1</v>
      </c>
      <c r="E5" s="23" t="s">
        <v>0</v>
      </c>
      <c r="F5" s="742" t="s">
        <v>1</v>
      </c>
      <c r="G5" s="23" t="s">
        <v>0</v>
      </c>
      <c r="H5" s="742" t="s">
        <v>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</row>
    <row r="6" spans="1:74" ht="18.75" customHeight="1" thickBot="1">
      <c r="A6" s="26"/>
      <c r="B6" s="27" t="s">
        <v>2</v>
      </c>
      <c r="C6" s="28" t="s">
        <v>2</v>
      </c>
      <c r="D6" s="743"/>
      <c r="E6" s="28" t="s">
        <v>2</v>
      </c>
      <c r="F6" s="743"/>
      <c r="G6" s="28" t="s">
        <v>2</v>
      </c>
      <c r="H6" s="74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5.75" customHeight="1">
      <c r="A7" s="5" t="s">
        <v>46</v>
      </c>
      <c r="B7" s="82"/>
      <c r="C7" s="83"/>
      <c r="D7" s="84"/>
      <c r="E7" s="85"/>
      <c r="F7" s="86"/>
      <c r="G7" s="87"/>
      <c r="H7" s="8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7.25" customHeight="1">
      <c r="A8" s="6" t="s">
        <v>3</v>
      </c>
      <c r="B8" s="46">
        <v>11</v>
      </c>
      <c r="C8" s="15">
        <v>5.58</v>
      </c>
      <c r="D8" s="47">
        <f>C8*100/B8</f>
        <v>50.72727272727273</v>
      </c>
      <c r="E8" s="16">
        <v>5.7</v>
      </c>
      <c r="F8" s="48">
        <f>(E8/B8)*100</f>
        <v>51.81818181818182</v>
      </c>
      <c r="G8" s="16">
        <v>9.1</v>
      </c>
      <c r="H8" s="48">
        <f>(G8/B8)*100</f>
        <v>82.72727272727273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5.75" customHeight="1">
      <c r="A9" s="5" t="s">
        <v>47</v>
      </c>
      <c r="B9" s="49">
        <f>B10+B11+B12+B13+B14+B15+B16</f>
        <v>207.6</v>
      </c>
      <c r="C9" s="50">
        <f>C10+C11+C12+C13+C14+C15+C16</f>
        <v>88.74</v>
      </c>
      <c r="D9" s="51">
        <f aca="true" t="shared" si="0" ref="D9:D19">C9*100/B9</f>
        <v>42.7456647398844</v>
      </c>
      <c r="E9" s="50">
        <f>E10+E11+E12+E13+E14+E15+E16</f>
        <v>89.6</v>
      </c>
      <c r="F9" s="51">
        <f>E9*100/B9</f>
        <v>43.15992292870906</v>
      </c>
      <c r="G9" s="50">
        <f>G10+G11+G12+G13+G14+G15+G16</f>
        <v>99.6</v>
      </c>
      <c r="H9" s="52">
        <f>G9*100/B9</f>
        <v>47.97687861271677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5.75" customHeight="1">
      <c r="A10" s="7" t="s">
        <v>4</v>
      </c>
      <c r="B10" s="53">
        <v>136.9</v>
      </c>
      <c r="C10" s="17">
        <v>51</v>
      </c>
      <c r="D10" s="54">
        <f t="shared" si="0"/>
        <v>37.25346968590212</v>
      </c>
      <c r="E10" s="17">
        <v>51.5</v>
      </c>
      <c r="F10" s="54">
        <f aca="true" t="shared" si="1" ref="F10:F56">(E10/B10)*100</f>
        <v>37.618699780861945</v>
      </c>
      <c r="G10" s="17">
        <v>56</v>
      </c>
      <c r="H10" s="55">
        <f aca="true" t="shared" si="2" ref="H10:H58">(G10/B10)*100</f>
        <v>40.90577063550037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5.75" customHeight="1">
      <c r="A11" s="31" t="s">
        <v>5</v>
      </c>
      <c r="B11" s="70">
        <v>49.3</v>
      </c>
      <c r="C11" s="71">
        <v>33.04</v>
      </c>
      <c r="D11" s="72">
        <f t="shared" si="0"/>
        <v>67.01825557809332</v>
      </c>
      <c r="E11" s="71">
        <v>33.6</v>
      </c>
      <c r="F11" s="72">
        <f t="shared" si="1"/>
        <v>68.15415821501016</v>
      </c>
      <c r="G11" s="71">
        <v>36.1</v>
      </c>
      <c r="H11" s="73">
        <f t="shared" si="2"/>
        <v>73.22515212981745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5.75" customHeight="1">
      <c r="A12" s="7" t="s">
        <v>6</v>
      </c>
      <c r="B12" s="53">
        <v>1.4</v>
      </c>
      <c r="C12" s="17">
        <v>0.9</v>
      </c>
      <c r="D12" s="54">
        <f t="shared" si="0"/>
        <v>64.28571428571429</v>
      </c>
      <c r="E12" s="17">
        <v>0.9</v>
      </c>
      <c r="F12" s="54">
        <f t="shared" si="1"/>
        <v>64.28571428571429</v>
      </c>
      <c r="G12" s="17">
        <v>1.2</v>
      </c>
      <c r="H12" s="55">
        <f t="shared" si="2"/>
        <v>85.71428571428572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5.75" customHeight="1">
      <c r="A13" s="31" t="s">
        <v>7</v>
      </c>
      <c r="B13" s="70">
        <v>18.4</v>
      </c>
      <c r="C13" s="71">
        <v>2.9</v>
      </c>
      <c r="D13" s="72">
        <f t="shared" si="0"/>
        <v>15.760869565217392</v>
      </c>
      <c r="E13" s="71">
        <v>2.7</v>
      </c>
      <c r="F13" s="72">
        <f t="shared" si="1"/>
        <v>14.673913043478262</v>
      </c>
      <c r="G13" s="71">
        <v>5.5</v>
      </c>
      <c r="H13" s="73">
        <f t="shared" si="2"/>
        <v>29.891304347826093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5.75" customHeight="1">
      <c r="A14" s="38" t="s">
        <v>60</v>
      </c>
      <c r="B14" s="88">
        <v>0.1</v>
      </c>
      <c r="C14" s="56">
        <v>0.1</v>
      </c>
      <c r="D14" s="89">
        <f t="shared" si="0"/>
        <v>100</v>
      </c>
      <c r="E14" s="56">
        <v>0.1</v>
      </c>
      <c r="F14" s="89">
        <f t="shared" si="1"/>
        <v>100</v>
      </c>
      <c r="G14" s="17">
        <v>0.1</v>
      </c>
      <c r="H14" s="90">
        <f t="shared" si="2"/>
        <v>100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75" customHeight="1">
      <c r="A15" s="31" t="s">
        <v>61</v>
      </c>
      <c r="B15" s="91">
        <v>0.5</v>
      </c>
      <c r="C15" s="74">
        <v>0.5</v>
      </c>
      <c r="D15" s="92">
        <f t="shared" si="0"/>
        <v>100</v>
      </c>
      <c r="E15" s="74">
        <v>0.5</v>
      </c>
      <c r="F15" s="92">
        <f t="shared" si="1"/>
        <v>100</v>
      </c>
      <c r="G15" s="71">
        <v>0.5</v>
      </c>
      <c r="H15" s="93">
        <f t="shared" si="2"/>
        <v>100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5.75" customHeight="1">
      <c r="A16" s="39" t="s">
        <v>62</v>
      </c>
      <c r="B16" s="94">
        <v>1</v>
      </c>
      <c r="C16" s="57">
        <v>0.3</v>
      </c>
      <c r="D16" s="95">
        <f t="shared" si="0"/>
        <v>30</v>
      </c>
      <c r="E16" s="57">
        <v>0.3</v>
      </c>
      <c r="F16" s="95">
        <f t="shared" si="1"/>
        <v>30</v>
      </c>
      <c r="G16" s="15">
        <v>0.2</v>
      </c>
      <c r="H16" s="96">
        <f t="shared" si="2"/>
        <v>20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ht="15.75" customHeight="1">
      <c r="A17" s="5" t="s">
        <v>48</v>
      </c>
      <c r="B17" s="8">
        <f>SUM(B18:B19)</f>
        <v>12.3</v>
      </c>
      <c r="C17" s="97">
        <f>C18+C19</f>
        <v>3.21</v>
      </c>
      <c r="D17" s="98">
        <f t="shared" si="0"/>
        <v>26.097560975609756</v>
      </c>
      <c r="E17" s="97">
        <f>E18+E19</f>
        <v>3.2</v>
      </c>
      <c r="F17" s="98">
        <f t="shared" si="1"/>
        <v>26.016260162601622</v>
      </c>
      <c r="G17" s="97">
        <f>G18+G19</f>
        <v>4.2</v>
      </c>
      <c r="H17" s="98">
        <f t="shared" si="2"/>
        <v>34.14634146341463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1:74" ht="15.75" customHeight="1">
      <c r="A18" s="7" t="s">
        <v>9</v>
      </c>
      <c r="B18" s="88">
        <v>6</v>
      </c>
      <c r="C18" s="99">
        <v>3.01</v>
      </c>
      <c r="D18" s="89">
        <f t="shared" si="0"/>
        <v>50.166666666666664</v>
      </c>
      <c r="E18" s="99">
        <v>3</v>
      </c>
      <c r="F18" s="89">
        <f t="shared" si="1"/>
        <v>50</v>
      </c>
      <c r="G18" s="99">
        <v>3.9</v>
      </c>
      <c r="H18" s="89">
        <f t="shared" si="2"/>
        <v>65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74" ht="15.75" customHeight="1">
      <c r="A19" s="32" t="s">
        <v>59</v>
      </c>
      <c r="B19" s="100">
        <v>6.3</v>
      </c>
      <c r="C19" s="75">
        <v>0.2</v>
      </c>
      <c r="D19" s="101">
        <f t="shared" si="0"/>
        <v>3.174603174603175</v>
      </c>
      <c r="E19" s="75">
        <v>0.2</v>
      </c>
      <c r="F19" s="101">
        <f t="shared" si="1"/>
        <v>3.1746031746031753</v>
      </c>
      <c r="G19" s="75">
        <v>0.3</v>
      </c>
      <c r="H19" s="92">
        <f t="shared" si="2"/>
        <v>4.761904761904762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4" ht="15.75" customHeight="1">
      <c r="A20" s="5" t="s">
        <v>49</v>
      </c>
      <c r="B20" s="49">
        <f>B21+B22+B23+B24</f>
        <v>323</v>
      </c>
      <c r="C20" s="50">
        <f>C21+C22+C23+C24</f>
        <v>247.86</v>
      </c>
      <c r="D20" s="51">
        <f>(C20/B20)*100</f>
        <v>76.73684210526316</v>
      </c>
      <c r="E20" s="50">
        <f>E21+E22+E23+E24</f>
        <v>251.49999999999997</v>
      </c>
      <c r="F20" s="51">
        <f t="shared" si="1"/>
        <v>77.86377708978327</v>
      </c>
      <c r="G20" s="50">
        <f>G21+G22+G23+G24</f>
        <v>255.49999999999997</v>
      </c>
      <c r="H20" s="58">
        <f t="shared" si="2"/>
        <v>79.10216718266253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1:74" ht="15.75" customHeight="1">
      <c r="A21" s="7" t="s">
        <v>10</v>
      </c>
      <c r="B21" s="53">
        <v>7.5</v>
      </c>
      <c r="C21" s="17">
        <v>1.78</v>
      </c>
      <c r="D21" s="54">
        <f>C21*100/B21</f>
        <v>23.733333333333334</v>
      </c>
      <c r="E21" s="17">
        <v>1.7</v>
      </c>
      <c r="F21" s="54">
        <f t="shared" si="1"/>
        <v>22.666666666666664</v>
      </c>
      <c r="G21" s="17">
        <v>3.2</v>
      </c>
      <c r="H21" s="54">
        <f t="shared" si="2"/>
        <v>42.66666666666667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1:74" ht="15.75" customHeight="1">
      <c r="A22" s="31" t="s">
        <v>11</v>
      </c>
      <c r="B22" s="70">
        <v>21</v>
      </c>
      <c r="C22" s="71">
        <v>17.96</v>
      </c>
      <c r="D22" s="72">
        <f>C22*100/B22</f>
        <v>85.52380952380952</v>
      </c>
      <c r="E22" s="71">
        <v>17.5</v>
      </c>
      <c r="F22" s="72">
        <f t="shared" si="1"/>
        <v>83.33333333333334</v>
      </c>
      <c r="G22" s="71">
        <v>17.5</v>
      </c>
      <c r="H22" s="72">
        <f t="shared" si="2"/>
        <v>83.33333333333334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74" ht="15.75" customHeight="1">
      <c r="A23" s="7" t="s">
        <v>54</v>
      </c>
      <c r="B23" s="53">
        <v>221.3</v>
      </c>
      <c r="C23" s="17">
        <v>200.05</v>
      </c>
      <c r="D23" s="54">
        <f>C23*100/B23</f>
        <v>90.3976502485314</v>
      </c>
      <c r="E23" s="17">
        <v>206.1</v>
      </c>
      <c r="F23" s="54">
        <f t="shared" si="1"/>
        <v>93.13149570718481</v>
      </c>
      <c r="G23" s="17">
        <v>208.7</v>
      </c>
      <c r="H23" s="54">
        <f t="shared" si="2"/>
        <v>94.30637144148214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1:74" ht="15.75" customHeight="1">
      <c r="A24" s="32" t="s">
        <v>12</v>
      </c>
      <c r="B24" s="76">
        <v>73.2</v>
      </c>
      <c r="C24" s="75">
        <v>28.07</v>
      </c>
      <c r="D24" s="77">
        <f>C24*100/B24</f>
        <v>38.34699453551912</v>
      </c>
      <c r="E24" s="75">
        <v>26.2</v>
      </c>
      <c r="F24" s="77">
        <f t="shared" si="1"/>
        <v>35.79234972677595</v>
      </c>
      <c r="G24" s="75">
        <v>26.1</v>
      </c>
      <c r="H24" s="77">
        <f t="shared" si="2"/>
        <v>35.65573770491803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</row>
    <row r="25" spans="1:74" ht="15.75" customHeight="1">
      <c r="A25" s="5" t="s">
        <v>50</v>
      </c>
      <c r="B25" s="60">
        <f>B26+B27+B28+B29+B30+B31+B32+B33</f>
        <v>2243.2999999999997</v>
      </c>
      <c r="C25" s="61">
        <f>C26+C27+C28+C29+C30+C31+C32+C33</f>
        <v>1091.3999999999999</v>
      </c>
      <c r="D25" s="51">
        <f>(C25/B25)*100</f>
        <v>48.65154014175545</v>
      </c>
      <c r="E25" s="61">
        <f>E26+E27+E28+E29+E30+E31+E32+E33</f>
        <v>1112.3999999999999</v>
      </c>
      <c r="F25" s="51">
        <f t="shared" si="1"/>
        <v>49.58766103508224</v>
      </c>
      <c r="G25" s="61">
        <f>G26+G27+G28+G29+G30+G31+G32+G33</f>
        <v>1046.47</v>
      </c>
      <c r="H25" s="58">
        <f t="shared" si="2"/>
        <v>46.648687201890084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1:74" ht="15.75" customHeight="1">
      <c r="A26" s="7" t="s">
        <v>13</v>
      </c>
      <c r="B26" s="53">
        <v>1118</v>
      </c>
      <c r="C26" s="17">
        <v>562.72</v>
      </c>
      <c r="D26" s="54">
        <f aca="true" t="shared" si="3" ref="D26:D33">C26*100/B26</f>
        <v>50.33273703041145</v>
      </c>
      <c r="E26" s="17">
        <v>573.2</v>
      </c>
      <c r="F26" s="54">
        <f t="shared" si="1"/>
        <v>51.270125223613604</v>
      </c>
      <c r="G26" s="17">
        <v>474.6</v>
      </c>
      <c r="H26" s="54">
        <f t="shared" si="2"/>
        <v>42.45080500894455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</row>
    <row r="27" spans="1:74" ht="15.75" customHeight="1">
      <c r="A27" s="31" t="s">
        <v>14</v>
      </c>
      <c r="B27" s="70">
        <v>360.8</v>
      </c>
      <c r="C27" s="71">
        <v>278.45</v>
      </c>
      <c r="D27" s="72">
        <f t="shared" si="3"/>
        <v>77.17572062084257</v>
      </c>
      <c r="E27" s="71">
        <v>282.1</v>
      </c>
      <c r="F27" s="72">
        <f t="shared" si="1"/>
        <v>78.18736141906874</v>
      </c>
      <c r="G27" s="71">
        <v>294</v>
      </c>
      <c r="H27" s="72">
        <f t="shared" si="2"/>
        <v>81.48558758314856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pans="1:74" ht="15.75" customHeight="1">
      <c r="A28" s="7" t="s">
        <v>15</v>
      </c>
      <c r="B28" s="53">
        <v>9.7</v>
      </c>
      <c r="C28" s="17">
        <v>5.63</v>
      </c>
      <c r="D28" s="54">
        <f t="shared" si="3"/>
        <v>58.04123711340207</v>
      </c>
      <c r="E28" s="17">
        <v>6</v>
      </c>
      <c r="F28" s="54">
        <f t="shared" si="1"/>
        <v>61.855670103092784</v>
      </c>
      <c r="G28" s="17">
        <v>3.87</v>
      </c>
      <c r="H28" s="54">
        <f t="shared" si="2"/>
        <v>39.896907216494846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</row>
    <row r="29" spans="1:74" ht="15.75" customHeight="1">
      <c r="A29" s="31" t="s">
        <v>16</v>
      </c>
      <c r="B29" s="70">
        <v>171</v>
      </c>
      <c r="C29" s="71">
        <f>2.58+103.09+13.28+20.25</f>
        <v>139.2</v>
      </c>
      <c r="D29" s="72">
        <f t="shared" si="3"/>
        <v>81.40350877192981</v>
      </c>
      <c r="E29" s="71">
        <v>141.7</v>
      </c>
      <c r="F29" s="72">
        <f t="shared" si="1"/>
        <v>82.86549707602339</v>
      </c>
      <c r="G29" s="71">
        <v>142.6</v>
      </c>
      <c r="H29" s="72">
        <f t="shared" si="2"/>
        <v>83.39181286549707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</row>
    <row r="30" spans="1:74" ht="15.75" customHeight="1">
      <c r="A30" s="7" t="s">
        <v>17</v>
      </c>
      <c r="B30" s="53">
        <v>378.6</v>
      </c>
      <c r="C30" s="17">
        <v>73.4</v>
      </c>
      <c r="D30" s="54">
        <f t="shared" si="3"/>
        <v>19.387216059165347</v>
      </c>
      <c r="E30" s="17">
        <v>78</v>
      </c>
      <c r="F30" s="54">
        <f t="shared" si="1"/>
        <v>20.602218700475436</v>
      </c>
      <c r="G30" s="17">
        <v>96</v>
      </c>
      <c r="H30" s="54">
        <f t="shared" si="2"/>
        <v>25.356576862123614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</row>
    <row r="31" spans="1:74" ht="15.75" customHeight="1">
      <c r="A31" s="31" t="s">
        <v>18</v>
      </c>
      <c r="B31" s="70">
        <v>98.7</v>
      </c>
      <c r="C31" s="71">
        <v>4.57</v>
      </c>
      <c r="D31" s="72">
        <f t="shared" si="3"/>
        <v>4.630192502532928</v>
      </c>
      <c r="E31" s="71">
        <v>4.6</v>
      </c>
      <c r="F31" s="72">
        <f t="shared" si="1"/>
        <v>4.660587639311043</v>
      </c>
      <c r="G31" s="71">
        <v>4.6</v>
      </c>
      <c r="H31" s="72">
        <f t="shared" si="2"/>
        <v>4.660587639311043</v>
      </c>
      <c r="I3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1:74" ht="15.75" customHeight="1">
      <c r="A32" s="7" t="s">
        <v>19</v>
      </c>
      <c r="B32" s="53">
        <v>69.2</v>
      </c>
      <c r="C32" s="17">
        <v>13.07</v>
      </c>
      <c r="D32" s="54">
        <f t="shared" si="3"/>
        <v>18.887283236994218</v>
      </c>
      <c r="E32" s="17">
        <v>12.5</v>
      </c>
      <c r="F32" s="54">
        <f t="shared" si="1"/>
        <v>18.0635838150289</v>
      </c>
      <c r="G32" s="17">
        <v>14.2</v>
      </c>
      <c r="H32" s="54">
        <f t="shared" si="2"/>
        <v>20.52023121387283</v>
      </c>
      <c r="I3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74" ht="15.75" customHeight="1">
      <c r="A33" s="32" t="s">
        <v>20</v>
      </c>
      <c r="B33" s="76">
        <v>37.3</v>
      </c>
      <c r="C33" s="75">
        <v>14.36</v>
      </c>
      <c r="D33" s="77">
        <f t="shared" si="3"/>
        <v>38.498659517426276</v>
      </c>
      <c r="E33" s="75">
        <v>14.3</v>
      </c>
      <c r="F33" s="77">
        <f t="shared" si="1"/>
        <v>38.33780160857909</v>
      </c>
      <c r="G33" s="75">
        <v>16.6</v>
      </c>
      <c r="H33" s="72">
        <f t="shared" si="2"/>
        <v>44.504021447721186</v>
      </c>
      <c r="I3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</row>
    <row r="34" spans="1:74" ht="15.75" customHeight="1">
      <c r="A34" s="5" t="s">
        <v>42</v>
      </c>
      <c r="B34" s="60">
        <f>B35+B36</f>
        <v>28.8</v>
      </c>
      <c r="C34" s="50">
        <f>C35+C36</f>
        <v>11.370000000000001</v>
      </c>
      <c r="D34" s="51">
        <f>(C34/B34)*100</f>
        <v>39.47916666666667</v>
      </c>
      <c r="E34" s="50">
        <f>E35+E36</f>
        <v>11.26</v>
      </c>
      <c r="F34" s="51">
        <f t="shared" si="1"/>
        <v>39.09722222222222</v>
      </c>
      <c r="G34" s="50">
        <f>G35+G36</f>
        <v>14.399999999999999</v>
      </c>
      <c r="H34" s="58">
        <f t="shared" si="2"/>
        <v>49.99999999999999</v>
      </c>
      <c r="I3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</row>
    <row r="35" spans="1:74" ht="15.75" customHeight="1">
      <c r="A35" s="7" t="s">
        <v>21</v>
      </c>
      <c r="B35" s="53">
        <v>15.8</v>
      </c>
      <c r="C35" s="17">
        <v>5.4</v>
      </c>
      <c r="D35" s="54">
        <f>C35*100/B35</f>
        <v>34.177215189873415</v>
      </c>
      <c r="E35" s="17">
        <v>5.41</v>
      </c>
      <c r="F35" s="54">
        <f t="shared" si="1"/>
        <v>34.24050632911392</v>
      </c>
      <c r="G35" s="17">
        <v>7.1</v>
      </c>
      <c r="H35" s="54">
        <f t="shared" si="2"/>
        <v>44.93670886075949</v>
      </c>
      <c r="I3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4" ht="15.75" customHeight="1">
      <c r="A36" s="32" t="s">
        <v>22</v>
      </c>
      <c r="B36" s="76">
        <v>13</v>
      </c>
      <c r="C36" s="75">
        <v>5.97</v>
      </c>
      <c r="D36" s="77">
        <f>C36*100/B36</f>
        <v>45.92307692307692</v>
      </c>
      <c r="E36" s="75">
        <v>5.85</v>
      </c>
      <c r="F36" s="77">
        <f t="shared" si="1"/>
        <v>44.99999999999999</v>
      </c>
      <c r="G36" s="75">
        <v>7.3</v>
      </c>
      <c r="H36" s="77">
        <f t="shared" si="2"/>
        <v>56.15384615384615</v>
      </c>
      <c r="I3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 ht="15.75" customHeight="1">
      <c r="A37" s="5" t="s">
        <v>23</v>
      </c>
      <c r="B37" s="50">
        <f>B38</f>
        <v>27</v>
      </c>
      <c r="C37" s="50"/>
      <c r="D37" s="106">
        <f>D38</f>
        <v>47.370370370370374</v>
      </c>
      <c r="E37" s="50"/>
      <c r="F37" s="106">
        <f>F38</f>
        <v>49.25925925925927</v>
      </c>
      <c r="G37" s="50"/>
      <c r="H37" s="58">
        <f>H38</f>
        <v>54.81481481481482</v>
      </c>
      <c r="I3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</row>
    <row r="38" spans="1:74" ht="15.75" customHeight="1">
      <c r="A38" s="6" t="s">
        <v>24</v>
      </c>
      <c r="B38" s="62">
        <v>27</v>
      </c>
      <c r="C38" s="15">
        <v>12.79</v>
      </c>
      <c r="D38" s="59">
        <f>C38*100/B38</f>
        <v>47.370370370370374</v>
      </c>
      <c r="E38" s="15">
        <v>13.3</v>
      </c>
      <c r="F38" s="59">
        <f t="shared" si="1"/>
        <v>49.25925925925927</v>
      </c>
      <c r="G38" s="15">
        <v>14.8</v>
      </c>
      <c r="H38" s="59">
        <f t="shared" si="2"/>
        <v>54.81481481481482</v>
      </c>
      <c r="I38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74" ht="15.75" customHeight="1">
      <c r="A39" s="40" t="s">
        <v>51</v>
      </c>
      <c r="B39" s="63">
        <f>B42+B41+B40</f>
        <v>1141</v>
      </c>
      <c r="C39" s="64">
        <f>C42+C41+C40</f>
        <v>392</v>
      </c>
      <c r="D39" s="51">
        <f>(C39/B39)*100</f>
        <v>34.355828220858896</v>
      </c>
      <c r="E39" s="64">
        <f>E42+E41+E40</f>
        <v>379</v>
      </c>
      <c r="F39" s="58">
        <f t="shared" si="1"/>
        <v>33.21647677475899</v>
      </c>
      <c r="G39" s="64">
        <f>G42+G41+G40</f>
        <v>392</v>
      </c>
      <c r="H39" s="58">
        <f t="shared" si="2"/>
        <v>34.355828220858896</v>
      </c>
      <c r="I3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1:74" ht="15.75" customHeight="1">
      <c r="A40" s="41" t="s">
        <v>25</v>
      </c>
      <c r="B40" s="65">
        <v>246</v>
      </c>
      <c r="C40" s="18">
        <v>63</v>
      </c>
      <c r="D40" s="54">
        <f>C40*100/B40</f>
        <v>25.609756097560975</v>
      </c>
      <c r="E40" s="18">
        <v>68</v>
      </c>
      <c r="F40" s="54">
        <f t="shared" si="1"/>
        <v>27.64227642276423</v>
      </c>
      <c r="G40" s="18">
        <v>65</v>
      </c>
      <c r="H40" s="54">
        <f t="shared" si="2"/>
        <v>26.422764227642276</v>
      </c>
      <c r="I40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</row>
    <row r="41" spans="1:74" ht="15.75" customHeight="1">
      <c r="A41" s="42" t="s">
        <v>26</v>
      </c>
      <c r="B41" s="78">
        <v>13</v>
      </c>
      <c r="C41" s="79">
        <v>8</v>
      </c>
      <c r="D41" s="72">
        <f>C41*100/B41</f>
        <v>61.53846153846154</v>
      </c>
      <c r="E41" s="79">
        <v>7</v>
      </c>
      <c r="F41" s="72">
        <f t="shared" si="1"/>
        <v>53.84615384615385</v>
      </c>
      <c r="G41" s="79">
        <v>5</v>
      </c>
      <c r="H41" s="72">
        <f t="shared" si="2"/>
        <v>38.46153846153847</v>
      </c>
      <c r="I41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</row>
    <row r="42" spans="1:74" ht="15.75" customHeight="1">
      <c r="A42" s="41" t="s">
        <v>63</v>
      </c>
      <c r="B42" s="65">
        <f>B43+B44+B46+B45+B47+B48+B49+B50+B51+B52+B53+B54+B55</f>
        <v>882</v>
      </c>
      <c r="C42" s="65">
        <f>C43+C44+C46+C45+C47+C48+C49+C50+C51+C52+C53+C54+C55</f>
        <v>321</v>
      </c>
      <c r="D42" s="54">
        <f>(C42/B42)*100</f>
        <v>36.394557823129254</v>
      </c>
      <c r="E42" s="65">
        <f>E43+E44+E46+E45+E47+E48+E49+E50+E51+E52+E53+E54+E55</f>
        <v>304</v>
      </c>
      <c r="F42" s="54">
        <f t="shared" si="1"/>
        <v>34.467120181405896</v>
      </c>
      <c r="G42" s="65">
        <f>G43+G44+G46+G45+G47+G48+G49+G50+G51+G52+G53+G54+G55</f>
        <v>322</v>
      </c>
      <c r="H42" s="54">
        <f t="shared" si="2"/>
        <v>36.507936507936506</v>
      </c>
      <c r="I4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</row>
    <row r="43" spans="1:74" ht="15.75" customHeight="1">
      <c r="A43" s="42" t="s">
        <v>27</v>
      </c>
      <c r="B43" s="78">
        <v>210</v>
      </c>
      <c r="C43" s="71">
        <v>70</v>
      </c>
      <c r="D43" s="72">
        <f aca="true" t="shared" si="4" ref="D43:D55">C43*100/B43</f>
        <v>33.333333333333336</v>
      </c>
      <c r="E43" s="71">
        <v>70</v>
      </c>
      <c r="F43" s="72">
        <f t="shared" si="1"/>
        <v>33.33333333333333</v>
      </c>
      <c r="G43" s="71">
        <v>71</v>
      </c>
      <c r="H43" s="72">
        <f t="shared" si="2"/>
        <v>33.80952380952381</v>
      </c>
      <c r="I4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</row>
    <row r="44" spans="1:74" ht="15.75" customHeight="1">
      <c r="A44" s="41" t="s">
        <v>28</v>
      </c>
      <c r="B44" s="65">
        <v>35</v>
      </c>
      <c r="C44" s="17">
        <v>14</v>
      </c>
      <c r="D44" s="54">
        <f t="shared" si="4"/>
        <v>40</v>
      </c>
      <c r="E44" s="17">
        <v>17</v>
      </c>
      <c r="F44" s="54">
        <f t="shared" si="1"/>
        <v>48.57142857142857</v>
      </c>
      <c r="G44" s="17">
        <v>16</v>
      </c>
      <c r="H44" s="54">
        <f t="shared" si="2"/>
        <v>45.714285714285715</v>
      </c>
      <c r="I4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</row>
    <row r="45" spans="1:74" ht="15.75" customHeight="1">
      <c r="A45" s="42" t="s">
        <v>29</v>
      </c>
      <c r="B45" s="78">
        <v>437</v>
      </c>
      <c r="C45" s="71">
        <v>181</v>
      </c>
      <c r="D45" s="72">
        <f t="shared" si="4"/>
        <v>41.41876430205949</v>
      </c>
      <c r="E45" s="71">
        <v>160</v>
      </c>
      <c r="F45" s="72">
        <f t="shared" si="1"/>
        <v>36.61327231121281</v>
      </c>
      <c r="G45" s="71">
        <v>176</v>
      </c>
      <c r="H45" s="72">
        <f t="shared" si="2"/>
        <v>40.274599542334094</v>
      </c>
      <c r="I45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</row>
    <row r="46" spans="1:74" ht="15.75" customHeight="1">
      <c r="A46" s="41" t="s">
        <v>30</v>
      </c>
      <c r="B46" s="65">
        <v>36</v>
      </c>
      <c r="C46" s="17">
        <v>16</v>
      </c>
      <c r="D46" s="54">
        <f t="shared" si="4"/>
        <v>44.44444444444444</v>
      </c>
      <c r="E46" s="17">
        <v>17</v>
      </c>
      <c r="F46" s="54">
        <f t="shared" si="1"/>
        <v>47.22222222222222</v>
      </c>
      <c r="G46" s="17">
        <v>16</v>
      </c>
      <c r="H46" s="54">
        <f t="shared" si="2"/>
        <v>44.44444444444444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  <row r="47" spans="1:74" ht="15.75" customHeight="1">
      <c r="A47" s="43" t="s">
        <v>31</v>
      </c>
      <c r="B47" s="78">
        <v>22</v>
      </c>
      <c r="C47" s="71">
        <v>3</v>
      </c>
      <c r="D47" s="72">
        <f t="shared" si="4"/>
        <v>13.636363636363637</v>
      </c>
      <c r="E47" s="71">
        <v>3</v>
      </c>
      <c r="F47" s="72">
        <f t="shared" si="1"/>
        <v>13.636363636363635</v>
      </c>
      <c r="G47" s="71">
        <v>3</v>
      </c>
      <c r="H47" s="72">
        <f t="shared" si="2"/>
        <v>13.636363636363635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</row>
    <row r="48" spans="1:74" ht="15.75" customHeight="1">
      <c r="A48" s="44" t="s">
        <v>32</v>
      </c>
      <c r="B48" s="65">
        <v>26</v>
      </c>
      <c r="C48" s="17">
        <v>3</v>
      </c>
      <c r="D48" s="54">
        <f t="shared" si="4"/>
        <v>11.538461538461538</v>
      </c>
      <c r="E48" s="17">
        <v>3</v>
      </c>
      <c r="F48" s="54">
        <f t="shared" si="1"/>
        <v>11.538461538461538</v>
      </c>
      <c r="G48" s="17">
        <v>3</v>
      </c>
      <c r="H48" s="54">
        <f t="shared" si="2"/>
        <v>11.538461538461538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</row>
    <row r="49" spans="1:74" ht="15.75" customHeight="1">
      <c r="A49" s="43" t="s">
        <v>33</v>
      </c>
      <c r="B49" s="78">
        <v>10</v>
      </c>
      <c r="C49" s="71">
        <v>6</v>
      </c>
      <c r="D49" s="72">
        <f t="shared" si="4"/>
        <v>60</v>
      </c>
      <c r="E49" s="71">
        <v>7</v>
      </c>
      <c r="F49" s="72">
        <f t="shared" si="1"/>
        <v>70</v>
      </c>
      <c r="G49" s="71">
        <v>7</v>
      </c>
      <c r="H49" s="72">
        <f t="shared" si="2"/>
        <v>70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</row>
    <row r="50" spans="1:74" ht="15.75" customHeight="1">
      <c r="A50" s="44" t="s">
        <v>34</v>
      </c>
      <c r="B50" s="65">
        <v>7</v>
      </c>
      <c r="C50" s="17">
        <v>4</v>
      </c>
      <c r="D50" s="54">
        <f t="shared" si="4"/>
        <v>57.142857142857146</v>
      </c>
      <c r="E50" s="17">
        <v>3</v>
      </c>
      <c r="F50" s="54">
        <f t="shared" si="1"/>
        <v>42.857142857142854</v>
      </c>
      <c r="G50" s="17">
        <v>4</v>
      </c>
      <c r="H50" s="54">
        <f t="shared" si="2"/>
        <v>57.14285714285714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</row>
    <row r="51" spans="1:74" ht="15.75" customHeight="1">
      <c r="A51" s="43" t="s">
        <v>35</v>
      </c>
      <c r="B51" s="78">
        <v>13</v>
      </c>
      <c r="C51" s="71">
        <v>0</v>
      </c>
      <c r="D51" s="72">
        <f t="shared" si="4"/>
        <v>0</v>
      </c>
      <c r="E51" s="71">
        <v>0</v>
      </c>
      <c r="F51" s="72">
        <f t="shared" si="1"/>
        <v>0</v>
      </c>
      <c r="G51" s="71">
        <v>0</v>
      </c>
      <c r="H51" s="72">
        <f t="shared" si="2"/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</row>
    <row r="52" spans="1:74" ht="15.75" customHeight="1">
      <c r="A52" s="44" t="s">
        <v>36</v>
      </c>
      <c r="B52" s="65">
        <v>26</v>
      </c>
      <c r="C52" s="17">
        <v>12</v>
      </c>
      <c r="D52" s="54">
        <f t="shared" si="4"/>
        <v>46.15384615384615</v>
      </c>
      <c r="E52" s="17">
        <v>11</v>
      </c>
      <c r="F52" s="54">
        <f t="shared" si="1"/>
        <v>42.30769230769231</v>
      </c>
      <c r="G52" s="17">
        <v>10</v>
      </c>
      <c r="H52" s="54">
        <f t="shared" si="2"/>
        <v>38.46153846153847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74" ht="15.75" customHeight="1">
      <c r="A53" s="43" t="s">
        <v>37</v>
      </c>
      <c r="B53" s="78">
        <v>6</v>
      </c>
      <c r="C53" s="71">
        <v>5</v>
      </c>
      <c r="D53" s="72">
        <f t="shared" si="4"/>
        <v>83.33333333333333</v>
      </c>
      <c r="E53" s="71">
        <v>5</v>
      </c>
      <c r="F53" s="72">
        <f t="shared" si="1"/>
        <v>83.33333333333334</v>
      </c>
      <c r="G53" s="71">
        <v>5</v>
      </c>
      <c r="H53" s="72">
        <f t="shared" si="2"/>
        <v>83.33333333333334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</row>
    <row r="54" spans="1:74" ht="15.75" customHeight="1">
      <c r="A54" s="44" t="s">
        <v>38</v>
      </c>
      <c r="B54" s="65">
        <v>9</v>
      </c>
      <c r="C54" s="17">
        <v>3</v>
      </c>
      <c r="D54" s="54">
        <f t="shared" si="4"/>
        <v>33.333333333333336</v>
      </c>
      <c r="E54" s="17">
        <v>4</v>
      </c>
      <c r="F54" s="54">
        <f t="shared" si="1"/>
        <v>44.44444444444444</v>
      </c>
      <c r="G54" s="17">
        <v>5</v>
      </c>
      <c r="H54" s="54">
        <f t="shared" si="2"/>
        <v>55.55555555555556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</row>
    <row r="55" spans="1:74" ht="15.75" customHeight="1">
      <c r="A55" s="45" t="s">
        <v>39</v>
      </c>
      <c r="B55" s="80">
        <v>45</v>
      </c>
      <c r="C55" s="75">
        <v>4</v>
      </c>
      <c r="D55" s="77">
        <f t="shared" si="4"/>
        <v>8.88888888888889</v>
      </c>
      <c r="E55" s="75">
        <v>4</v>
      </c>
      <c r="F55" s="77">
        <f t="shared" si="1"/>
        <v>8.88888888888889</v>
      </c>
      <c r="G55" s="75">
        <v>6</v>
      </c>
      <c r="H55" s="72">
        <f t="shared" si="2"/>
        <v>13.333333333333334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</row>
    <row r="56" spans="1:74" ht="15.75" customHeight="1">
      <c r="A56" s="30" t="s">
        <v>52</v>
      </c>
      <c r="B56" s="60">
        <f>B57+B58</f>
        <v>2.6</v>
      </c>
      <c r="C56" s="50">
        <f>C57+C58</f>
        <v>1.7599999999999998</v>
      </c>
      <c r="D56" s="51">
        <f>(C56/B56)*100</f>
        <v>67.69230769230768</v>
      </c>
      <c r="E56" s="50">
        <f>E57+E58</f>
        <v>1.7999999999999998</v>
      </c>
      <c r="F56" s="51">
        <f t="shared" si="1"/>
        <v>69.23076923076921</v>
      </c>
      <c r="G56" s="50">
        <f>G57+G58</f>
        <v>2.1100000000000003</v>
      </c>
      <c r="H56" s="58">
        <f t="shared" si="2"/>
        <v>81.15384615384616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</row>
    <row r="57" spans="1:74" ht="15.75" customHeight="1">
      <c r="A57" s="29" t="s">
        <v>40</v>
      </c>
      <c r="B57" s="53">
        <v>1.6</v>
      </c>
      <c r="C57" s="17">
        <v>1.14</v>
      </c>
      <c r="D57" s="54">
        <f>C57*100/B57</f>
        <v>71.24999999999999</v>
      </c>
      <c r="E57" s="17">
        <v>1.2</v>
      </c>
      <c r="F57" s="54">
        <f>E57*100/B57</f>
        <v>75</v>
      </c>
      <c r="G57" s="17">
        <v>1.31</v>
      </c>
      <c r="H57" s="54">
        <f t="shared" si="2"/>
        <v>81.875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</row>
    <row r="58" spans="1:74" ht="15.75" customHeight="1">
      <c r="A58" s="33" t="s">
        <v>41</v>
      </c>
      <c r="B58" s="76">
        <v>1</v>
      </c>
      <c r="C58" s="75">
        <v>0.62</v>
      </c>
      <c r="D58" s="77">
        <f>C58*100/B58</f>
        <v>62</v>
      </c>
      <c r="E58" s="75">
        <v>0.6</v>
      </c>
      <c r="F58" s="77">
        <f>E58*100/B58</f>
        <v>60</v>
      </c>
      <c r="G58" s="75">
        <v>0.8</v>
      </c>
      <c r="H58" s="77">
        <f t="shared" si="2"/>
        <v>80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</row>
    <row r="59" spans="1:74" ht="38.25" customHeight="1" thickBot="1">
      <c r="A59" s="107" t="s">
        <v>67</v>
      </c>
      <c r="B59" s="66">
        <f>SUM(B56+B39+B38+B34+B25+B20+B17+B9+B8)</f>
        <v>3996.6</v>
      </c>
      <c r="C59" s="67">
        <f>C56+C39+C38+C34+C25+C20+C19+C9+C8</f>
        <v>1851.6999999999998</v>
      </c>
      <c r="D59" s="68">
        <f>(C59/B59)*100</f>
        <v>46.33188209978481</v>
      </c>
      <c r="E59" s="67">
        <f>E56+E39+E38+E34+E25+E20+E19+E9+E8</f>
        <v>1864.7599999999998</v>
      </c>
      <c r="F59" s="69">
        <f>(E59/B59)*100</f>
        <v>46.65865986088175</v>
      </c>
      <c r="G59" s="67">
        <f>G56+G39+G38+G34+G25+G20+G19+G9+G8</f>
        <v>1834.2799999999997</v>
      </c>
      <c r="H59" s="69">
        <f>(G59/B59)*100</f>
        <v>45.89601160986838</v>
      </c>
      <c r="I59"/>
      <c r="J59"/>
      <c r="K59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</row>
    <row r="60" spans="1:74" ht="15" customHeight="1">
      <c r="A60" s="37" t="s">
        <v>57</v>
      </c>
      <c r="B60" s="34"/>
      <c r="C60" s="102"/>
      <c r="D60" s="98"/>
      <c r="E60" s="102"/>
      <c r="F60" s="98"/>
      <c r="G60" s="102"/>
      <c r="H60" s="98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</row>
    <row r="61" spans="1:76" ht="15" customHeight="1">
      <c r="A61" s="30" t="s">
        <v>56</v>
      </c>
      <c r="B61" s="103"/>
      <c r="C61" s="36"/>
      <c r="D61" s="98"/>
      <c r="E61" s="36"/>
      <c r="F61" s="98"/>
      <c r="G61" s="36"/>
      <c r="H61" s="98"/>
      <c r="I61" s="11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</row>
    <row r="62" spans="1:76" ht="18" customHeight="1" thickBot="1">
      <c r="A62" s="35" t="s">
        <v>55</v>
      </c>
      <c r="B62" s="104">
        <v>2474</v>
      </c>
      <c r="C62" s="81">
        <v>620</v>
      </c>
      <c r="D62" s="105">
        <f>C62*100/B62</f>
        <v>25.060630557801133</v>
      </c>
      <c r="E62" s="81">
        <v>651</v>
      </c>
      <c r="F62" s="105">
        <f>(E62/B62)*100</f>
        <v>26.313662085691185</v>
      </c>
      <c r="G62" s="81">
        <v>657</v>
      </c>
      <c r="H62" s="105">
        <f>(G62/B62)*100</f>
        <v>26.556184316895713</v>
      </c>
      <c r="I62" s="11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</row>
    <row r="63" spans="1:76" ht="15.75">
      <c r="A63" s="9" t="s">
        <v>53</v>
      </c>
      <c r="B63" s="10"/>
      <c r="D63" s="11"/>
      <c r="F63" s="10"/>
      <c r="H63" s="10"/>
      <c r="I63" s="11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</row>
    <row r="64" spans="1:76" ht="13.5">
      <c r="A64" s="11"/>
      <c r="B64" s="11"/>
      <c r="C64" s="11"/>
      <c r="D64" s="11"/>
      <c r="E64" s="12"/>
      <c r="F64" s="11"/>
      <c r="G64" s="11"/>
      <c r="H64" s="11"/>
      <c r="I64" s="11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</row>
    <row r="65" spans="1:76" ht="13.5">
      <c r="A65" s="11"/>
      <c r="B65" s="11"/>
      <c r="C65" s="11"/>
      <c r="D65" s="11"/>
      <c r="E65" s="11"/>
      <c r="F65" s="11"/>
      <c r="G65" s="11"/>
      <c r="H65" s="11"/>
      <c r="I65" s="11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</row>
    <row r="66" spans="1:76" ht="13.5">
      <c r="A66" s="11"/>
      <c r="B66" s="11"/>
      <c r="C66" s="11"/>
      <c r="D66" s="11"/>
      <c r="E66" s="12"/>
      <c r="F66" s="11"/>
      <c r="G66" s="11"/>
      <c r="H66" s="11"/>
      <c r="I66" s="11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</row>
    <row r="67" spans="1:76" ht="13.5">
      <c r="A67" s="11"/>
      <c r="B67" s="11"/>
      <c r="C67" s="11"/>
      <c r="D67" s="11"/>
      <c r="E67" s="12"/>
      <c r="F67" s="11"/>
      <c r="G67" s="11"/>
      <c r="H67" s="11"/>
      <c r="I67" s="11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</row>
    <row r="68" spans="1:76" ht="13.5">
      <c r="A68" s="11"/>
      <c r="B68" s="11"/>
      <c r="C68" s="11"/>
      <c r="D68" s="11"/>
      <c r="E68" s="12"/>
      <c r="F68" s="11"/>
      <c r="G68" s="11"/>
      <c r="H68" s="11"/>
      <c r="I68" s="13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</row>
    <row r="69" spans="1:76" ht="13.5">
      <c r="A69" s="11"/>
      <c r="B69" s="11"/>
      <c r="C69" s="11"/>
      <c r="D69" s="11"/>
      <c r="E69" s="12"/>
      <c r="F69" s="11"/>
      <c r="G69" s="11"/>
      <c r="H69" s="11"/>
      <c r="I69" s="13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</row>
    <row r="70" spans="1:76" ht="13.5">
      <c r="A70" s="11"/>
      <c r="B70" s="11"/>
      <c r="C70" s="11"/>
      <c r="D70" s="11"/>
      <c r="E70" s="12"/>
      <c r="F70" s="11"/>
      <c r="G70" s="11"/>
      <c r="H70" s="11"/>
      <c r="I70" s="13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</row>
    <row r="71" spans="1:76" ht="13.5">
      <c r="A71" s="11"/>
      <c r="B71" s="11"/>
      <c r="C71" s="11"/>
      <c r="D71" s="11"/>
      <c r="E71" s="12"/>
      <c r="F71" s="11"/>
      <c r="G71" s="11"/>
      <c r="H71" s="11"/>
      <c r="I71" s="13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</row>
    <row r="72" spans="1:76" ht="13.5">
      <c r="A72" s="11"/>
      <c r="B72" s="11"/>
      <c r="C72" s="11"/>
      <c r="D72" s="11"/>
      <c r="E72" s="12"/>
      <c r="F72" s="11" t="s">
        <v>8</v>
      </c>
      <c r="G72" s="11"/>
      <c r="H72" s="11"/>
      <c r="I72" s="13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</row>
    <row r="73" spans="1:76" ht="13.5">
      <c r="A73" s="11"/>
      <c r="B73" s="11"/>
      <c r="C73" s="11"/>
      <c r="D73" s="11"/>
      <c r="E73" s="12"/>
      <c r="F73" s="11"/>
      <c r="G73" s="11"/>
      <c r="H73" s="11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</row>
    <row r="74" spans="1:76" ht="13.5">
      <c r="A74" s="11"/>
      <c r="B74" s="11"/>
      <c r="C74" s="11"/>
      <c r="D74" s="11"/>
      <c r="E74" s="12"/>
      <c r="F74" s="11"/>
      <c r="G74" s="11"/>
      <c r="H74" s="11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</row>
    <row r="75" spans="1:76" ht="13.5">
      <c r="A75" s="11"/>
      <c r="B75" s="11"/>
      <c r="C75" s="11"/>
      <c r="D75" s="11"/>
      <c r="E75" s="12"/>
      <c r="F75" s="11"/>
      <c r="G75" s="11"/>
      <c r="H75" s="11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</row>
    <row r="76" spans="1:76" ht="13.5">
      <c r="A76" s="11"/>
      <c r="B76" s="11"/>
      <c r="C76" s="11"/>
      <c r="D76" s="11"/>
      <c r="E76" s="12"/>
      <c r="F76" s="11"/>
      <c r="G76" s="11"/>
      <c r="H76" s="11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</row>
    <row r="77" spans="1:76" ht="13.5">
      <c r="A77" s="11"/>
      <c r="B77" s="11"/>
      <c r="C77" s="11"/>
      <c r="D77" s="11"/>
      <c r="E77" s="12"/>
      <c r="F77" s="11"/>
      <c r="G77" s="11"/>
      <c r="H77" s="11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</row>
    <row r="78" spans="1:8" ht="13.5">
      <c r="A78" s="11"/>
      <c r="B78" s="11"/>
      <c r="C78" s="13"/>
      <c r="D78" s="13"/>
      <c r="E78" s="12"/>
      <c r="F78" s="11"/>
      <c r="G78" s="11"/>
      <c r="H78" s="11"/>
    </row>
    <row r="79" spans="1:8" ht="13.5">
      <c r="A79" s="11"/>
      <c r="B79" s="11"/>
      <c r="C79" s="13"/>
      <c r="D79" s="13"/>
      <c r="E79" s="12"/>
      <c r="F79" s="11"/>
      <c r="G79" s="11"/>
      <c r="H79" s="11"/>
    </row>
    <row r="80" spans="1:8" ht="13.5">
      <c r="A80" s="11"/>
      <c r="B80" s="11"/>
      <c r="C80" s="13"/>
      <c r="D80" s="13"/>
      <c r="E80" s="12"/>
      <c r="F80" s="11"/>
      <c r="G80" s="11"/>
      <c r="H80" s="11"/>
    </row>
    <row r="81" spans="1:8" ht="13.5">
      <c r="A81" s="13"/>
      <c r="B81" s="13"/>
      <c r="C81" s="13"/>
      <c r="D81" s="13"/>
      <c r="E81" s="14"/>
      <c r="F81" s="13"/>
      <c r="G81" s="13"/>
      <c r="H81" s="13"/>
    </row>
    <row r="82" spans="1:8" ht="13.5">
      <c r="A82" s="13"/>
      <c r="B82" s="13"/>
      <c r="C82" s="13"/>
      <c r="D82" s="13"/>
      <c r="E82" s="14"/>
      <c r="F82" s="13"/>
      <c r="G82" s="13"/>
      <c r="H82" s="13"/>
    </row>
    <row r="83" spans="1:8" ht="13.5">
      <c r="A83" s="13"/>
      <c r="B83" s="13"/>
      <c r="E83" s="14"/>
      <c r="F83" s="13"/>
      <c r="G83" s="13"/>
      <c r="H83" s="13"/>
    </row>
    <row r="84" spans="1:8" ht="13.5">
      <c r="A84" s="13"/>
      <c r="B84" s="13"/>
      <c r="E84" s="14"/>
      <c r="F84" s="13"/>
      <c r="G84" s="13"/>
      <c r="H84" s="13"/>
    </row>
    <row r="85" spans="1:8" ht="13.5">
      <c r="A85" s="13"/>
      <c r="B85" s="13"/>
      <c r="E85" s="14"/>
      <c r="F85" s="13"/>
      <c r="G85" s="13"/>
      <c r="H85" s="13"/>
    </row>
  </sheetData>
  <sheetProtection/>
  <mergeCells count="8">
    <mergeCell ref="H5:H6"/>
    <mergeCell ref="G4:H4"/>
    <mergeCell ref="A1:F1"/>
    <mergeCell ref="A2:F2"/>
    <mergeCell ref="C4:D4"/>
    <mergeCell ref="E4:F4"/>
    <mergeCell ref="D5:D6"/>
    <mergeCell ref="F5:F6"/>
  </mergeCells>
  <printOptions horizontalCentered="1"/>
  <pageMargins left="0.5511811023622047" right="0.35433070866141736" top="0.7480314960629921" bottom="0.5118110236220472" header="0.5118110236220472" footer="0.5118110236220472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87"/>
  <sheetViews>
    <sheetView view="pageBreakPreview" zoomScale="80" zoomScaleNormal="50" zoomScaleSheetLayoutView="80" zoomScalePageLayoutView="0" workbookViewId="0" topLeftCell="A1">
      <pane xSplit="1" ySplit="6" topLeftCell="B52" activePane="bottomRight" state="frozen"/>
      <selection pane="topLeft" activeCell="H78" sqref="H78"/>
      <selection pane="topRight" activeCell="H78" sqref="H78"/>
      <selection pane="bottomLeft" activeCell="H78" sqref="H78"/>
      <selection pane="bottomRight" activeCell="A1" sqref="A1:I1"/>
    </sheetView>
  </sheetViews>
  <sheetFormatPr defaultColWidth="11.00390625" defaultRowHeight="13.5"/>
  <cols>
    <col min="1" max="1" width="39.50390625" style="617" customWidth="1"/>
    <col min="2" max="9" width="10.125" style="617" customWidth="1"/>
    <col min="10" max="16384" width="11.00390625" style="617" customWidth="1"/>
  </cols>
  <sheetData>
    <row r="1" spans="1:9" ht="27.75" customHeight="1">
      <c r="A1" s="815" t="s">
        <v>770</v>
      </c>
      <c r="B1" s="815"/>
      <c r="C1" s="815"/>
      <c r="D1" s="815"/>
      <c r="E1" s="815"/>
      <c r="F1" s="815"/>
      <c r="G1" s="815"/>
      <c r="H1" s="815"/>
      <c r="I1" s="815"/>
    </row>
    <row r="2" spans="1:9" ht="24" customHeight="1">
      <c r="A2" s="816" t="s">
        <v>771</v>
      </c>
      <c r="B2" s="816"/>
      <c r="C2" s="816"/>
      <c r="D2" s="816"/>
      <c r="E2" s="816"/>
      <c r="F2" s="816"/>
      <c r="G2" s="816"/>
      <c r="H2" s="816"/>
      <c r="I2" s="816"/>
    </row>
    <row r="3" spans="1:9" ht="24" customHeight="1" thickBot="1">
      <c r="A3" s="619"/>
      <c r="B3" s="619"/>
      <c r="C3" s="619"/>
      <c r="D3" s="619"/>
      <c r="E3" s="619"/>
      <c r="F3" s="620"/>
      <c r="G3" s="620"/>
      <c r="H3" s="620"/>
      <c r="I3" s="620"/>
    </row>
    <row r="4" spans="1:9" ht="25.5" customHeight="1" thickBot="1">
      <c r="A4" s="817" t="s">
        <v>141</v>
      </c>
      <c r="B4" s="820" t="s">
        <v>286</v>
      </c>
      <c r="C4" s="820"/>
      <c r="D4" s="820"/>
      <c r="E4" s="820"/>
      <c r="F4" s="820" t="s">
        <v>772</v>
      </c>
      <c r="G4" s="820"/>
      <c r="H4" s="820"/>
      <c r="I4" s="820"/>
    </row>
    <row r="5" spans="1:9" ht="25.5" customHeight="1">
      <c r="A5" s="818"/>
      <c r="B5" s="818" t="s">
        <v>773</v>
      </c>
      <c r="C5" s="818"/>
      <c r="D5" s="821" t="s">
        <v>774</v>
      </c>
      <c r="E5" s="821"/>
      <c r="F5" s="818" t="s">
        <v>773</v>
      </c>
      <c r="G5" s="818"/>
      <c r="H5" s="821" t="s">
        <v>774</v>
      </c>
      <c r="I5" s="821"/>
    </row>
    <row r="6" spans="1:9" ht="47.25" customHeight="1" thickBot="1">
      <c r="A6" s="819"/>
      <c r="B6" s="621" t="s">
        <v>775</v>
      </c>
      <c r="C6" s="622" t="s">
        <v>776</v>
      </c>
      <c r="D6" s="621" t="str">
        <f>$B$6</f>
        <v>4t TRIM. 2021</v>
      </c>
      <c r="E6" s="622" t="str">
        <f>$C$6</f>
        <v>TOTAL ACUMUL. 2021</v>
      </c>
      <c r="F6" s="621" t="str">
        <f>$B$6</f>
        <v>4t TRIM. 2021</v>
      </c>
      <c r="G6" s="622" t="str">
        <f>$C$6</f>
        <v>TOTAL ACUMUL. 2021</v>
      </c>
      <c r="H6" s="621" t="str">
        <f>$B$6</f>
        <v>4t TRIM. 2021</v>
      </c>
      <c r="I6" s="622" t="str">
        <f>$C$6</f>
        <v>TOTAL ACUMUL. 2021</v>
      </c>
    </row>
    <row r="7" spans="1:9" ht="16.5" customHeight="1">
      <c r="A7" s="623"/>
      <c r="B7" s="624"/>
      <c r="C7" s="625"/>
      <c r="D7" s="626"/>
      <c r="E7" s="625"/>
      <c r="F7" s="627"/>
      <c r="G7" s="628"/>
      <c r="H7" s="629"/>
      <c r="I7" s="628"/>
    </row>
    <row r="8" spans="1:9" ht="16.5" customHeight="1">
      <c r="A8" s="630" t="s">
        <v>777</v>
      </c>
      <c r="B8" s="631">
        <v>476.46509</v>
      </c>
      <c r="C8" s="632">
        <v>1791.627555</v>
      </c>
      <c r="D8" s="631">
        <v>1341.0963700000002</v>
      </c>
      <c r="E8" s="632">
        <v>6090.692050000001</v>
      </c>
      <c r="F8" s="631">
        <v>459.20009000000005</v>
      </c>
      <c r="G8" s="632">
        <v>1689.744555</v>
      </c>
      <c r="H8" s="631">
        <v>1099.07637</v>
      </c>
      <c r="I8" s="632">
        <v>5061.9014</v>
      </c>
    </row>
    <row r="9" spans="1:9" ht="16.5" customHeight="1">
      <c r="A9" s="633" t="s">
        <v>778</v>
      </c>
      <c r="B9" s="634">
        <v>20081.062234999998</v>
      </c>
      <c r="C9" s="635">
        <v>75277.400585</v>
      </c>
      <c r="D9" s="634">
        <v>68322.25196000001</v>
      </c>
      <c r="E9" s="635">
        <v>247143.91803000006</v>
      </c>
      <c r="F9" s="634">
        <v>11401.593948000002</v>
      </c>
      <c r="G9" s="635">
        <v>45221.076121</v>
      </c>
      <c r="H9" s="634">
        <v>47461.32451999999</v>
      </c>
      <c r="I9" s="635">
        <v>174071.43733</v>
      </c>
    </row>
    <row r="10" spans="1:9" ht="16.5" customHeight="1">
      <c r="A10" s="630" t="s">
        <v>779</v>
      </c>
      <c r="B10" s="631">
        <v>9078.6975</v>
      </c>
      <c r="C10" s="632">
        <v>35989.511821</v>
      </c>
      <c r="D10" s="631">
        <v>39214.65201</v>
      </c>
      <c r="E10" s="632">
        <v>140189.59486</v>
      </c>
      <c r="F10" s="631">
        <v>7652.923455</v>
      </c>
      <c r="G10" s="632">
        <v>31306.410982</v>
      </c>
      <c r="H10" s="631">
        <v>33230.350020000005</v>
      </c>
      <c r="I10" s="632">
        <v>121936.29726000002</v>
      </c>
    </row>
    <row r="11" spans="1:9" ht="16.5" customHeight="1">
      <c r="A11" s="633" t="s">
        <v>780</v>
      </c>
      <c r="B11" s="634">
        <v>3326.0123209999997</v>
      </c>
      <c r="C11" s="635">
        <v>8296.144795</v>
      </c>
      <c r="D11" s="634">
        <v>7079.523439999999</v>
      </c>
      <c r="E11" s="635">
        <v>20409.455929999996</v>
      </c>
      <c r="F11" s="634">
        <v>108.35689799999999</v>
      </c>
      <c r="G11" s="635">
        <v>248.00437599999998</v>
      </c>
      <c r="H11" s="634">
        <v>422.29666999999995</v>
      </c>
      <c r="I11" s="635">
        <v>1225.3297499999999</v>
      </c>
    </row>
    <row r="12" spans="1:9" ht="16.5" customHeight="1">
      <c r="A12" s="630" t="s">
        <v>781</v>
      </c>
      <c r="B12" s="631">
        <v>446.60088</v>
      </c>
      <c r="C12" s="632">
        <v>2337.797501</v>
      </c>
      <c r="D12" s="631">
        <v>3096.5805499999997</v>
      </c>
      <c r="E12" s="632">
        <v>14167.927419999996</v>
      </c>
      <c r="F12" s="631">
        <v>297.7533</v>
      </c>
      <c r="G12" s="632">
        <v>1340.95189</v>
      </c>
      <c r="H12" s="631">
        <v>2294.31578</v>
      </c>
      <c r="I12" s="632">
        <v>10068.02224</v>
      </c>
    </row>
    <row r="13" spans="1:9" ht="16.5" customHeight="1">
      <c r="A13" s="633" t="s">
        <v>782</v>
      </c>
      <c r="B13" s="634">
        <v>2644.315085</v>
      </c>
      <c r="C13" s="635">
        <v>10677.635291000002</v>
      </c>
      <c r="D13" s="634">
        <v>4270.46619</v>
      </c>
      <c r="E13" s="635">
        <v>16120.140179999999</v>
      </c>
      <c r="F13" s="634">
        <v>676.705835</v>
      </c>
      <c r="G13" s="635">
        <v>2432.239641</v>
      </c>
      <c r="H13" s="634">
        <v>1920.83157</v>
      </c>
      <c r="I13" s="635">
        <v>6802.77218</v>
      </c>
    </row>
    <row r="14" spans="1:9" ht="16.5" customHeight="1">
      <c r="A14" s="630" t="s">
        <v>783</v>
      </c>
      <c r="B14" s="631">
        <v>780.990254</v>
      </c>
      <c r="C14" s="632">
        <v>3003.183229</v>
      </c>
      <c r="D14" s="631">
        <v>8388.66303</v>
      </c>
      <c r="E14" s="632">
        <v>32309.9893</v>
      </c>
      <c r="F14" s="631">
        <v>614.1095050000001</v>
      </c>
      <c r="G14" s="632">
        <v>2210.171784</v>
      </c>
      <c r="H14" s="631">
        <v>6355.027660000001</v>
      </c>
      <c r="I14" s="632">
        <v>22841.37848</v>
      </c>
    </row>
    <row r="15" spans="1:9" ht="16.5" customHeight="1">
      <c r="A15" s="633" t="s">
        <v>784</v>
      </c>
      <c r="B15" s="634">
        <v>11873.317727</v>
      </c>
      <c r="C15" s="635">
        <v>47682.710999999996</v>
      </c>
      <c r="D15" s="634">
        <v>83677.45855</v>
      </c>
      <c r="E15" s="635">
        <v>307066.45178</v>
      </c>
      <c r="F15" s="634">
        <v>10543.339197000001</v>
      </c>
      <c r="G15" s="635">
        <v>39284.622701</v>
      </c>
      <c r="H15" s="634">
        <v>73951.61665999999</v>
      </c>
      <c r="I15" s="635">
        <v>268100.12779999996</v>
      </c>
    </row>
    <row r="16" spans="1:9" ht="16.5" customHeight="1">
      <c r="A16" s="630" t="s">
        <v>785</v>
      </c>
      <c r="B16" s="631">
        <v>4210.646350000001</v>
      </c>
      <c r="C16" s="632">
        <v>17301.670918000003</v>
      </c>
      <c r="D16" s="631">
        <v>31197.09083</v>
      </c>
      <c r="E16" s="632">
        <v>114182.04625000001</v>
      </c>
      <c r="F16" s="631">
        <v>3642.4007200000005</v>
      </c>
      <c r="G16" s="632">
        <v>12062.290138</v>
      </c>
      <c r="H16" s="631">
        <v>29732.353530000004</v>
      </c>
      <c r="I16" s="632">
        <v>104411.95008000001</v>
      </c>
    </row>
    <row r="17" spans="1:9" ht="16.5" customHeight="1">
      <c r="A17" s="633" t="s">
        <v>786</v>
      </c>
      <c r="B17" s="634">
        <v>533.331667</v>
      </c>
      <c r="C17" s="635">
        <v>2122.35047</v>
      </c>
      <c r="D17" s="634">
        <v>9083.03148</v>
      </c>
      <c r="E17" s="635">
        <v>24904.618309999998</v>
      </c>
      <c r="F17" s="634">
        <v>518.1748269999999</v>
      </c>
      <c r="G17" s="635">
        <v>2067.0653899999998</v>
      </c>
      <c r="H17" s="634">
        <v>8621.00775</v>
      </c>
      <c r="I17" s="635">
        <v>23688.91182</v>
      </c>
    </row>
    <row r="18" spans="1:9" ht="16.5" customHeight="1">
      <c r="A18" s="630" t="s">
        <v>787</v>
      </c>
      <c r="B18" s="631">
        <v>5614.88406</v>
      </c>
      <c r="C18" s="632">
        <v>22813.319032</v>
      </c>
      <c r="D18" s="631">
        <v>36424.967280000004</v>
      </c>
      <c r="E18" s="632">
        <v>139468.52023</v>
      </c>
      <c r="F18" s="631">
        <v>4868.308</v>
      </c>
      <c r="G18" s="632">
        <v>19711.187243</v>
      </c>
      <c r="H18" s="631">
        <v>28625.88642</v>
      </c>
      <c r="I18" s="632">
        <v>111503.15781</v>
      </c>
    </row>
    <row r="19" spans="1:9" ht="16.5" customHeight="1">
      <c r="A19" s="633" t="s">
        <v>788</v>
      </c>
      <c r="B19" s="634">
        <v>21740.713871</v>
      </c>
      <c r="C19" s="635">
        <v>71306.174528</v>
      </c>
      <c r="D19" s="634">
        <v>38855.52954999999</v>
      </c>
      <c r="E19" s="635">
        <v>126784.0468</v>
      </c>
      <c r="F19" s="634">
        <v>20135.919869</v>
      </c>
      <c r="G19" s="635">
        <v>65285.44675</v>
      </c>
      <c r="H19" s="634">
        <v>32849.909519999994</v>
      </c>
      <c r="I19" s="635">
        <v>105658.08000999998</v>
      </c>
    </row>
    <row r="20" spans="1:9" ht="16.5" customHeight="1">
      <c r="A20" s="630" t="s">
        <v>789</v>
      </c>
      <c r="B20" s="631">
        <v>3144.1958600000003</v>
      </c>
      <c r="C20" s="632">
        <v>10792.574536</v>
      </c>
      <c r="D20" s="631">
        <v>5257.67885</v>
      </c>
      <c r="E20" s="632">
        <v>16690.915960000002</v>
      </c>
      <c r="F20" s="631">
        <v>3065.27569</v>
      </c>
      <c r="G20" s="632">
        <v>10666.6177</v>
      </c>
      <c r="H20" s="631">
        <v>5048.3532</v>
      </c>
      <c r="I20" s="632">
        <v>16388.092469999996</v>
      </c>
    </row>
    <row r="21" spans="1:9" ht="16.5" customHeight="1">
      <c r="A21" s="633" t="s">
        <v>790</v>
      </c>
      <c r="B21" s="634">
        <v>333.9001850000001</v>
      </c>
      <c r="C21" s="635">
        <v>1307.1202429999998</v>
      </c>
      <c r="D21" s="634">
        <v>2543.2963599999994</v>
      </c>
      <c r="E21" s="635">
        <v>9369.143209999998</v>
      </c>
      <c r="F21" s="634">
        <v>249.38571899999997</v>
      </c>
      <c r="G21" s="635">
        <v>914.347055</v>
      </c>
      <c r="H21" s="634">
        <v>1785.92137</v>
      </c>
      <c r="I21" s="635">
        <v>5854.67189</v>
      </c>
    </row>
    <row r="22" spans="1:9" ht="16.5" customHeight="1">
      <c r="A22" s="630" t="s">
        <v>791</v>
      </c>
      <c r="B22" s="631">
        <v>1266.1994</v>
      </c>
      <c r="C22" s="636">
        <v>4991.009169999999</v>
      </c>
      <c r="D22" s="631">
        <v>1633.94884</v>
      </c>
      <c r="E22" s="632">
        <v>5839.86136</v>
      </c>
      <c r="F22" s="631">
        <v>941.4916000000001</v>
      </c>
      <c r="G22" s="632">
        <v>3541.5208000000002</v>
      </c>
      <c r="H22" s="631">
        <v>1242.2329300000001</v>
      </c>
      <c r="I22" s="632">
        <v>4280.76094</v>
      </c>
    </row>
    <row r="23" spans="1:9" ht="16.5" customHeight="1">
      <c r="A23" s="633" t="s">
        <v>792</v>
      </c>
      <c r="B23" s="634">
        <v>3870.9379499999995</v>
      </c>
      <c r="C23" s="635">
        <v>13467.627989999999</v>
      </c>
      <c r="D23" s="634">
        <v>15264.58987</v>
      </c>
      <c r="E23" s="635">
        <v>51375.473249999995</v>
      </c>
      <c r="F23" s="634">
        <v>2980.0984700000004</v>
      </c>
      <c r="G23" s="635">
        <v>10503.9799</v>
      </c>
      <c r="H23" s="634">
        <v>11495.781860000001</v>
      </c>
      <c r="I23" s="635">
        <v>38226.395529999994</v>
      </c>
    </row>
    <row r="24" spans="1:9" ht="16.5" customHeight="1">
      <c r="A24" s="630" t="s">
        <v>793</v>
      </c>
      <c r="B24" s="631">
        <v>2434.83138</v>
      </c>
      <c r="C24" s="632">
        <v>8642.342394</v>
      </c>
      <c r="D24" s="631">
        <v>9095.75895</v>
      </c>
      <c r="E24" s="632">
        <v>34476.79784</v>
      </c>
      <c r="F24" s="631">
        <v>984.0613499999998</v>
      </c>
      <c r="G24" s="632">
        <v>2430.0020799999998</v>
      </c>
      <c r="H24" s="631">
        <v>2492.65537</v>
      </c>
      <c r="I24" s="632">
        <v>8866.03565</v>
      </c>
    </row>
    <row r="25" spans="1:9" ht="19.5" customHeight="1">
      <c r="A25" s="637" t="s">
        <v>794</v>
      </c>
      <c r="B25" s="638">
        <v>56606.390303</v>
      </c>
      <c r="C25" s="639">
        <v>204700.256062</v>
      </c>
      <c r="D25" s="638">
        <v>201292.09537999996</v>
      </c>
      <c r="E25" s="639">
        <v>721561.9065</v>
      </c>
      <c r="F25" s="638">
        <v>43524.114454</v>
      </c>
      <c r="G25" s="639">
        <v>153910.892207</v>
      </c>
      <c r="H25" s="638">
        <v>157854.58243999997</v>
      </c>
      <c r="I25" s="640">
        <v>561757.58219</v>
      </c>
    </row>
    <row r="26" spans="1:9" s="642" customFormat="1" ht="16.5" customHeight="1">
      <c r="A26" s="630"/>
      <c r="B26" s="631"/>
      <c r="C26" s="632"/>
      <c r="D26" s="641"/>
      <c r="E26" s="632"/>
      <c r="F26" s="631"/>
      <c r="G26" s="632"/>
      <c r="H26" s="641"/>
      <c r="I26" s="632"/>
    </row>
    <row r="27" spans="1:9" ht="16.5" customHeight="1">
      <c r="A27" s="630" t="s">
        <v>795</v>
      </c>
      <c r="B27" s="631">
        <v>21532.952993999996</v>
      </c>
      <c r="C27" s="632">
        <v>145271.193745</v>
      </c>
      <c r="D27" s="641">
        <v>23172.79174</v>
      </c>
      <c r="E27" s="632">
        <v>156706.10590999998</v>
      </c>
      <c r="F27" s="631">
        <v>16846.925264000005</v>
      </c>
      <c r="G27" s="632">
        <v>126869.11820500002</v>
      </c>
      <c r="H27" s="641">
        <v>17979.83561</v>
      </c>
      <c r="I27" s="632">
        <v>135452.46929</v>
      </c>
    </row>
    <row r="28" spans="1:9" ht="16.5" customHeight="1">
      <c r="A28" s="633" t="s">
        <v>796</v>
      </c>
      <c r="B28" s="634">
        <v>20061.85341</v>
      </c>
      <c r="C28" s="635">
        <v>141017.23651000002</v>
      </c>
      <c r="D28" s="643">
        <v>17877.25826</v>
      </c>
      <c r="E28" s="635">
        <v>136741.98046999998</v>
      </c>
      <c r="F28" s="634">
        <v>15393.52725</v>
      </c>
      <c r="G28" s="635">
        <v>122692.60986</v>
      </c>
      <c r="H28" s="643">
        <v>13048.958160000002</v>
      </c>
      <c r="I28" s="635">
        <v>116940.34489000001</v>
      </c>
    </row>
    <row r="29" spans="1:9" ht="16.5" customHeight="1">
      <c r="A29" s="630" t="s">
        <v>797</v>
      </c>
      <c r="B29" s="631">
        <v>237402.352486</v>
      </c>
      <c r="C29" s="632">
        <v>1102617.336318</v>
      </c>
      <c r="D29" s="641">
        <v>285552.09241</v>
      </c>
      <c r="E29" s="632">
        <v>1261160.98769</v>
      </c>
      <c r="F29" s="631">
        <v>155904.50711099998</v>
      </c>
      <c r="G29" s="632">
        <v>782452.0640289999</v>
      </c>
      <c r="H29" s="641">
        <v>184582.47897999996</v>
      </c>
      <c r="I29" s="632">
        <v>893526.78911</v>
      </c>
    </row>
    <row r="30" spans="1:9" ht="16.5" customHeight="1">
      <c r="A30" s="633" t="s">
        <v>798</v>
      </c>
      <c r="B30" s="634">
        <v>2930.7176999999997</v>
      </c>
      <c r="C30" s="635">
        <v>27274.803930000002</v>
      </c>
      <c r="D30" s="643">
        <v>1481.92748</v>
      </c>
      <c r="E30" s="635">
        <v>13957.324320000002</v>
      </c>
      <c r="F30" s="634">
        <v>1564.5751</v>
      </c>
      <c r="G30" s="635">
        <v>20122.444199999998</v>
      </c>
      <c r="H30" s="643">
        <v>722.4484500000001</v>
      </c>
      <c r="I30" s="635">
        <v>9505.818599999999</v>
      </c>
    </row>
    <row r="31" spans="1:9" ht="16.5" customHeight="1">
      <c r="A31" s="630" t="s">
        <v>799</v>
      </c>
      <c r="B31" s="631">
        <v>15613.52487</v>
      </c>
      <c r="C31" s="632">
        <v>56074.084039999994</v>
      </c>
      <c r="D31" s="641">
        <v>30786.276859999998</v>
      </c>
      <c r="E31" s="632">
        <v>112422.51947</v>
      </c>
      <c r="F31" s="631">
        <v>9834.235819999998</v>
      </c>
      <c r="G31" s="632">
        <v>40900.974480000004</v>
      </c>
      <c r="H31" s="641">
        <v>19826.277480000008</v>
      </c>
      <c r="I31" s="632">
        <v>84792.94538</v>
      </c>
    </row>
    <row r="32" spans="1:9" ht="16.5" customHeight="1">
      <c r="A32" s="633" t="s">
        <v>800</v>
      </c>
      <c r="B32" s="634">
        <v>63744.08694</v>
      </c>
      <c r="C32" s="635">
        <v>223473.14032</v>
      </c>
      <c r="D32" s="643">
        <v>52452.50145999999</v>
      </c>
      <c r="E32" s="635">
        <v>188201.39661</v>
      </c>
      <c r="F32" s="634">
        <v>36021.54789</v>
      </c>
      <c r="G32" s="635">
        <v>142793.15795999998</v>
      </c>
      <c r="H32" s="643">
        <v>25786.047169999998</v>
      </c>
      <c r="I32" s="635">
        <v>106318.61606</v>
      </c>
    </row>
    <row r="33" spans="1:9" ht="16.5" customHeight="1">
      <c r="A33" s="630" t="s">
        <v>801</v>
      </c>
      <c r="B33" s="631">
        <v>18585.10424</v>
      </c>
      <c r="C33" s="632">
        <v>83935.89181100001</v>
      </c>
      <c r="D33" s="641">
        <v>25121.376600000003</v>
      </c>
      <c r="E33" s="632">
        <v>107246.87972</v>
      </c>
      <c r="F33" s="631">
        <v>11269.71282</v>
      </c>
      <c r="G33" s="632">
        <v>53196.92993099999</v>
      </c>
      <c r="H33" s="641">
        <v>14320.826450000002</v>
      </c>
      <c r="I33" s="632">
        <v>62029.75201000001</v>
      </c>
    </row>
    <row r="34" spans="1:9" ht="16.5" customHeight="1">
      <c r="A34" s="633" t="s">
        <v>802</v>
      </c>
      <c r="B34" s="634">
        <v>19551.309830000002</v>
      </c>
      <c r="C34" s="635">
        <v>68085.238418</v>
      </c>
      <c r="D34" s="643">
        <v>26534.87975</v>
      </c>
      <c r="E34" s="635">
        <v>94891.80294</v>
      </c>
      <c r="F34" s="634">
        <v>10970.921279999999</v>
      </c>
      <c r="G34" s="635">
        <v>39673.23857799999</v>
      </c>
      <c r="H34" s="643">
        <v>16655.56769</v>
      </c>
      <c r="I34" s="635">
        <v>62059.87187</v>
      </c>
    </row>
    <row r="35" spans="1:9" ht="16.5" customHeight="1">
      <c r="A35" s="630" t="s">
        <v>803</v>
      </c>
      <c r="B35" s="631">
        <v>22222.900470000004</v>
      </c>
      <c r="C35" s="632">
        <v>56288.04735000001</v>
      </c>
      <c r="D35" s="641">
        <v>28597.006249999995</v>
      </c>
      <c r="E35" s="632">
        <v>76575.4604</v>
      </c>
      <c r="F35" s="631">
        <v>16792.74628</v>
      </c>
      <c r="G35" s="632">
        <v>42562.81564</v>
      </c>
      <c r="H35" s="641">
        <v>22618.586760000002</v>
      </c>
      <c r="I35" s="632">
        <v>60399.77072</v>
      </c>
    </row>
    <row r="36" spans="1:9" ht="16.5" customHeight="1">
      <c r="A36" s="633" t="s">
        <v>804</v>
      </c>
      <c r="B36" s="634">
        <v>174.41448</v>
      </c>
      <c r="C36" s="635">
        <v>36153.548004</v>
      </c>
      <c r="D36" s="643">
        <v>1101.2283</v>
      </c>
      <c r="E36" s="635">
        <v>98425.38855000003</v>
      </c>
      <c r="F36" s="634">
        <v>170.8468</v>
      </c>
      <c r="G36" s="635">
        <v>35302.957724</v>
      </c>
      <c r="H36" s="643">
        <v>1070.89583</v>
      </c>
      <c r="I36" s="635">
        <v>94791.92609</v>
      </c>
    </row>
    <row r="37" spans="1:16" ht="16.5" customHeight="1">
      <c r="A37" s="630" t="s">
        <v>805</v>
      </c>
      <c r="B37" s="631">
        <v>11147.42527</v>
      </c>
      <c r="C37" s="632">
        <v>178608.50268000003</v>
      </c>
      <c r="D37" s="641">
        <v>5025.75566</v>
      </c>
      <c r="E37" s="632">
        <v>97845.8847</v>
      </c>
      <c r="F37" s="631">
        <v>11057.18226</v>
      </c>
      <c r="G37" s="632">
        <v>141217.16312</v>
      </c>
      <c r="H37" s="641">
        <v>4997.071719999999</v>
      </c>
      <c r="I37" s="632">
        <v>80013.10141999999</v>
      </c>
      <c r="J37" s="644"/>
      <c r="K37" s="644"/>
      <c r="L37" s="644"/>
      <c r="M37" s="644"/>
      <c r="N37" s="644"/>
      <c r="O37" s="644"/>
      <c r="P37" s="644"/>
    </row>
    <row r="38" spans="1:9" ht="16.5" customHeight="1">
      <c r="A38" s="633" t="s">
        <v>806</v>
      </c>
      <c r="B38" s="634">
        <v>5877.98767</v>
      </c>
      <c r="C38" s="635">
        <v>66785.2222</v>
      </c>
      <c r="D38" s="643">
        <v>4834.54397</v>
      </c>
      <c r="E38" s="635">
        <v>52864.49964</v>
      </c>
      <c r="F38" s="634">
        <v>5659.60521</v>
      </c>
      <c r="G38" s="635">
        <v>53130.904780000004</v>
      </c>
      <c r="H38" s="643">
        <v>4638.64162</v>
      </c>
      <c r="I38" s="635">
        <v>42599.76782999999</v>
      </c>
    </row>
    <row r="39" spans="1:9" ht="16.5" customHeight="1">
      <c r="A39" s="630" t="s">
        <v>807</v>
      </c>
      <c r="B39" s="631">
        <v>2231.41418</v>
      </c>
      <c r="C39" s="632">
        <v>7122.309140000001</v>
      </c>
      <c r="D39" s="641">
        <v>3313.2554900000005</v>
      </c>
      <c r="E39" s="632">
        <v>10986.596840000002</v>
      </c>
      <c r="F39" s="631">
        <v>1288.08118</v>
      </c>
      <c r="G39" s="632">
        <v>4541.33704</v>
      </c>
      <c r="H39" s="641">
        <v>2123.7596200000003</v>
      </c>
      <c r="I39" s="632">
        <v>7709.29189</v>
      </c>
    </row>
    <row r="40" spans="1:9" ht="16.5" customHeight="1">
      <c r="A40" s="633" t="s">
        <v>808</v>
      </c>
      <c r="B40" s="634">
        <v>25221.825239000005</v>
      </c>
      <c r="C40" s="635">
        <v>95090.56129900002</v>
      </c>
      <c r="D40" s="643">
        <v>44156.56347000001</v>
      </c>
      <c r="E40" s="635">
        <v>177526.78212</v>
      </c>
      <c r="F40" s="634">
        <v>17073.216479000002</v>
      </c>
      <c r="G40" s="635">
        <v>69618.812099</v>
      </c>
      <c r="H40" s="643">
        <v>30515.29592</v>
      </c>
      <c r="I40" s="635">
        <v>130793.76895</v>
      </c>
    </row>
    <row r="41" spans="1:9" ht="16.5" customHeight="1">
      <c r="A41" s="630" t="s">
        <v>809</v>
      </c>
      <c r="B41" s="631">
        <v>8967.45099</v>
      </c>
      <c r="C41" s="632">
        <v>31979.837473</v>
      </c>
      <c r="D41" s="641">
        <v>12725.186249999999</v>
      </c>
      <c r="E41" s="632">
        <v>39008.63336</v>
      </c>
      <c r="F41" s="645">
        <v>6897.555370000001</v>
      </c>
      <c r="G41" s="632">
        <v>24167.398953000004</v>
      </c>
      <c r="H41" s="646">
        <v>10130.372670000002</v>
      </c>
      <c r="I41" s="632">
        <v>30395.238060000003</v>
      </c>
    </row>
    <row r="42" spans="1:9" ht="16.5" customHeight="1">
      <c r="A42" s="633" t="s">
        <v>810</v>
      </c>
      <c r="B42" s="634">
        <v>1202410.2881349998</v>
      </c>
      <c r="C42" s="635">
        <v>2997558.8904629997</v>
      </c>
      <c r="D42" s="643">
        <v>1296867.49458</v>
      </c>
      <c r="E42" s="635">
        <v>3381969.5510400003</v>
      </c>
      <c r="F42" s="634">
        <v>1026094.5519550003</v>
      </c>
      <c r="G42" s="635">
        <v>2541481.666963</v>
      </c>
      <c r="H42" s="643">
        <v>1086610.9405800002</v>
      </c>
      <c r="I42" s="635">
        <v>2812984.8297700007</v>
      </c>
    </row>
    <row r="43" spans="1:9" ht="16.5" customHeight="1">
      <c r="A43" s="630" t="s">
        <v>811</v>
      </c>
      <c r="B43" s="631">
        <v>12969.462619999997</v>
      </c>
      <c r="C43" s="632">
        <v>43065.270220000006</v>
      </c>
      <c r="D43" s="641">
        <v>73038.86136000001</v>
      </c>
      <c r="E43" s="632">
        <v>240135.27964999998</v>
      </c>
      <c r="F43" s="631">
        <v>11835.06879</v>
      </c>
      <c r="G43" s="632">
        <v>37971.94936</v>
      </c>
      <c r="H43" s="641">
        <v>65273.08487</v>
      </c>
      <c r="I43" s="632">
        <v>206868.85035</v>
      </c>
    </row>
    <row r="44" spans="1:9" ht="16.5" customHeight="1">
      <c r="A44" s="633" t="s">
        <v>812</v>
      </c>
      <c r="B44" s="634">
        <v>340014.73049</v>
      </c>
      <c r="C44" s="635">
        <v>1148611.40454</v>
      </c>
      <c r="D44" s="643">
        <v>252219.5622</v>
      </c>
      <c r="E44" s="635">
        <v>900857.88426</v>
      </c>
      <c r="F44" s="634">
        <v>310022.64767</v>
      </c>
      <c r="G44" s="635">
        <v>1002650.2123</v>
      </c>
      <c r="H44" s="643">
        <v>227758.92628999997</v>
      </c>
      <c r="I44" s="635">
        <v>771325.02059</v>
      </c>
    </row>
    <row r="45" spans="1:9" ht="16.5" customHeight="1">
      <c r="A45" s="630" t="s">
        <v>813</v>
      </c>
      <c r="B45" s="631">
        <v>596059.5269299998</v>
      </c>
      <c r="C45" s="632">
        <v>1118732.6265679998</v>
      </c>
      <c r="D45" s="641">
        <v>635471.9524899999</v>
      </c>
      <c r="E45" s="632">
        <v>1260904.98202</v>
      </c>
      <c r="F45" s="645">
        <v>504168.65355999995</v>
      </c>
      <c r="G45" s="632">
        <v>946813.3772979999</v>
      </c>
      <c r="H45" s="646">
        <v>528392.72301</v>
      </c>
      <c r="I45" s="632">
        <v>1044281.6573</v>
      </c>
    </row>
    <row r="46" spans="1:9" ht="16.5" customHeight="1">
      <c r="A46" s="633" t="s">
        <v>814</v>
      </c>
      <c r="B46" s="634">
        <v>59119.32811</v>
      </c>
      <c r="C46" s="635">
        <v>228241.78029000002</v>
      </c>
      <c r="D46" s="643">
        <v>71528.60995</v>
      </c>
      <c r="E46" s="635">
        <v>256068.2746</v>
      </c>
      <c r="F46" s="634">
        <v>43490.697810000005</v>
      </c>
      <c r="G46" s="635">
        <v>174540.10951</v>
      </c>
      <c r="H46" s="643">
        <v>54865.531539999996</v>
      </c>
      <c r="I46" s="635">
        <v>200823.45335999998</v>
      </c>
    </row>
    <row r="47" spans="1:9" ht="16.5" customHeight="1">
      <c r="A47" s="630" t="s">
        <v>815</v>
      </c>
      <c r="B47" s="631">
        <v>20458.372119999996</v>
      </c>
      <c r="C47" s="632">
        <v>41214.28881</v>
      </c>
      <c r="D47" s="641">
        <v>48800.80631</v>
      </c>
      <c r="E47" s="632">
        <v>91731.52012</v>
      </c>
      <c r="F47" s="631">
        <v>16252.626880000003</v>
      </c>
      <c r="G47" s="632">
        <v>28451.567800000004</v>
      </c>
      <c r="H47" s="641">
        <v>38666.317570000014</v>
      </c>
      <c r="I47" s="632">
        <v>62177.67014000002</v>
      </c>
    </row>
    <row r="48" spans="1:9" ht="16.5" customHeight="1">
      <c r="A48" s="633" t="s">
        <v>816</v>
      </c>
      <c r="B48" s="634">
        <v>989.68899</v>
      </c>
      <c r="C48" s="635">
        <v>20195.816499999997</v>
      </c>
      <c r="D48" s="643">
        <v>1575.05486</v>
      </c>
      <c r="E48" s="635">
        <v>38081.10326999999</v>
      </c>
      <c r="F48" s="634">
        <v>989.68899</v>
      </c>
      <c r="G48" s="635">
        <v>17961.53211</v>
      </c>
      <c r="H48" s="643">
        <v>1575.05486</v>
      </c>
      <c r="I48" s="635">
        <v>32347.43697</v>
      </c>
    </row>
    <row r="49" spans="1:9" ht="16.5" customHeight="1">
      <c r="A49" s="630" t="s">
        <v>817</v>
      </c>
      <c r="B49" s="631">
        <v>7185.46575</v>
      </c>
      <c r="C49" s="632">
        <v>107185.86302399999</v>
      </c>
      <c r="D49" s="641">
        <v>10378.92831</v>
      </c>
      <c r="E49" s="632">
        <v>157018.12974</v>
      </c>
      <c r="F49" s="645">
        <v>7161.4878499999995</v>
      </c>
      <c r="G49" s="632">
        <v>94575.148904</v>
      </c>
      <c r="H49" s="646">
        <v>10336.708430000002</v>
      </c>
      <c r="I49" s="632">
        <v>134091.00585</v>
      </c>
    </row>
    <row r="50" spans="1:9" ht="16.5" customHeight="1">
      <c r="A50" s="633" t="s">
        <v>818</v>
      </c>
      <c r="B50" s="634">
        <v>3139.296</v>
      </c>
      <c r="C50" s="635">
        <v>14530.59768</v>
      </c>
      <c r="D50" s="643">
        <v>3538.824080000001</v>
      </c>
      <c r="E50" s="635">
        <v>16727.46243</v>
      </c>
      <c r="F50" s="634">
        <v>2923.9019</v>
      </c>
      <c r="G50" s="635">
        <v>12704.066579999999</v>
      </c>
      <c r="H50" s="643">
        <v>3229.231549999999</v>
      </c>
      <c r="I50" s="635">
        <v>14112.77729</v>
      </c>
    </row>
    <row r="51" spans="1:9" ht="16.5" customHeight="1">
      <c r="A51" s="630" t="s">
        <v>819</v>
      </c>
      <c r="B51" s="631">
        <v>116959.453019</v>
      </c>
      <c r="C51" s="632">
        <v>136011.5953</v>
      </c>
      <c r="D51" s="641">
        <v>128764.46527000002</v>
      </c>
      <c r="E51" s="632">
        <v>148595.65614</v>
      </c>
      <c r="F51" s="631">
        <v>93119.55130900002</v>
      </c>
      <c r="G51" s="632">
        <v>110214.41745000002</v>
      </c>
      <c r="H51" s="641">
        <v>100061.21609000002</v>
      </c>
      <c r="I51" s="632">
        <v>117685.73345000001</v>
      </c>
    </row>
    <row r="52" spans="1:9" ht="16.5" customHeight="1">
      <c r="A52" s="633" t="s">
        <v>820</v>
      </c>
      <c r="B52" s="634">
        <v>1647.253032</v>
      </c>
      <c r="C52" s="635">
        <v>6608.580825999999</v>
      </c>
      <c r="D52" s="643">
        <v>12982.615860000002</v>
      </c>
      <c r="E52" s="635">
        <v>50153.6617</v>
      </c>
      <c r="F52" s="647">
        <v>605.5722810000001</v>
      </c>
      <c r="G52" s="635">
        <v>3098.189511</v>
      </c>
      <c r="H52" s="648">
        <v>4784.283109999999</v>
      </c>
      <c r="I52" s="635">
        <v>20225.384380000003</v>
      </c>
    </row>
    <row r="53" spans="1:9" ht="16.5" customHeight="1">
      <c r="A53" s="630" t="s">
        <v>821</v>
      </c>
      <c r="B53" s="631">
        <v>23928.714211000002</v>
      </c>
      <c r="C53" s="632">
        <v>91692.362604</v>
      </c>
      <c r="D53" s="641">
        <v>17699.549509999997</v>
      </c>
      <c r="E53" s="632">
        <v>63379.93597</v>
      </c>
      <c r="F53" s="631">
        <v>15143.558706</v>
      </c>
      <c r="G53" s="632">
        <v>60400.13419900001</v>
      </c>
      <c r="H53" s="641">
        <v>11596.889349999998</v>
      </c>
      <c r="I53" s="632">
        <v>42189.50203</v>
      </c>
    </row>
    <row r="54" spans="1:9" ht="16.5" customHeight="1">
      <c r="A54" s="633" t="s">
        <v>822</v>
      </c>
      <c r="B54" s="634">
        <v>23675.175205000003</v>
      </c>
      <c r="C54" s="635">
        <v>86398.246381</v>
      </c>
      <c r="D54" s="643">
        <v>17322.278890000005</v>
      </c>
      <c r="E54" s="635">
        <v>60857.01998</v>
      </c>
      <c r="F54" s="634">
        <v>14972.6387</v>
      </c>
      <c r="G54" s="635">
        <v>55833.713286</v>
      </c>
      <c r="H54" s="643">
        <v>11308.87064</v>
      </c>
      <c r="I54" s="635">
        <v>40124.513179999994</v>
      </c>
    </row>
    <row r="55" spans="1:9" ht="16.5" customHeight="1">
      <c r="A55" s="630" t="s">
        <v>823</v>
      </c>
      <c r="B55" s="631">
        <v>32569.251379999994</v>
      </c>
      <c r="C55" s="632">
        <v>128194.925147</v>
      </c>
      <c r="D55" s="641">
        <v>27288.225570000002</v>
      </c>
      <c r="E55" s="632">
        <v>86950.45479</v>
      </c>
      <c r="F55" s="645">
        <v>16550.871434999997</v>
      </c>
      <c r="G55" s="632">
        <v>70847.81207199999</v>
      </c>
      <c r="H55" s="646">
        <v>14992.790809999999</v>
      </c>
      <c r="I55" s="632">
        <v>48263.19627</v>
      </c>
    </row>
    <row r="56" spans="1:9" ht="16.5" customHeight="1">
      <c r="A56" s="633" t="s">
        <v>824</v>
      </c>
      <c r="B56" s="634">
        <v>10575.296085999998</v>
      </c>
      <c r="C56" s="635">
        <v>47355.352587999994</v>
      </c>
      <c r="D56" s="643">
        <v>16431.52069</v>
      </c>
      <c r="E56" s="635">
        <v>67803.76543</v>
      </c>
      <c r="F56" s="634">
        <v>2867.53384</v>
      </c>
      <c r="G56" s="635">
        <v>11111.092111999998</v>
      </c>
      <c r="H56" s="643">
        <v>10354.34928</v>
      </c>
      <c r="I56" s="635">
        <v>43133.940129999995</v>
      </c>
    </row>
    <row r="57" spans="1:9" ht="16.5" customHeight="1">
      <c r="A57" s="630" t="s">
        <v>825</v>
      </c>
      <c r="B57" s="631">
        <v>7503.875140000001</v>
      </c>
      <c r="C57" s="632">
        <v>28288.52233</v>
      </c>
      <c r="D57" s="641">
        <v>7083.423770000001</v>
      </c>
      <c r="E57" s="632">
        <v>22304.430510000002</v>
      </c>
      <c r="F57" s="631">
        <v>754.8693000000001</v>
      </c>
      <c r="G57" s="632">
        <v>2568.2018399999997</v>
      </c>
      <c r="H57" s="641">
        <v>3257.34385</v>
      </c>
      <c r="I57" s="632">
        <v>8906.21057</v>
      </c>
    </row>
    <row r="58" spans="1:9" ht="16.5" customHeight="1">
      <c r="A58" s="633" t="s">
        <v>826</v>
      </c>
      <c r="B58" s="634">
        <v>4254.992037999999</v>
      </c>
      <c r="C58" s="635">
        <v>19249.611314</v>
      </c>
      <c r="D58" s="643">
        <v>55207.73990000001</v>
      </c>
      <c r="E58" s="635">
        <v>197100.28793000002</v>
      </c>
      <c r="F58" s="634">
        <v>2804.836263</v>
      </c>
      <c r="G58" s="635">
        <v>11019.763588000002</v>
      </c>
      <c r="H58" s="643">
        <v>24606.033409999996</v>
      </c>
      <c r="I58" s="635">
        <v>86774.72996000001</v>
      </c>
    </row>
    <row r="59" spans="1:9" ht="16.5" customHeight="1">
      <c r="A59" s="630" t="s">
        <v>827</v>
      </c>
      <c r="B59" s="631">
        <v>2274.263259</v>
      </c>
      <c r="C59" s="632">
        <v>6352.720195</v>
      </c>
      <c r="D59" s="641">
        <v>1121.96902</v>
      </c>
      <c r="E59" s="632">
        <v>3556.8629699999997</v>
      </c>
      <c r="F59" s="631">
        <v>1436.9532590000001</v>
      </c>
      <c r="G59" s="632">
        <v>3360.5031950000002</v>
      </c>
      <c r="H59" s="641">
        <v>664.53592</v>
      </c>
      <c r="I59" s="632">
        <v>1748.0071800000003</v>
      </c>
    </row>
    <row r="60" spans="1:9" ht="19.5" customHeight="1">
      <c r="A60" s="649" t="s">
        <v>828</v>
      </c>
      <c r="B60" s="638">
        <v>1536595.3636209995</v>
      </c>
      <c r="C60" s="640">
        <v>4544900.973199999</v>
      </c>
      <c r="D60" s="638">
        <v>1736323.9992799999</v>
      </c>
      <c r="E60" s="640">
        <v>5268781.61343</v>
      </c>
      <c r="F60" s="638">
        <v>1238255.3101140005</v>
      </c>
      <c r="G60" s="640">
        <v>3610640.343874</v>
      </c>
      <c r="H60" s="638">
        <v>1356172.13705</v>
      </c>
      <c r="I60" s="640">
        <v>4084298.8481200016</v>
      </c>
    </row>
    <row r="61" spans="1:9" ht="19.5" customHeight="1">
      <c r="A61" s="637" t="s">
        <v>829</v>
      </c>
      <c r="B61" s="638">
        <v>1593201.7539239996</v>
      </c>
      <c r="C61" s="640">
        <v>4749601.229261999</v>
      </c>
      <c r="D61" s="638">
        <v>1937616.09466</v>
      </c>
      <c r="E61" s="640">
        <v>5990343.5199299995</v>
      </c>
      <c r="F61" s="638">
        <v>1281779.4245680005</v>
      </c>
      <c r="G61" s="640">
        <v>3764551.236081</v>
      </c>
      <c r="H61" s="638">
        <v>1514026.71949</v>
      </c>
      <c r="I61" s="640">
        <v>4646056.430310002</v>
      </c>
    </row>
    <row r="62" spans="1:9" ht="27.75" customHeight="1">
      <c r="A62" s="815" t="s">
        <v>770</v>
      </c>
      <c r="B62" s="815"/>
      <c r="C62" s="815"/>
      <c r="D62" s="815"/>
      <c r="E62" s="815"/>
      <c r="F62" s="815"/>
      <c r="G62" s="815"/>
      <c r="H62" s="815"/>
      <c r="I62" s="815"/>
    </row>
    <row r="63" spans="1:9" s="642" customFormat="1" ht="23.25" customHeight="1">
      <c r="A63" s="816" t="s">
        <v>830</v>
      </c>
      <c r="B63" s="816"/>
      <c r="C63" s="816"/>
      <c r="D63" s="816"/>
      <c r="E63" s="816"/>
      <c r="F63" s="816"/>
      <c r="G63" s="816"/>
      <c r="H63" s="816"/>
      <c r="I63" s="816"/>
    </row>
    <row r="64" spans="1:9" s="642" customFormat="1" ht="23.25" customHeight="1" thickBot="1">
      <c r="A64" s="619"/>
      <c r="B64" s="619"/>
      <c r="C64" s="619"/>
      <c r="D64" s="619"/>
      <c r="E64" s="619"/>
      <c r="F64" s="620"/>
      <c r="G64" s="620"/>
      <c r="H64" s="620"/>
      <c r="I64" s="620"/>
    </row>
    <row r="65" spans="1:9" ht="27.75" customHeight="1" thickBot="1">
      <c r="A65" s="817" t="s">
        <v>141</v>
      </c>
      <c r="B65" s="820" t="s">
        <v>286</v>
      </c>
      <c r="C65" s="820"/>
      <c r="D65" s="820"/>
      <c r="E65" s="820"/>
      <c r="F65" s="820" t="s">
        <v>831</v>
      </c>
      <c r="G65" s="820"/>
      <c r="H65" s="820"/>
      <c r="I65" s="820"/>
    </row>
    <row r="66" spans="1:9" ht="24" customHeight="1">
      <c r="A66" s="818"/>
      <c r="B66" s="818" t="s">
        <v>773</v>
      </c>
      <c r="C66" s="818"/>
      <c r="D66" s="821" t="s">
        <v>774</v>
      </c>
      <c r="E66" s="821"/>
      <c r="F66" s="818" t="s">
        <v>773</v>
      </c>
      <c r="G66" s="818"/>
      <c r="H66" s="821" t="s">
        <v>774</v>
      </c>
      <c r="I66" s="821"/>
    </row>
    <row r="67" spans="1:9" ht="48" thickBot="1">
      <c r="A67" s="819"/>
      <c r="B67" s="621" t="str">
        <f>$B$6</f>
        <v>4t TRIM. 2021</v>
      </c>
      <c r="C67" s="622" t="str">
        <f>$C$6</f>
        <v>TOTAL ACUMUL. 2021</v>
      </c>
      <c r="D67" s="621" t="str">
        <f>$B$6</f>
        <v>4t TRIM. 2021</v>
      </c>
      <c r="E67" s="622" t="str">
        <f>$C$6</f>
        <v>TOTAL ACUMUL. 2021</v>
      </c>
      <c r="F67" s="621" t="str">
        <f>$B$6</f>
        <v>4t TRIM. 2021</v>
      </c>
      <c r="G67" s="622" t="str">
        <f>$C$6</f>
        <v>TOTAL ACUMUL. 2021</v>
      </c>
      <c r="H67" s="621" t="str">
        <f>$B$6</f>
        <v>4t TRIM. 2021</v>
      </c>
      <c r="I67" s="622" t="str">
        <f>$C$6</f>
        <v>TOTAL ACUMUL. 2021</v>
      </c>
    </row>
    <row r="68" spans="1:9" ht="15.75" customHeight="1">
      <c r="A68" s="650"/>
      <c r="B68" s="651"/>
      <c r="C68" s="652"/>
      <c r="D68" s="653"/>
      <c r="E68" s="652"/>
      <c r="F68" s="651"/>
      <c r="G68" s="652"/>
      <c r="H68" s="653"/>
      <c r="I68" s="652"/>
    </row>
    <row r="69" spans="1:9" ht="16.5" customHeight="1">
      <c r="A69" s="654" t="s">
        <v>832</v>
      </c>
      <c r="B69" s="655">
        <v>36281.683512999996</v>
      </c>
      <c r="C69" s="656">
        <v>132344.805623</v>
      </c>
      <c r="D69" s="657">
        <v>29835.23642</v>
      </c>
      <c r="E69" s="656">
        <v>102039.38769</v>
      </c>
      <c r="F69" s="655">
        <v>25349.580623000013</v>
      </c>
      <c r="G69" s="656">
        <v>93351.22909400001</v>
      </c>
      <c r="H69" s="657">
        <v>18800.59967</v>
      </c>
      <c r="I69" s="656">
        <v>65544.8177</v>
      </c>
    </row>
    <row r="70" spans="1:9" ht="16.5" customHeight="1">
      <c r="A70" s="658" t="s">
        <v>833</v>
      </c>
      <c r="B70" s="659">
        <v>1953.344574</v>
      </c>
      <c r="C70" s="660">
        <v>9727.534912</v>
      </c>
      <c r="D70" s="661">
        <v>7324.202170000001</v>
      </c>
      <c r="E70" s="660">
        <v>31328.5842</v>
      </c>
      <c r="F70" s="659">
        <v>1101.3923839999998</v>
      </c>
      <c r="G70" s="660">
        <v>6771.947076</v>
      </c>
      <c r="H70" s="661">
        <v>3777.4559799999993</v>
      </c>
      <c r="I70" s="660">
        <v>19790.951709999998</v>
      </c>
    </row>
    <row r="71" spans="1:9" ht="16.5" customHeight="1">
      <c r="A71" s="654" t="s">
        <v>834</v>
      </c>
      <c r="B71" s="655">
        <v>143.740609</v>
      </c>
      <c r="C71" s="656">
        <v>661.639874</v>
      </c>
      <c r="D71" s="657">
        <v>546.3269</v>
      </c>
      <c r="E71" s="656">
        <v>2165.4168099999997</v>
      </c>
      <c r="F71" s="655">
        <v>61.341288999999996</v>
      </c>
      <c r="G71" s="656">
        <v>193.676439</v>
      </c>
      <c r="H71" s="657">
        <v>306.16247</v>
      </c>
      <c r="I71" s="656">
        <v>828.91037</v>
      </c>
    </row>
    <row r="72" spans="1:9" ht="16.5" customHeight="1">
      <c r="A72" s="658" t="s">
        <v>835</v>
      </c>
      <c r="B72" s="659">
        <v>2658.4254819999996</v>
      </c>
      <c r="C72" s="660">
        <v>8897.461798</v>
      </c>
      <c r="D72" s="661">
        <v>14291.417499999998</v>
      </c>
      <c r="E72" s="660">
        <v>49294.55851</v>
      </c>
      <c r="F72" s="659">
        <v>1924.0753939999997</v>
      </c>
      <c r="G72" s="660">
        <v>6547.515051999999</v>
      </c>
      <c r="H72" s="661">
        <v>9124.234739999998</v>
      </c>
      <c r="I72" s="660">
        <v>31785.43067</v>
      </c>
    </row>
    <row r="73" spans="1:9" ht="16.5" customHeight="1">
      <c r="A73" s="654" t="s">
        <v>836</v>
      </c>
      <c r="B73" s="655">
        <v>11669.130281999998</v>
      </c>
      <c r="C73" s="656">
        <v>39939.919542999996</v>
      </c>
      <c r="D73" s="657">
        <v>31134.883619999997</v>
      </c>
      <c r="E73" s="656">
        <v>113185.67320999998</v>
      </c>
      <c r="F73" s="655">
        <v>4706.096869000001</v>
      </c>
      <c r="G73" s="656">
        <v>15082.88528</v>
      </c>
      <c r="H73" s="657">
        <v>7512.7459199999985</v>
      </c>
      <c r="I73" s="656">
        <v>28220.489489999996</v>
      </c>
    </row>
    <row r="74" spans="1:9" ht="16.5" customHeight="1">
      <c r="A74" s="658" t="s">
        <v>837</v>
      </c>
      <c r="B74" s="659">
        <v>10800.425484</v>
      </c>
      <c r="C74" s="660">
        <v>44754.853144</v>
      </c>
      <c r="D74" s="661">
        <v>32076.74823</v>
      </c>
      <c r="E74" s="660">
        <v>123948.14267</v>
      </c>
      <c r="F74" s="659">
        <v>5728.675554</v>
      </c>
      <c r="G74" s="660">
        <v>20869.439028</v>
      </c>
      <c r="H74" s="661">
        <v>16426.85652</v>
      </c>
      <c r="I74" s="660">
        <v>59895.21386</v>
      </c>
    </row>
    <row r="75" spans="1:9" ht="16.5" customHeight="1">
      <c r="A75" s="654" t="s">
        <v>838</v>
      </c>
      <c r="B75" s="655">
        <v>16736.098937000002</v>
      </c>
      <c r="C75" s="656">
        <v>67278.630097</v>
      </c>
      <c r="D75" s="657">
        <v>35888.40824999999</v>
      </c>
      <c r="E75" s="656">
        <v>139544.27323</v>
      </c>
      <c r="F75" s="655">
        <v>11718.496239000006</v>
      </c>
      <c r="G75" s="656">
        <v>47338.579115</v>
      </c>
      <c r="H75" s="657">
        <v>23261.278810000003</v>
      </c>
      <c r="I75" s="656">
        <v>93269.56626</v>
      </c>
    </row>
    <row r="76" spans="1:9" ht="16.5" customHeight="1">
      <c r="A76" s="658" t="s">
        <v>839</v>
      </c>
      <c r="B76" s="659">
        <v>116654.256411</v>
      </c>
      <c r="C76" s="660">
        <v>474921.75674099993</v>
      </c>
      <c r="D76" s="661">
        <v>146974.27258</v>
      </c>
      <c r="E76" s="660">
        <v>583830.78861</v>
      </c>
      <c r="F76" s="659">
        <v>76486.40520899998</v>
      </c>
      <c r="G76" s="660">
        <v>336115.615228</v>
      </c>
      <c r="H76" s="661">
        <v>85736.17264000002</v>
      </c>
      <c r="I76" s="660">
        <v>367118.49029</v>
      </c>
    </row>
    <row r="77" spans="1:9" ht="16.5" customHeight="1">
      <c r="A77" s="654" t="s">
        <v>840</v>
      </c>
      <c r="B77" s="655">
        <v>33970.819369000004</v>
      </c>
      <c r="C77" s="656">
        <v>129291.90284700002</v>
      </c>
      <c r="D77" s="657">
        <v>50071.82592</v>
      </c>
      <c r="E77" s="656">
        <v>190107.64148</v>
      </c>
      <c r="F77" s="655">
        <v>14173.295729000001</v>
      </c>
      <c r="G77" s="656">
        <v>62793.771326999995</v>
      </c>
      <c r="H77" s="657">
        <v>20626.659770000002</v>
      </c>
      <c r="I77" s="656">
        <v>89054.37233000001</v>
      </c>
    </row>
    <row r="78" spans="1:9" ht="16.5" customHeight="1">
      <c r="A78" s="658" t="s">
        <v>841</v>
      </c>
      <c r="B78" s="659">
        <v>19716.291408</v>
      </c>
      <c r="C78" s="660">
        <v>79224.25678400001</v>
      </c>
      <c r="D78" s="661">
        <v>44745.95887</v>
      </c>
      <c r="E78" s="660">
        <v>177706.49417</v>
      </c>
      <c r="F78" s="659">
        <v>13227.907467999998</v>
      </c>
      <c r="G78" s="660">
        <v>55372.46829799999</v>
      </c>
      <c r="H78" s="661">
        <v>28890.456629999997</v>
      </c>
      <c r="I78" s="660">
        <v>119687.91961000001</v>
      </c>
    </row>
    <row r="79" spans="1:9" ht="16.5" customHeight="1">
      <c r="A79" s="654" t="s">
        <v>842</v>
      </c>
      <c r="B79" s="655">
        <v>61886.966282</v>
      </c>
      <c r="C79" s="656">
        <v>261790.61847400002</v>
      </c>
      <c r="D79" s="657">
        <v>50112.12559</v>
      </c>
      <c r="E79" s="656">
        <v>208031.02211999998</v>
      </c>
      <c r="F79" s="655">
        <v>48771.765692</v>
      </c>
      <c r="G79" s="656">
        <v>216749.45619399997</v>
      </c>
      <c r="H79" s="657">
        <v>35429.78843</v>
      </c>
      <c r="I79" s="656">
        <v>155972.90826</v>
      </c>
    </row>
    <row r="80" spans="1:9" ht="16.5" customHeight="1">
      <c r="A80" s="658" t="s">
        <v>843</v>
      </c>
      <c r="B80" s="659">
        <v>149671.984838</v>
      </c>
      <c r="C80" s="660">
        <v>605035.106379</v>
      </c>
      <c r="D80" s="661">
        <v>122579.40904999999</v>
      </c>
      <c r="E80" s="660">
        <v>464360.98734999995</v>
      </c>
      <c r="F80" s="659">
        <v>56910.764455000004</v>
      </c>
      <c r="G80" s="660">
        <v>230965.34447299998</v>
      </c>
      <c r="H80" s="661">
        <v>47526.43101999999</v>
      </c>
      <c r="I80" s="660">
        <v>182842.85841</v>
      </c>
    </row>
    <row r="81" spans="1:9" ht="16.5" customHeight="1">
      <c r="A81" s="662" t="s">
        <v>844</v>
      </c>
      <c r="B81" s="655">
        <v>25635.141170999996</v>
      </c>
      <c r="C81" s="656">
        <v>88736.47643</v>
      </c>
      <c r="D81" s="657">
        <v>36480.304130000004</v>
      </c>
      <c r="E81" s="656">
        <v>136640.71866</v>
      </c>
      <c r="F81" s="655">
        <v>13832.61684</v>
      </c>
      <c r="G81" s="656">
        <v>43624.567649</v>
      </c>
      <c r="H81" s="657">
        <v>15895.061500000003</v>
      </c>
      <c r="I81" s="656">
        <v>53871.33711000001</v>
      </c>
    </row>
    <row r="82" spans="1:9" ht="16.5" customHeight="1">
      <c r="A82" s="663" t="s">
        <v>845</v>
      </c>
      <c r="B82" s="659">
        <v>33798.80997</v>
      </c>
      <c r="C82" s="660">
        <v>143019.82702</v>
      </c>
      <c r="D82" s="661">
        <v>15877.429540000001</v>
      </c>
      <c r="E82" s="660">
        <v>62900.58687</v>
      </c>
      <c r="F82" s="659">
        <v>11038.973469999999</v>
      </c>
      <c r="G82" s="660">
        <v>57899.747879999995</v>
      </c>
      <c r="H82" s="661">
        <v>5043.884889999998</v>
      </c>
      <c r="I82" s="660">
        <v>24765.47648</v>
      </c>
    </row>
    <row r="83" spans="1:9" ht="16.5" customHeight="1">
      <c r="A83" s="662" t="s">
        <v>846</v>
      </c>
      <c r="B83" s="655">
        <v>3570.49414</v>
      </c>
      <c r="C83" s="656">
        <v>9348.056754000001</v>
      </c>
      <c r="D83" s="657">
        <v>15776.29933</v>
      </c>
      <c r="E83" s="656">
        <v>41022.50696</v>
      </c>
      <c r="F83" s="655">
        <v>991.1873220000001</v>
      </c>
      <c r="G83" s="656">
        <v>4214.9847310000005</v>
      </c>
      <c r="H83" s="657">
        <v>5345.040849999999</v>
      </c>
      <c r="I83" s="656">
        <v>20090.630039999996</v>
      </c>
    </row>
    <row r="84" spans="1:9" ht="16.5" customHeight="1">
      <c r="A84" s="663" t="s">
        <v>847</v>
      </c>
      <c r="B84" s="659">
        <v>28473.513381</v>
      </c>
      <c r="C84" s="660">
        <v>127316.15133200001</v>
      </c>
      <c r="D84" s="661">
        <v>50878.71491</v>
      </c>
      <c r="E84" s="660">
        <v>258876.02777000002</v>
      </c>
      <c r="F84" s="659">
        <v>20570.956617</v>
      </c>
      <c r="G84" s="660">
        <v>91278.40818400001</v>
      </c>
      <c r="H84" s="661">
        <v>25160.300919999998</v>
      </c>
      <c r="I84" s="660">
        <v>156378.09753</v>
      </c>
    </row>
    <row r="85" spans="1:9" ht="19.5" customHeight="1">
      <c r="A85" s="649" t="s">
        <v>848</v>
      </c>
      <c r="B85" s="664">
        <v>372945.518328</v>
      </c>
      <c r="C85" s="665">
        <v>1500488.684657</v>
      </c>
      <c r="D85" s="664">
        <v>463659.0905599999</v>
      </c>
      <c r="E85" s="665">
        <v>1835079.83904</v>
      </c>
      <c r="F85" s="664">
        <v>203395.05096</v>
      </c>
      <c r="G85" s="665">
        <v>841549.0154540001</v>
      </c>
      <c r="H85" s="664">
        <v>233548.62024000002</v>
      </c>
      <c r="I85" s="665">
        <v>985054.96421</v>
      </c>
    </row>
    <row r="86" spans="1:9" ht="22.5" customHeight="1" thickBot="1">
      <c r="A86" s="666" t="s">
        <v>849</v>
      </c>
      <c r="B86" s="667">
        <v>1966147.2722519995</v>
      </c>
      <c r="C86" s="668">
        <v>6250089.913918999</v>
      </c>
      <c r="D86" s="667">
        <v>2401275.18522</v>
      </c>
      <c r="E86" s="668">
        <v>7825423.3589699995</v>
      </c>
      <c r="F86" s="667">
        <v>1485174.4755280004</v>
      </c>
      <c r="G86" s="668">
        <v>4606100.251535</v>
      </c>
      <c r="H86" s="667">
        <v>1747575.3397300001</v>
      </c>
      <c r="I86" s="668">
        <v>5631111.3945200015</v>
      </c>
    </row>
    <row r="87" spans="1:9" ht="16.5" customHeight="1">
      <c r="A87" s="669" t="s">
        <v>850</v>
      </c>
      <c r="B87" s="670"/>
      <c r="C87" s="670"/>
      <c r="D87" s="670"/>
      <c r="E87" s="670"/>
      <c r="F87" s="670"/>
      <c r="G87" s="670"/>
      <c r="H87" s="670"/>
      <c r="I87" s="670"/>
    </row>
    <row r="88" ht="16.5" customHeight="1"/>
    <row r="89" ht="16.5" customHeight="1"/>
  </sheetData>
  <sheetProtection/>
  <mergeCells count="18">
    <mergeCell ref="A1:I1"/>
    <mergeCell ref="A2:I2"/>
    <mergeCell ref="A4:A6"/>
    <mergeCell ref="B4:E4"/>
    <mergeCell ref="F4:I4"/>
    <mergeCell ref="B5:C5"/>
    <mergeCell ref="D5:E5"/>
    <mergeCell ref="F5:G5"/>
    <mergeCell ref="H5:I5"/>
    <mergeCell ref="A62:I62"/>
    <mergeCell ref="A63:I63"/>
    <mergeCell ref="A65:A67"/>
    <mergeCell ref="B65:E65"/>
    <mergeCell ref="F65:I65"/>
    <mergeCell ref="B66:C66"/>
    <mergeCell ref="D66:E66"/>
    <mergeCell ref="F66:G66"/>
    <mergeCell ref="H66:I66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portrait" paperSize="9" scale="69" r:id="rId1"/>
  <rowBreaks count="1" manualBreakCount="1">
    <brk id="6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view="pageBreakPreview" zoomScale="80" zoomScaleNormal="50" zoomScaleSheetLayoutView="80" zoomScalePageLayoutView="0" workbookViewId="0" topLeftCell="A1">
      <pane xSplit="1" ySplit="7" topLeftCell="B41" activePane="bottomRight" state="frozen"/>
      <selection pane="topLeft" activeCell="P19" sqref="P19"/>
      <selection pane="topRight" activeCell="P19" sqref="P19"/>
      <selection pane="bottomLeft" activeCell="P19" sqref="P19"/>
      <selection pane="bottomRight" activeCell="A1" sqref="A1"/>
    </sheetView>
  </sheetViews>
  <sheetFormatPr defaultColWidth="11.00390625" defaultRowHeight="13.5"/>
  <cols>
    <col min="1" max="1" width="37.75390625" style="271" customWidth="1"/>
    <col min="2" max="9" width="10.00390625" style="271" customWidth="1"/>
    <col min="10" max="16384" width="11.00390625" style="271" customWidth="1"/>
  </cols>
  <sheetData>
    <row r="1" spans="1:9" ht="30.75" customHeight="1">
      <c r="A1" s="616" t="s">
        <v>851</v>
      </c>
      <c r="B1" s="671"/>
      <c r="C1" s="671"/>
      <c r="D1" s="671"/>
      <c r="E1" s="671"/>
      <c r="F1" s="671"/>
      <c r="G1" s="671"/>
      <c r="H1" s="671"/>
      <c r="I1" s="671"/>
    </row>
    <row r="2" spans="1:9" ht="25.5" customHeight="1">
      <c r="A2" s="618" t="s">
        <v>852</v>
      </c>
      <c r="B2" s="672"/>
      <c r="C2" s="672"/>
      <c r="D2" s="672"/>
      <c r="E2" s="672"/>
      <c r="F2" s="672"/>
      <c r="G2" s="672"/>
      <c r="H2" s="672"/>
      <c r="I2" s="672"/>
    </row>
    <row r="3" spans="1:7" ht="24" customHeight="1" thickBot="1">
      <c r="A3" s="617"/>
      <c r="B3" s="619"/>
      <c r="C3" s="619"/>
      <c r="D3" s="619"/>
      <c r="E3" s="619"/>
      <c r="F3" s="619"/>
      <c r="G3" s="619"/>
    </row>
    <row r="4" spans="1:9" ht="24.75" customHeight="1" thickBot="1">
      <c r="A4" s="820" t="s">
        <v>141</v>
      </c>
      <c r="B4" s="820" t="s">
        <v>286</v>
      </c>
      <c r="C4" s="820"/>
      <c r="D4" s="820"/>
      <c r="E4" s="820"/>
      <c r="F4" s="820" t="s">
        <v>772</v>
      </c>
      <c r="G4" s="820"/>
      <c r="H4" s="820"/>
      <c r="I4" s="820"/>
    </row>
    <row r="5" spans="1:9" ht="24.75" customHeight="1" thickBot="1">
      <c r="A5" s="820"/>
      <c r="B5" s="818" t="s">
        <v>773</v>
      </c>
      <c r="C5" s="818"/>
      <c r="D5" s="821" t="s">
        <v>774</v>
      </c>
      <c r="E5" s="821"/>
      <c r="F5" s="818" t="s">
        <v>773</v>
      </c>
      <c r="G5" s="818"/>
      <c r="H5" s="821" t="s">
        <v>774</v>
      </c>
      <c r="I5" s="821"/>
    </row>
    <row r="6" spans="1:9" ht="48" thickBot="1">
      <c r="A6" s="820"/>
      <c r="B6" s="621" t="s">
        <v>775</v>
      </c>
      <c r="C6" s="622" t="s">
        <v>776</v>
      </c>
      <c r="D6" s="621" t="str">
        <f>$B$6</f>
        <v>4t TRIM. 2021</v>
      </c>
      <c r="E6" s="622" t="str">
        <f>$C$6</f>
        <v>TOTAL ACUMUL. 2021</v>
      </c>
      <c r="F6" s="621" t="str">
        <f>$B$6</f>
        <v>4t TRIM. 2021</v>
      </c>
      <c r="G6" s="622" t="str">
        <f>$C$6</f>
        <v>TOTAL ACUMUL. 2021</v>
      </c>
      <c r="H6" s="621" t="str">
        <f>$B$6</f>
        <v>4t TRIM. 2021</v>
      </c>
      <c r="I6" s="622" t="str">
        <f>$C$6</f>
        <v>TOTAL ACUMUL. 2021</v>
      </c>
    </row>
    <row r="7" spans="1:9" ht="16.5" customHeight="1">
      <c r="A7" s="673"/>
      <c r="B7" s="674"/>
      <c r="C7" s="675"/>
      <c r="D7" s="676"/>
      <c r="E7" s="677"/>
      <c r="F7" s="678"/>
      <c r="G7" s="679"/>
      <c r="H7" s="680"/>
      <c r="I7" s="679"/>
    </row>
    <row r="8" spans="1:9" ht="16.5" customHeight="1">
      <c r="A8" s="630" t="s">
        <v>777</v>
      </c>
      <c r="B8" s="631">
        <v>1375.27998</v>
      </c>
      <c r="C8" s="632">
        <v>5721.530425</v>
      </c>
      <c r="D8" s="641">
        <v>2874.2309699999996</v>
      </c>
      <c r="E8" s="632">
        <v>17742.2752</v>
      </c>
      <c r="F8" s="631">
        <v>1374.02226</v>
      </c>
      <c r="G8" s="632">
        <v>5719.063219999999</v>
      </c>
      <c r="H8" s="631">
        <v>2850.6143299999994</v>
      </c>
      <c r="I8" s="632">
        <v>17641.7425</v>
      </c>
    </row>
    <row r="9" spans="1:9" ht="16.5" customHeight="1">
      <c r="A9" s="633" t="s">
        <v>853</v>
      </c>
      <c r="B9" s="634">
        <v>9057.907755</v>
      </c>
      <c r="C9" s="635">
        <v>37925.722055</v>
      </c>
      <c r="D9" s="643">
        <v>30472.059350000003</v>
      </c>
      <c r="E9" s="635">
        <v>100741.98585999999</v>
      </c>
      <c r="F9" s="634">
        <v>8674.007365</v>
      </c>
      <c r="G9" s="635">
        <v>36845.36295999999</v>
      </c>
      <c r="H9" s="634">
        <v>27911.444559999996</v>
      </c>
      <c r="I9" s="635">
        <v>94200.16889</v>
      </c>
    </row>
    <row r="10" spans="1:9" ht="16.5" customHeight="1">
      <c r="A10" s="630" t="s">
        <v>779</v>
      </c>
      <c r="B10" s="631">
        <v>1393.555847</v>
      </c>
      <c r="C10" s="632">
        <v>4576.574838</v>
      </c>
      <c r="D10" s="641">
        <v>12134.065859999999</v>
      </c>
      <c r="E10" s="632">
        <v>33738.83435999999</v>
      </c>
      <c r="F10" s="631">
        <v>1258.5389369999998</v>
      </c>
      <c r="G10" s="632">
        <v>4147.895523</v>
      </c>
      <c r="H10" s="631">
        <v>10639.899220000001</v>
      </c>
      <c r="I10" s="632">
        <v>29467.46017</v>
      </c>
    </row>
    <row r="11" spans="1:9" ht="16.5" customHeight="1">
      <c r="A11" s="633" t="s">
        <v>780</v>
      </c>
      <c r="B11" s="634">
        <v>1305.8608</v>
      </c>
      <c r="C11" s="635">
        <v>5286.35962</v>
      </c>
      <c r="D11" s="643">
        <v>2769.71329</v>
      </c>
      <c r="E11" s="635">
        <v>10908.77421</v>
      </c>
      <c r="F11" s="634">
        <v>1265.9883</v>
      </c>
      <c r="G11" s="635">
        <v>5124.37264</v>
      </c>
      <c r="H11" s="634">
        <v>2714.34151</v>
      </c>
      <c r="I11" s="635">
        <v>10659.20954</v>
      </c>
    </row>
    <row r="12" spans="1:9" ht="16.5" customHeight="1">
      <c r="A12" s="630" t="s">
        <v>854</v>
      </c>
      <c r="B12" s="631">
        <v>162.13691</v>
      </c>
      <c r="C12" s="632">
        <v>188.01659</v>
      </c>
      <c r="D12" s="641">
        <v>1082.0028</v>
      </c>
      <c r="E12" s="632">
        <v>1289.62855</v>
      </c>
      <c r="F12" s="631">
        <v>32.221729999999994</v>
      </c>
      <c r="G12" s="632">
        <v>57.933409999999995</v>
      </c>
      <c r="H12" s="631">
        <v>364.51791</v>
      </c>
      <c r="I12" s="632">
        <v>570.37266</v>
      </c>
    </row>
    <row r="13" spans="1:9" ht="16.5" customHeight="1">
      <c r="A13" s="633" t="s">
        <v>855</v>
      </c>
      <c r="B13" s="634">
        <v>3991.7839900000004</v>
      </c>
      <c r="C13" s="635">
        <v>16061.929110000001</v>
      </c>
      <c r="D13" s="643">
        <v>10308.05991</v>
      </c>
      <c r="E13" s="635">
        <v>39040.614279999994</v>
      </c>
      <c r="F13" s="634">
        <v>3960.5082900000007</v>
      </c>
      <c r="G13" s="635">
        <v>15935.733210000002</v>
      </c>
      <c r="H13" s="634">
        <v>10223.285209999998</v>
      </c>
      <c r="I13" s="635">
        <v>38779.379039999985</v>
      </c>
    </row>
    <row r="14" spans="1:9" ht="16.5" customHeight="1">
      <c r="A14" s="630" t="s">
        <v>856</v>
      </c>
      <c r="B14" s="631">
        <v>36764.327549999995</v>
      </c>
      <c r="C14" s="632">
        <v>128462.32330199998</v>
      </c>
      <c r="D14" s="641">
        <v>188327.72319</v>
      </c>
      <c r="E14" s="632">
        <v>603803.70805</v>
      </c>
      <c r="F14" s="631">
        <v>12836.114029999997</v>
      </c>
      <c r="G14" s="632">
        <v>38696.763781999995</v>
      </c>
      <c r="H14" s="631">
        <v>59249.33682000002</v>
      </c>
      <c r="I14" s="632">
        <v>173104.32211</v>
      </c>
    </row>
    <row r="15" spans="1:9" ht="16.5" customHeight="1">
      <c r="A15" s="633" t="s">
        <v>785</v>
      </c>
      <c r="B15" s="634">
        <v>15732.814330000005</v>
      </c>
      <c r="C15" s="635">
        <v>48219.13749200001</v>
      </c>
      <c r="D15" s="643">
        <v>64665.96978</v>
      </c>
      <c r="E15" s="635">
        <v>198419.34294</v>
      </c>
      <c r="F15" s="634">
        <v>11073.45356</v>
      </c>
      <c r="G15" s="635">
        <v>30880.370182</v>
      </c>
      <c r="H15" s="634">
        <v>47386.07878</v>
      </c>
      <c r="I15" s="635">
        <v>132195.78085</v>
      </c>
    </row>
    <row r="16" spans="1:9" ht="16.5" customHeight="1">
      <c r="A16" s="630" t="s">
        <v>786</v>
      </c>
      <c r="B16" s="631">
        <v>5147.68355</v>
      </c>
      <c r="C16" s="632">
        <v>17560.009006</v>
      </c>
      <c r="D16" s="641">
        <v>37810.698339999995</v>
      </c>
      <c r="E16" s="632">
        <v>111506.30578</v>
      </c>
      <c r="F16" s="631">
        <v>405.92627000000005</v>
      </c>
      <c r="G16" s="632">
        <v>1483.7027360000002</v>
      </c>
      <c r="H16" s="631">
        <v>3711.86112</v>
      </c>
      <c r="I16" s="632">
        <v>10123.201949999999</v>
      </c>
    </row>
    <row r="17" spans="1:9" ht="16.5" customHeight="1">
      <c r="A17" s="633" t="s">
        <v>857</v>
      </c>
      <c r="B17" s="634">
        <v>15708.863399999998</v>
      </c>
      <c r="C17" s="635">
        <v>62185.863203999994</v>
      </c>
      <c r="D17" s="643">
        <v>85372.97883000001</v>
      </c>
      <c r="E17" s="635">
        <v>292327.33774999995</v>
      </c>
      <c r="F17" s="634">
        <v>1181.8269300000002</v>
      </c>
      <c r="G17" s="635">
        <v>5835.964264</v>
      </c>
      <c r="H17" s="634">
        <v>7679.54624</v>
      </c>
      <c r="I17" s="635">
        <v>29272.53603</v>
      </c>
    </row>
    <row r="18" spans="1:9" ht="16.5" customHeight="1">
      <c r="A18" s="630" t="s">
        <v>858</v>
      </c>
      <c r="B18" s="631">
        <v>22244.413766</v>
      </c>
      <c r="C18" s="632">
        <v>85347.88031200001</v>
      </c>
      <c r="D18" s="641">
        <v>61917.73724999999</v>
      </c>
      <c r="E18" s="632">
        <v>218884.95885999996</v>
      </c>
      <c r="F18" s="631">
        <v>18578.999416</v>
      </c>
      <c r="G18" s="632">
        <v>72171.517207</v>
      </c>
      <c r="H18" s="631">
        <v>53057.96183000001</v>
      </c>
      <c r="I18" s="632">
        <v>186427.93044000005</v>
      </c>
    </row>
    <row r="19" spans="1:9" ht="16.5" customHeight="1">
      <c r="A19" s="633" t="s">
        <v>859</v>
      </c>
      <c r="B19" s="634">
        <v>4351.622884</v>
      </c>
      <c r="C19" s="635">
        <v>15049.652632000001</v>
      </c>
      <c r="D19" s="643">
        <v>7775.00633</v>
      </c>
      <c r="E19" s="635">
        <v>27234.055640000002</v>
      </c>
      <c r="F19" s="634">
        <v>4341.966434</v>
      </c>
      <c r="G19" s="635">
        <v>14981.608702</v>
      </c>
      <c r="H19" s="634">
        <v>7756.69937</v>
      </c>
      <c r="I19" s="635">
        <v>27169.844880000004</v>
      </c>
    </row>
    <row r="20" spans="1:9" ht="16.5" customHeight="1">
      <c r="A20" s="630" t="s">
        <v>789</v>
      </c>
      <c r="B20" s="631">
        <v>4513.9008380000005</v>
      </c>
      <c r="C20" s="632">
        <v>17489.85042</v>
      </c>
      <c r="D20" s="641">
        <v>6894.21126</v>
      </c>
      <c r="E20" s="632">
        <v>26981.99392</v>
      </c>
      <c r="F20" s="631">
        <v>4513.9008380000005</v>
      </c>
      <c r="G20" s="632">
        <v>17489.850420000002</v>
      </c>
      <c r="H20" s="631">
        <v>6894.211259999999</v>
      </c>
      <c r="I20" s="632">
        <v>26981.99392</v>
      </c>
    </row>
    <row r="21" spans="1:9" ht="16.5" customHeight="1">
      <c r="A21" s="633" t="s">
        <v>860</v>
      </c>
      <c r="B21" s="634">
        <v>4831.564216000001</v>
      </c>
      <c r="C21" s="635">
        <v>18936.850178</v>
      </c>
      <c r="D21" s="643">
        <v>19557.88744</v>
      </c>
      <c r="E21" s="635">
        <v>73384.05056</v>
      </c>
      <c r="F21" s="634">
        <v>4538.672386</v>
      </c>
      <c r="G21" s="635">
        <v>18028.625063</v>
      </c>
      <c r="H21" s="634">
        <v>18259.517079999998</v>
      </c>
      <c r="I21" s="635">
        <v>69234.08505</v>
      </c>
    </row>
    <row r="22" spans="1:9" ht="16.5" customHeight="1">
      <c r="A22" s="630" t="s">
        <v>792</v>
      </c>
      <c r="B22" s="631">
        <v>5236.45907</v>
      </c>
      <c r="C22" s="632">
        <v>20415.65734</v>
      </c>
      <c r="D22" s="641">
        <v>13528.81426</v>
      </c>
      <c r="E22" s="632">
        <v>45003.65586</v>
      </c>
      <c r="F22" s="631">
        <v>1895.2796</v>
      </c>
      <c r="G22" s="632">
        <v>8379.8986</v>
      </c>
      <c r="H22" s="631">
        <v>6455.0092700000005</v>
      </c>
      <c r="I22" s="632">
        <v>20407.386870000002</v>
      </c>
    </row>
    <row r="23" spans="1:9" ht="16.5" customHeight="1">
      <c r="A23" s="633" t="s">
        <v>793</v>
      </c>
      <c r="B23" s="634">
        <v>3912.27947</v>
      </c>
      <c r="C23" s="635">
        <v>11902.339869</v>
      </c>
      <c r="D23" s="643">
        <v>16817.6442</v>
      </c>
      <c r="E23" s="635">
        <v>53061.260169999994</v>
      </c>
      <c r="F23" s="634">
        <v>3211.11847</v>
      </c>
      <c r="G23" s="635">
        <v>9375.062319999999</v>
      </c>
      <c r="H23" s="634">
        <v>9828.884440000002</v>
      </c>
      <c r="I23" s="635">
        <v>28124.271360000006</v>
      </c>
    </row>
    <row r="24" spans="1:9" ht="16.5" customHeight="1">
      <c r="A24" s="637" t="s">
        <v>794</v>
      </c>
      <c r="B24" s="638">
        <v>73354.208521</v>
      </c>
      <c r="C24" s="639">
        <v>269359.795963</v>
      </c>
      <c r="D24" s="681">
        <v>300409.39495999995</v>
      </c>
      <c r="E24" s="639">
        <v>994234.1881399999</v>
      </c>
      <c r="F24" s="638">
        <v>44674.261541</v>
      </c>
      <c r="G24" s="639">
        <v>162807.76948899997</v>
      </c>
      <c r="H24" s="682">
        <v>152898.24198000002</v>
      </c>
      <c r="I24" s="639">
        <v>499498.4353</v>
      </c>
    </row>
    <row r="25" spans="1:9" ht="16.5" customHeight="1">
      <c r="A25" s="630"/>
      <c r="B25" s="631"/>
      <c r="C25" s="632"/>
      <c r="D25" s="641"/>
      <c r="E25" s="632"/>
      <c r="F25" s="631"/>
      <c r="G25" s="632"/>
      <c r="H25" s="683"/>
      <c r="I25" s="632"/>
    </row>
    <row r="26" spans="1:9" ht="16.5" customHeight="1">
      <c r="A26" s="630" t="s">
        <v>795</v>
      </c>
      <c r="B26" s="631">
        <v>5260.911354</v>
      </c>
      <c r="C26" s="632">
        <v>15481.114144</v>
      </c>
      <c r="D26" s="641">
        <v>17995.51535</v>
      </c>
      <c r="E26" s="632">
        <v>60840.580720000005</v>
      </c>
      <c r="F26" s="631">
        <v>4527.260894</v>
      </c>
      <c r="G26" s="632">
        <v>12665.266024</v>
      </c>
      <c r="H26" s="631">
        <v>11637.666850000001</v>
      </c>
      <c r="I26" s="632">
        <v>39559.712320000006</v>
      </c>
    </row>
    <row r="27" spans="1:9" s="684" customFormat="1" ht="16.5" customHeight="1">
      <c r="A27" s="633" t="s">
        <v>861</v>
      </c>
      <c r="B27" s="634">
        <v>1289.0856</v>
      </c>
      <c r="C27" s="635">
        <v>4348.819322</v>
      </c>
      <c r="D27" s="643">
        <v>10469.47435</v>
      </c>
      <c r="E27" s="635">
        <v>33793.07208</v>
      </c>
      <c r="F27" s="634">
        <v>707.2456000000001</v>
      </c>
      <c r="G27" s="635">
        <v>2433.576832</v>
      </c>
      <c r="H27" s="634">
        <v>4732.822639999999</v>
      </c>
      <c r="I27" s="635">
        <v>16080.160080000001</v>
      </c>
    </row>
    <row r="28" spans="1:9" ht="16.5" customHeight="1">
      <c r="A28" s="630" t="s">
        <v>862</v>
      </c>
      <c r="B28" s="631">
        <v>68196.01547700001</v>
      </c>
      <c r="C28" s="632">
        <v>269086.96164700005</v>
      </c>
      <c r="D28" s="641">
        <v>52521.54525999999</v>
      </c>
      <c r="E28" s="632">
        <v>192794.50023999996</v>
      </c>
      <c r="F28" s="631">
        <v>26378.269126999996</v>
      </c>
      <c r="G28" s="632">
        <v>115775.11618099999</v>
      </c>
      <c r="H28" s="631">
        <v>14626.916680000006</v>
      </c>
      <c r="I28" s="632">
        <v>57036.27230000001</v>
      </c>
    </row>
    <row r="29" spans="1:9" ht="16.5" customHeight="1">
      <c r="A29" s="633" t="s">
        <v>798</v>
      </c>
      <c r="B29" s="634">
        <v>10873.782319999998</v>
      </c>
      <c r="C29" s="635">
        <v>60804.52780999999</v>
      </c>
      <c r="D29" s="643">
        <v>3803.1170700000002</v>
      </c>
      <c r="E29" s="635">
        <v>17527.628960000002</v>
      </c>
      <c r="F29" s="634">
        <v>10873.78232</v>
      </c>
      <c r="G29" s="635">
        <v>56577.23780999999</v>
      </c>
      <c r="H29" s="634">
        <v>3803.11707</v>
      </c>
      <c r="I29" s="635">
        <v>15890.887680000002</v>
      </c>
    </row>
    <row r="30" spans="1:9" ht="16.5" customHeight="1">
      <c r="A30" s="630" t="s">
        <v>863</v>
      </c>
      <c r="B30" s="631">
        <v>14021.28527</v>
      </c>
      <c r="C30" s="632">
        <v>57094.064130000006</v>
      </c>
      <c r="D30" s="641">
        <v>7354.943979999999</v>
      </c>
      <c r="E30" s="632">
        <v>31289.4669</v>
      </c>
      <c r="F30" s="631">
        <v>2620.34727</v>
      </c>
      <c r="G30" s="632">
        <v>9495.75291</v>
      </c>
      <c r="H30" s="631">
        <v>1917.87035</v>
      </c>
      <c r="I30" s="632">
        <v>5558.99521</v>
      </c>
    </row>
    <row r="31" spans="1:9" ht="16.5" customHeight="1">
      <c r="A31" s="633" t="s">
        <v>806</v>
      </c>
      <c r="B31" s="634">
        <v>18293.9265</v>
      </c>
      <c r="C31" s="635">
        <v>33967.814954</v>
      </c>
      <c r="D31" s="643">
        <v>11601.50922</v>
      </c>
      <c r="E31" s="635">
        <v>22455.39487</v>
      </c>
      <c r="F31" s="634">
        <v>627.456</v>
      </c>
      <c r="G31" s="635">
        <v>727.650334</v>
      </c>
      <c r="H31" s="634">
        <v>431.1026499999999</v>
      </c>
      <c r="I31" s="635">
        <v>538.4153799999999</v>
      </c>
    </row>
    <row r="32" spans="1:9" ht="16.5" customHeight="1">
      <c r="A32" s="630" t="s">
        <v>864</v>
      </c>
      <c r="B32" s="631">
        <v>739.6482</v>
      </c>
      <c r="C32" s="632">
        <v>2080.0449360000002</v>
      </c>
      <c r="D32" s="641">
        <v>3397.0872999999997</v>
      </c>
      <c r="E32" s="632">
        <v>9539.6938</v>
      </c>
      <c r="F32" s="631">
        <v>21.895</v>
      </c>
      <c r="G32" s="632">
        <v>23.182</v>
      </c>
      <c r="H32" s="631">
        <v>54.00054</v>
      </c>
      <c r="I32" s="632">
        <v>58.89981</v>
      </c>
    </row>
    <row r="33" spans="1:9" ht="16.5" customHeight="1">
      <c r="A33" s="633" t="s">
        <v>865</v>
      </c>
      <c r="B33" s="634">
        <v>86056.441114</v>
      </c>
      <c r="C33" s="635">
        <v>375605.282012</v>
      </c>
      <c r="D33" s="643">
        <v>195524.59577999995</v>
      </c>
      <c r="E33" s="635">
        <v>801928.6832999999</v>
      </c>
      <c r="F33" s="634">
        <v>37130.933251999995</v>
      </c>
      <c r="G33" s="635">
        <v>124890.61502900001</v>
      </c>
      <c r="H33" s="634">
        <v>48438.14718</v>
      </c>
      <c r="I33" s="635">
        <v>155069.32307</v>
      </c>
    </row>
    <row r="34" spans="1:9" ht="16.5" customHeight="1">
      <c r="A34" s="630" t="s">
        <v>811</v>
      </c>
      <c r="B34" s="631">
        <v>11758.561513999999</v>
      </c>
      <c r="C34" s="632">
        <v>74047.796154</v>
      </c>
      <c r="D34" s="641">
        <v>47130.07146000001</v>
      </c>
      <c r="E34" s="632">
        <v>274977.74596</v>
      </c>
      <c r="F34" s="631">
        <v>1597.096184</v>
      </c>
      <c r="G34" s="632">
        <v>3030.484794</v>
      </c>
      <c r="H34" s="631">
        <v>6448.40422</v>
      </c>
      <c r="I34" s="632">
        <v>11123.678890000001</v>
      </c>
    </row>
    <row r="35" spans="1:9" ht="16.5" customHeight="1">
      <c r="A35" s="633" t="s">
        <v>866</v>
      </c>
      <c r="B35" s="634">
        <v>11611.715238000003</v>
      </c>
      <c r="C35" s="635">
        <v>42180.886745</v>
      </c>
      <c r="D35" s="643">
        <v>73918.60120000002</v>
      </c>
      <c r="E35" s="635">
        <v>252023.59345</v>
      </c>
      <c r="F35" s="634">
        <v>1093.3506079999997</v>
      </c>
      <c r="G35" s="635">
        <v>3664.920788</v>
      </c>
      <c r="H35" s="634">
        <v>5170.297169999998</v>
      </c>
      <c r="I35" s="635">
        <v>19176.82039</v>
      </c>
    </row>
    <row r="36" spans="1:9" ht="16.5" customHeight="1">
      <c r="A36" s="630" t="s">
        <v>867</v>
      </c>
      <c r="B36" s="631">
        <v>10041.29944</v>
      </c>
      <c r="C36" s="632">
        <v>40241.68078</v>
      </c>
      <c r="D36" s="641">
        <v>5889.57439</v>
      </c>
      <c r="E36" s="632">
        <v>21971.24497</v>
      </c>
      <c r="F36" s="631">
        <v>3632.5746</v>
      </c>
      <c r="G36" s="632">
        <v>17070.0464</v>
      </c>
      <c r="H36" s="631">
        <v>2337.6606599999996</v>
      </c>
      <c r="I36" s="632">
        <v>9985.13171</v>
      </c>
    </row>
    <row r="37" spans="1:9" ht="16.5" customHeight="1">
      <c r="A37" s="633" t="s">
        <v>868</v>
      </c>
      <c r="B37" s="634">
        <v>7073.597819999999</v>
      </c>
      <c r="C37" s="635">
        <v>23600.850345999996</v>
      </c>
      <c r="D37" s="643">
        <v>4726.325110000001</v>
      </c>
      <c r="E37" s="635">
        <v>15459.31262</v>
      </c>
      <c r="F37" s="634">
        <v>1815.29507</v>
      </c>
      <c r="G37" s="635">
        <v>7202.12161</v>
      </c>
      <c r="H37" s="634">
        <v>1300.8002899999997</v>
      </c>
      <c r="I37" s="635">
        <v>5220.172689999999</v>
      </c>
    </row>
    <row r="38" spans="1:9" ht="16.5" customHeight="1">
      <c r="A38" s="630" t="s">
        <v>812</v>
      </c>
      <c r="B38" s="631">
        <v>20473.137221999998</v>
      </c>
      <c r="C38" s="632">
        <v>80534.625026</v>
      </c>
      <c r="D38" s="641">
        <v>15649.812119999999</v>
      </c>
      <c r="E38" s="632">
        <v>53349.390360000005</v>
      </c>
      <c r="F38" s="631">
        <v>12941.819790000001</v>
      </c>
      <c r="G38" s="632">
        <v>26062.83322</v>
      </c>
      <c r="H38" s="631">
        <v>9685.134109999999</v>
      </c>
      <c r="I38" s="632">
        <v>18389.62296</v>
      </c>
    </row>
    <row r="39" spans="1:9" ht="16.5" customHeight="1">
      <c r="A39" s="633" t="s">
        <v>813</v>
      </c>
      <c r="B39" s="634">
        <v>2738.80568</v>
      </c>
      <c r="C39" s="635">
        <v>25343.37316</v>
      </c>
      <c r="D39" s="643">
        <v>2583.68326</v>
      </c>
      <c r="E39" s="635">
        <v>23646.9816</v>
      </c>
      <c r="F39" s="634">
        <v>1119.2916800000003</v>
      </c>
      <c r="G39" s="635">
        <v>8035.450070000001</v>
      </c>
      <c r="H39" s="634">
        <v>1258.90155</v>
      </c>
      <c r="I39" s="635">
        <v>7427.377450000002</v>
      </c>
    </row>
    <row r="40" spans="1:9" ht="16.5" customHeight="1">
      <c r="A40" s="630" t="s">
        <v>869</v>
      </c>
      <c r="B40" s="631">
        <v>1531.9318399999997</v>
      </c>
      <c r="C40" s="632">
        <v>6194.9601999999995</v>
      </c>
      <c r="D40" s="641">
        <v>1281.79442</v>
      </c>
      <c r="E40" s="632">
        <v>5579.29646</v>
      </c>
      <c r="F40" s="631">
        <v>1432.2778400000002</v>
      </c>
      <c r="G40" s="632">
        <v>4438.2116</v>
      </c>
      <c r="H40" s="631">
        <v>1197.8794499999997</v>
      </c>
      <c r="I40" s="632">
        <v>3912.4102699999994</v>
      </c>
    </row>
    <row r="41" spans="1:9" ht="16.5" customHeight="1">
      <c r="A41" s="633" t="s">
        <v>815</v>
      </c>
      <c r="B41" s="634">
        <v>1489.6811200000002</v>
      </c>
      <c r="C41" s="635">
        <v>8645.168662</v>
      </c>
      <c r="D41" s="643">
        <v>2586.21789</v>
      </c>
      <c r="E41" s="635">
        <v>16073.11876</v>
      </c>
      <c r="F41" s="634">
        <v>1163.82072</v>
      </c>
      <c r="G41" s="635">
        <v>4655.7206320000005</v>
      </c>
      <c r="H41" s="634">
        <v>1726.2349600000002</v>
      </c>
      <c r="I41" s="635">
        <v>7989.137350000001</v>
      </c>
    </row>
    <row r="42" spans="1:9" ht="16.5" customHeight="1">
      <c r="A42" s="630" t="s">
        <v>870</v>
      </c>
      <c r="B42" s="631">
        <v>2024.65182</v>
      </c>
      <c r="C42" s="632">
        <v>6435.00345</v>
      </c>
      <c r="D42" s="641">
        <v>3720.1587</v>
      </c>
      <c r="E42" s="632">
        <v>11558.45342</v>
      </c>
      <c r="F42" s="631">
        <v>58.12182</v>
      </c>
      <c r="G42" s="632">
        <v>192.03775000000002</v>
      </c>
      <c r="H42" s="631">
        <v>116.98926</v>
      </c>
      <c r="I42" s="632">
        <v>431.87201</v>
      </c>
    </row>
    <row r="43" spans="1:9" ht="16.5" customHeight="1">
      <c r="A43" s="633" t="s">
        <v>871</v>
      </c>
      <c r="B43" s="634">
        <v>5385.436067</v>
      </c>
      <c r="C43" s="635">
        <v>26477.064822999997</v>
      </c>
      <c r="D43" s="643">
        <v>5587.34152</v>
      </c>
      <c r="E43" s="635">
        <v>26605.610590000004</v>
      </c>
      <c r="F43" s="634">
        <v>5385.436067000001</v>
      </c>
      <c r="G43" s="635">
        <v>26236.563969000003</v>
      </c>
      <c r="H43" s="634">
        <v>5587.34152</v>
      </c>
      <c r="I43" s="635">
        <v>26162.92364</v>
      </c>
    </row>
    <row r="44" spans="1:9" ht="16.5" customHeight="1">
      <c r="A44" s="630" t="s">
        <v>872</v>
      </c>
      <c r="B44" s="631">
        <v>3451.30455</v>
      </c>
      <c r="C44" s="632">
        <v>12830.522680000002</v>
      </c>
      <c r="D44" s="641">
        <v>8445.22669</v>
      </c>
      <c r="E44" s="632">
        <v>27559.66211</v>
      </c>
      <c r="F44" s="631">
        <v>3431.90455</v>
      </c>
      <c r="G44" s="632">
        <v>12304.984680000001</v>
      </c>
      <c r="H44" s="631">
        <v>8395.03469</v>
      </c>
      <c r="I44" s="632">
        <v>26447.31899</v>
      </c>
    </row>
    <row r="45" spans="1:9" ht="16.5" customHeight="1">
      <c r="A45" s="633" t="s">
        <v>820</v>
      </c>
      <c r="B45" s="634">
        <v>5117.585795000001</v>
      </c>
      <c r="C45" s="635">
        <v>18100.025690000002</v>
      </c>
      <c r="D45" s="643">
        <v>21140.842159999997</v>
      </c>
      <c r="E45" s="635">
        <v>68929.85038</v>
      </c>
      <c r="F45" s="634">
        <v>862.7233779999999</v>
      </c>
      <c r="G45" s="635">
        <v>3121.450479</v>
      </c>
      <c r="H45" s="634">
        <v>4103.24535</v>
      </c>
      <c r="I45" s="635">
        <v>16130.848300000001</v>
      </c>
    </row>
    <row r="46" spans="1:9" ht="16.5" customHeight="1">
      <c r="A46" s="630" t="s">
        <v>873</v>
      </c>
      <c r="B46" s="631">
        <v>490244.53919400007</v>
      </c>
      <c r="C46" s="632">
        <v>1281034.2527240003</v>
      </c>
      <c r="D46" s="641">
        <v>129257.36804000003</v>
      </c>
      <c r="E46" s="632">
        <v>334252.43484000006</v>
      </c>
      <c r="F46" s="631">
        <v>349123.861544</v>
      </c>
      <c r="G46" s="632">
        <v>696990.068524</v>
      </c>
      <c r="H46" s="631">
        <v>84018.67169</v>
      </c>
      <c r="I46" s="632">
        <v>162918.86265999998</v>
      </c>
    </row>
    <row r="47" spans="1:9" ht="16.5" customHeight="1">
      <c r="A47" s="633" t="s">
        <v>874</v>
      </c>
      <c r="B47" s="634">
        <v>76255.591564</v>
      </c>
      <c r="C47" s="635">
        <v>161939.37017200002</v>
      </c>
      <c r="D47" s="643">
        <v>18957.1868</v>
      </c>
      <c r="E47" s="635">
        <v>38069.29066</v>
      </c>
      <c r="F47" s="634">
        <v>76229.603164</v>
      </c>
      <c r="G47" s="635">
        <v>155061.736772</v>
      </c>
      <c r="H47" s="634">
        <v>18858.30563</v>
      </c>
      <c r="I47" s="635">
        <v>36253.07208</v>
      </c>
    </row>
    <row r="48" spans="1:9" ht="16.5" customHeight="1">
      <c r="A48" s="630" t="s">
        <v>155</v>
      </c>
      <c r="B48" s="631">
        <v>360896.2665</v>
      </c>
      <c r="C48" s="632">
        <v>954345.6619300001</v>
      </c>
      <c r="D48" s="641">
        <v>84678.36172000002</v>
      </c>
      <c r="E48" s="632">
        <v>218932.06777000002</v>
      </c>
      <c r="F48" s="631">
        <v>268001.6665</v>
      </c>
      <c r="G48" s="632">
        <v>496662.29685</v>
      </c>
      <c r="H48" s="631">
        <v>62391.77685</v>
      </c>
      <c r="I48" s="632">
        <v>106950.71955000001</v>
      </c>
    </row>
    <row r="49" spans="1:9" ht="16.5" customHeight="1">
      <c r="A49" s="633" t="s">
        <v>151</v>
      </c>
      <c r="B49" s="634">
        <v>51297.12792</v>
      </c>
      <c r="C49" s="635">
        <v>143169.979192</v>
      </c>
      <c r="D49" s="643">
        <v>24544.974729999998</v>
      </c>
      <c r="E49" s="635">
        <v>69041.65769000001</v>
      </c>
      <c r="F49" s="634">
        <v>4105.10942</v>
      </c>
      <c r="G49" s="635">
        <v>30309.504591999998</v>
      </c>
      <c r="H49" s="634">
        <v>2470.01251</v>
      </c>
      <c r="I49" s="635">
        <v>16083.111400000002</v>
      </c>
    </row>
    <row r="50" spans="1:9" ht="16.5" customHeight="1">
      <c r="A50" s="630" t="s">
        <v>823</v>
      </c>
      <c r="B50" s="631">
        <v>6510.451864999998</v>
      </c>
      <c r="C50" s="632">
        <v>19960.149353999997</v>
      </c>
      <c r="D50" s="641">
        <v>4720.75736</v>
      </c>
      <c r="E50" s="632">
        <v>14276.13715</v>
      </c>
      <c r="F50" s="631">
        <v>5788.247365</v>
      </c>
      <c r="G50" s="632">
        <v>17559.382024</v>
      </c>
      <c r="H50" s="631">
        <v>4137.3318</v>
      </c>
      <c r="I50" s="632">
        <v>12155.05954</v>
      </c>
    </row>
    <row r="51" spans="1:9" ht="16.5" customHeight="1">
      <c r="A51" s="633" t="s">
        <v>875</v>
      </c>
      <c r="B51" s="634">
        <v>23723.768685</v>
      </c>
      <c r="C51" s="635">
        <v>95240.159783</v>
      </c>
      <c r="D51" s="643">
        <v>79759.20354999999</v>
      </c>
      <c r="E51" s="635">
        <v>306053.54692</v>
      </c>
      <c r="F51" s="634">
        <v>6400.978679000002</v>
      </c>
      <c r="G51" s="635">
        <v>18959.829094</v>
      </c>
      <c r="H51" s="634">
        <v>26847.81541</v>
      </c>
      <c r="I51" s="635">
        <v>122872.05282999999</v>
      </c>
    </row>
    <row r="52" spans="1:9" ht="16.5" customHeight="1">
      <c r="A52" s="630" t="s">
        <v>876</v>
      </c>
      <c r="B52" s="631">
        <v>7054.3577</v>
      </c>
      <c r="C52" s="632">
        <v>29038.65606</v>
      </c>
      <c r="D52" s="641">
        <v>10760.45635</v>
      </c>
      <c r="E52" s="632">
        <v>41689.83481</v>
      </c>
      <c r="F52" s="631">
        <v>108.24470000000001</v>
      </c>
      <c r="G52" s="632">
        <v>319.47392</v>
      </c>
      <c r="H52" s="631">
        <v>215.12485999999996</v>
      </c>
      <c r="I52" s="632">
        <v>555.37644</v>
      </c>
    </row>
    <row r="53" spans="1:9" ht="16.5" customHeight="1">
      <c r="A53" s="630" t="s">
        <v>877</v>
      </c>
      <c r="B53" s="634">
        <v>7494.244290000001</v>
      </c>
      <c r="C53" s="635">
        <v>36973.531214</v>
      </c>
      <c r="D53" s="643">
        <v>13164.37542</v>
      </c>
      <c r="E53" s="635">
        <v>55992.898329999996</v>
      </c>
      <c r="F53" s="634">
        <v>788.12829</v>
      </c>
      <c r="G53" s="635">
        <v>3895.260474</v>
      </c>
      <c r="H53" s="634">
        <v>1050.7299399999997</v>
      </c>
      <c r="I53" s="635">
        <v>4515.72415</v>
      </c>
    </row>
    <row r="54" spans="1:9" ht="16.5" customHeight="1">
      <c r="A54" s="633" t="s">
        <v>825</v>
      </c>
      <c r="B54" s="631">
        <v>2084.43</v>
      </c>
      <c r="C54" s="632">
        <v>11371.057</v>
      </c>
      <c r="D54" s="641">
        <v>30343.05435</v>
      </c>
      <c r="E54" s="632">
        <v>101808.38081</v>
      </c>
      <c r="F54" s="631">
        <v>580.279</v>
      </c>
      <c r="G54" s="632">
        <v>6129.005999999999</v>
      </c>
      <c r="H54" s="631">
        <v>6179.60298</v>
      </c>
      <c r="I54" s="632">
        <v>35538.20114999999</v>
      </c>
    </row>
    <row r="55" spans="1:9" ht="16.5" customHeight="1">
      <c r="A55" s="630" t="s">
        <v>878</v>
      </c>
      <c r="B55" s="634">
        <v>535.894755</v>
      </c>
      <c r="C55" s="635">
        <v>2252.792351</v>
      </c>
      <c r="D55" s="643">
        <v>5780.11964</v>
      </c>
      <c r="E55" s="635">
        <v>22651.76221</v>
      </c>
      <c r="F55" s="634">
        <v>278.394745</v>
      </c>
      <c r="G55" s="635">
        <v>1137.238358</v>
      </c>
      <c r="H55" s="634">
        <v>2075.2455500000005</v>
      </c>
      <c r="I55" s="635">
        <v>10388.47799</v>
      </c>
    </row>
    <row r="56" spans="1:9" ht="16.5" customHeight="1">
      <c r="A56" s="633" t="s">
        <v>827</v>
      </c>
      <c r="B56" s="631">
        <v>7939.47533</v>
      </c>
      <c r="C56" s="632">
        <v>41851.76627</v>
      </c>
      <c r="D56" s="641">
        <v>5678.2206</v>
      </c>
      <c r="E56" s="632">
        <v>21450.32341</v>
      </c>
      <c r="F56" s="631">
        <v>135.63083</v>
      </c>
      <c r="G56" s="632">
        <v>657.28234</v>
      </c>
      <c r="H56" s="631">
        <v>201.76678000000004</v>
      </c>
      <c r="I56" s="632">
        <v>421.66375000000005</v>
      </c>
    </row>
    <row r="57" spans="1:9" ht="16.5" customHeight="1">
      <c r="A57" s="637" t="s">
        <v>828</v>
      </c>
      <c r="B57" s="638">
        <v>693585.0835690001</v>
      </c>
      <c r="C57" s="639">
        <v>2118612.503975</v>
      </c>
      <c r="D57" s="681">
        <v>512378.1677399999</v>
      </c>
      <c r="E57" s="639">
        <v>1823177.81917</v>
      </c>
      <c r="F57" s="638">
        <v>430626.29981399997</v>
      </c>
      <c r="G57" s="639">
        <v>991756.2480530001</v>
      </c>
      <c r="H57" s="682">
        <v>196086.80729</v>
      </c>
      <c r="I57" s="639">
        <v>576552.27276</v>
      </c>
    </row>
    <row r="58" spans="1:9" ht="16.5" customHeight="1">
      <c r="A58" s="649" t="s">
        <v>879</v>
      </c>
      <c r="B58" s="638">
        <v>766939.2920900001</v>
      </c>
      <c r="C58" s="639">
        <v>2387972.2999380003</v>
      </c>
      <c r="D58" s="681">
        <v>812787.5626999999</v>
      </c>
      <c r="E58" s="639">
        <v>2817412.00731</v>
      </c>
      <c r="F58" s="638">
        <v>475300.56135499995</v>
      </c>
      <c r="G58" s="639">
        <v>1154564.017542</v>
      </c>
      <c r="H58" s="682">
        <v>348985.04927</v>
      </c>
      <c r="I58" s="639">
        <v>1076050.70806</v>
      </c>
    </row>
    <row r="59" spans="1:9" ht="25.5" customHeight="1">
      <c r="A59" s="616" t="s">
        <v>851</v>
      </c>
      <c r="B59" s="671"/>
      <c r="C59" s="671"/>
      <c r="D59" s="671"/>
      <c r="E59" s="671"/>
      <c r="F59" s="671"/>
      <c r="G59" s="671"/>
      <c r="H59" s="671"/>
      <c r="I59" s="671"/>
    </row>
    <row r="60" spans="1:9" ht="20.25">
      <c r="A60" s="618" t="s">
        <v>852</v>
      </c>
      <c r="B60" s="672"/>
      <c r="C60" s="672"/>
      <c r="D60" s="672"/>
      <c r="E60" s="672"/>
      <c r="F60" s="672"/>
      <c r="G60" s="672"/>
      <c r="H60" s="672"/>
      <c r="I60" s="672"/>
    </row>
    <row r="61" spans="1:7" ht="24" customHeight="1" thickBot="1">
      <c r="A61" s="617"/>
      <c r="B61" s="619"/>
      <c r="C61" s="619"/>
      <c r="D61" s="619"/>
      <c r="E61" s="619"/>
      <c r="F61" s="619"/>
      <c r="G61" s="619"/>
    </row>
    <row r="62" spans="1:9" ht="24" customHeight="1" thickBot="1">
      <c r="A62" s="820" t="s">
        <v>141</v>
      </c>
      <c r="B62" s="820" t="s">
        <v>286</v>
      </c>
      <c r="C62" s="820"/>
      <c r="D62" s="820"/>
      <c r="E62" s="820"/>
      <c r="F62" s="820" t="s">
        <v>880</v>
      </c>
      <c r="G62" s="820"/>
      <c r="H62" s="820"/>
      <c r="I62" s="820"/>
    </row>
    <row r="63" spans="1:9" s="684" customFormat="1" ht="23.25" customHeight="1" thickBot="1">
      <c r="A63" s="820"/>
      <c r="B63" s="818" t="s">
        <v>773</v>
      </c>
      <c r="C63" s="818"/>
      <c r="D63" s="821" t="s">
        <v>774</v>
      </c>
      <c r="E63" s="821"/>
      <c r="F63" s="818" t="s">
        <v>773</v>
      </c>
      <c r="G63" s="818"/>
      <c r="H63" s="821" t="s">
        <v>774</v>
      </c>
      <c r="I63" s="821"/>
    </row>
    <row r="64" spans="1:9" ht="47.25" customHeight="1" thickBot="1">
      <c r="A64" s="820"/>
      <c r="B64" s="621" t="str">
        <f>$B$6</f>
        <v>4t TRIM. 2021</v>
      </c>
      <c r="C64" s="622" t="str">
        <f>$C$6</f>
        <v>TOTAL ACUMUL. 2021</v>
      </c>
      <c r="D64" s="621" t="str">
        <f>$B$6</f>
        <v>4t TRIM. 2021</v>
      </c>
      <c r="E64" s="622" t="str">
        <f>$C$6</f>
        <v>TOTAL ACUMUL. 2021</v>
      </c>
      <c r="F64" s="621" t="str">
        <f>$B$6</f>
        <v>4t TRIM. 2021</v>
      </c>
      <c r="G64" s="622" t="str">
        <f>$C$6</f>
        <v>TOTAL ACUMUL. 2021</v>
      </c>
      <c r="H64" s="621" t="str">
        <f>$B$6</f>
        <v>4t TRIM. 2021</v>
      </c>
      <c r="I64" s="622" t="str">
        <f>$C$6</f>
        <v>TOTAL ACUMUL. 2021</v>
      </c>
    </row>
    <row r="65" spans="1:9" ht="16.5" customHeight="1">
      <c r="A65" s="685"/>
      <c r="B65" s="651"/>
      <c r="C65" s="652"/>
      <c r="D65" s="653"/>
      <c r="E65" s="652"/>
      <c r="F65" s="651"/>
      <c r="G65" s="652"/>
      <c r="H65" s="686"/>
      <c r="I65" s="652"/>
    </row>
    <row r="66" spans="1:9" ht="16.5" customHeight="1">
      <c r="A66" s="654" t="s">
        <v>832</v>
      </c>
      <c r="B66" s="631">
        <v>176118.555056</v>
      </c>
      <c r="C66" s="632">
        <v>571310.5412890001</v>
      </c>
      <c r="D66" s="641">
        <v>183559.51502000002</v>
      </c>
      <c r="E66" s="632">
        <v>533331.26202</v>
      </c>
      <c r="F66" s="631">
        <v>170768.62148</v>
      </c>
      <c r="G66" s="632">
        <v>316860.89233299997</v>
      </c>
      <c r="H66" s="683">
        <v>176909.01960000006</v>
      </c>
      <c r="I66" s="632">
        <v>313541.83914000005</v>
      </c>
    </row>
    <row r="67" spans="1:9" ht="16.5" customHeight="1">
      <c r="A67" s="658" t="s">
        <v>881</v>
      </c>
      <c r="B67" s="659">
        <v>145607.59738</v>
      </c>
      <c r="C67" s="660">
        <v>461166.32038</v>
      </c>
      <c r="D67" s="661">
        <v>142488.36773</v>
      </c>
      <c r="E67" s="660">
        <v>401505.12014</v>
      </c>
      <c r="F67" s="659">
        <v>145253.907</v>
      </c>
      <c r="G67" s="660">
        <v>250218.415</v>
      </c>
      <c r="H67" s="687">
        <v>142045.32777</v>
      </c>
      <c r="I67" s="660">
        <v>234092.79115</v>
      </c>
    </row>
    <row r="68" spans="1:9" ht="16.5" customHeight="1">
      <c r="A68" s="654" t="s">
        <v>882</v>
      </c>
      <c r="B68" s="655">
        <v>356.21826</v>
      </c>
      <c r="C68" s="656">
        <v>13055.852959999998</v>
      </c>
      <c r="D68" s="657">
        <v>559.95733</v>
      </c>
      <c r="E68" s="656">
        <v>15525.72242</v>
      </c>
      <c r="F68" s="655">
        <v>0</v>
      </c>
      <c r="G68" s="656">
        <v>10995.624</v>
      </c>
      <c r="H68" s="688">
        <v>0</v>
      </c>
      <c r="I68" s="656">
        <v>12504.667580000001</v>
      </c>
    </row>
    <row r="69" spans="1:9" ht="16.5" customHeight="1">
      <c r="A69" s="658" t="s">
        <v>835</v>
      </c>
      <c r="B69" s="659">
        <v>8426.437365</v>
      </c>
      <c r="C69" s="660">
        <v>30623.670564</v>
      </c>
      <c r="D69" s="661">
        <v>37987.01089000001</v>
      </c>
      <c r="E69" s="660">
        <v>127735.47923</v>
      </c>
      <c r="F69" s="659">
        <v>4062.4299400000004</v>
      </c>
      <c r="G69" s="660">
        <v>15121.918828</v>
      </c>
      <c r="H69" s="687">
        <v>21546.709170000002</v>
      </c>
      <c r="I69" s="660">
        <v>63417.73244</v>
      </c>
    </row>
    <row r="70" spans="1:9" ht="16.5" customHeight="1">
      <c r="A70" s="654" t="s">
        <v>883</v>
      </c>
      <c r="B70" s="655">
        <v>23799.070300000003</v>
      </c>
      <c r="C70" s="656">
        <v>93522.56249000001</v>
      </c>
      <c r="D70" s="657">
        <v>16980.900170000004</v>
      </c>
      <c r="E70" s="656">
        <v>59284.44196000001</v>
      </c>
      <c r="F70" s="655">
        <v>648.488732</v>
      </c>
      <c r="G70" s="656">
        <v>32176.799428000002</v>
      </c>
      <c r="H70" s="688">
        <v>1196.94894</v>
      </c>
      <c r="I70" s="656">
        <v>22479.16078</v>
      </c>
    </row>
    <row r="71" spans="1:9" ht="16.5" customHeight="1">
      <c r="A71" s="658" t="s">
        <v>884</v>
      </c>
      <c r="B71" s="659">
        <v>26672.855305</v>
      </c>
      <c r="C71" s="660">
        <v>99929.154043</v>
      </c>
      <c r="D71" s="661">
        <v>64358.26023000001</v>
      </c>
      <c r="E71" s="660">
        <v>235865.90642</v>
      </c>
      <c r="F71" s="659">
        <v>18507.232328000002</v>
      </c>
      <c r="G71" s="660">
        <v>46546.515982</v>
      </c>
      <c r="H71" s="687">
        <v>40878.377189999985</v>
      </c>
      <c r="I71" s="660">
        <v>113018.32244</v>
      </c>
    </row>
    <row r="72" spans="1:9" ht="16.5" customHeight="1">
      <c r="A72" s="689" t="s">
        <v>885</v>
      </c>
      <c r="B72" s="655">
        <v>22928.827124</v>
      </c>
      <c r="C72" s="656">
        <v>65168.153420999995</v>
      </c>
      <c r="D72" s="657">
        <v>37220.43935</v>
      </c>
      <c r="E72" s="656">
        <v>118024.91679</v>
      </c>
      <c r="F72" s="655">
        <v>1014.5474790000001</v>
      </c>
      <c r="G72" s="656">
        <v>25204.995312</v>
      </c>
      <c r="H72" s="688">
        <v>2729.02331</v>
      </c>
      <c r="I72" s="656">
        <v>51089.55615999999</v>
      </c>
    </row>
    <row r="73" spans="1:9" ht="16.5" customHeight="1">
      <c r="A73" s="658" t="s">
        <v>839</v>
      </c>
      <c r="B73" s="659">
        <v>35008.95642699999</v>
      </c>
      <c r="C73" s="660">
        <v>147914.21660199997</v>
      </c>
      <c r="D73" s="661">
        <v>51892.06011999999</v>
      </c>
      <c r="E73" s="660">
        <v>213607.01085</v>
      </c>
      <c r="F73" s="659">
        <v>22296.825805000004</v>
      </c>
      <c r="G73" s="660">
        <v>69277.55356900001</v>
      </c>
      <c r="H73" s="687">
        <v>32606.884299999998</v>
      </c>
      <c r="I73" s="660">
        <v>101820.17420000001</v>
      </c>
    </row>
    <row r="74" spans="1:9" ht="16.5" customHeight="1">
      <c r="A74" s="654" t="s">
        <v>886</v>
      </c>
      <c r="B74" s="655">
        <v>9119.568506</v>
      </c>
      <c r="C74" s="656">
        <v>44268.739917</v>
      </c>
      <c r="D74" s="657">
        <v>13554.15173</v>
      </c>
      <c r="E74" s="656">
        <v>64540.005789999996</v>
      </c>
      <c r="F74" s="655">
        <v>6215.433720000001</v>
      </c>
      <c r="G74" s="656">
        <v>19374.738935</v>
      </c>
      <c r="H74" s="688">
        <v>8164.243180000001</v>
      </c>
      <c r="I74" s="656">
        <v>28652.529719999995</v>
      </c>
    </row>
    <row r="75" spans="1:9" ht="16.5" customHeight="1">
      <c r="A75" s="690" t="s">
        <v>887</v>
      </c>
      <c r="B75" s="659">
        <v>7866.8851270000005</v>
      </c>
      <c r="C75" s="660">
        <v>34596.225121</v>
      </c>
      <c r="D75" s="661">
        <v>27270.179820000005</v>
      </c>
      <c r="E75" s="660">
        <v>123843.65062</v>
      </c>
      <c r="F75" s="659">
        <v>2219.637231</v>
      </c>
      <c r="G75" s="660">
        <v>17398.960699999996</v>
      </c>
      <c r="H75" s="687">
        <v>5143.394309999998</v>
      </c>
      <c r="I75" s="660">
        <v>65047.97489</v>
      </c>
    </row>
    <row r="76" spans="1:9" ht="16.5" customHeight="1">
      <c r="A76" s="654" t="s">
        <v>843</v>
      </c>
      <c r="B76" s="655">
        <v>63289.57894599998</v>
      </c>
      <c r="C76" s="656">
        <v>272560.760592</v>
      </c>
      <c r="D76" s="657">
        <v>58298.17843000001</v>
      </c>
      <c r="E76" s="656">
        <v>213738.40946999998</v>
      </c>
      <c r="F76" s="655">
        <v>8643.119162</v>
      </c>
      <c r="G76" s="656">
        <v>140409.28330500002</v>
      </c>
      <c r="H76" s="688">
        <v>14301.126809999998</v>
      </c>
      <c r="I76" s="656">
        <v>105330.28171000001</v>
      </c>
    </row>
    <row r="77" spans="1:9" ht="16.5" customHeight="1">
      <c r="A77" s="658" t="s">
        <v>888</v>
      </c>
      <c r="B77" s="659">
        <v>33518.968744000005</v>
      </c>
      <c r="C77" s="660">
        <v>156115.736427</v>
      </c>
      <c r="D77" s="661">
        <v>20548.037360000002</v>
      </c>
      <c r="E77" s="660">
        <v>85081.63478999998</v>
      </c>
      <c r="F77" s="659">
        <v>3911.34805</v>
      </c>
      <c r="G77" s="660">
        <v>83195.29466500001</v>
      </c>
      <c r="H77" s="687">
        <v>3419.08702</v>
      </c>
      <c r="I77" s="660">
        <v>43055.65284</v>
      </c>
    </row>
    <row r="78" spans="1:9" ht="16.5" customHeight="1">
      <c r="A78" s="654" t="s">
        <v>889</v>
      </c>
      <c r="B78" s="655">
        <v>2056.7140440000003</v>
      </c>
      <c r="C78" s="656">
        <v>6396.270537</v>
      </c>
      <c r="D78" s="657">
        <v>5379.353410000001</v>
      </c>
      <c r="E78" s="656">
        <v>14981.269340000003</v>
      </c>
      <c r="F78" s="655">
        <v>447.97457999999995</v>
      </c>
      <c r="G78" s="656">
        <v>2792.44664</v>
      </c>
      <c r="H78" s="688">
        <v>1178.58673</v>
      </c>
      <c r="I78" s="656">
        <v>6771.027700000001</v>
      </c>
    </row>
    <row r="79" spans="1:9" ht="16.5" customHeight="1">
      <c r="A79" s="663" t="s">
        <v>846</v>
      </c>
      <c r="B79" s="659">
        <v>5621.090614000001</v>
      </c>
      <c r="C79" s="660">
        <v>21918.641538000003</v>
      </c>
      <c r="D79" s="661">
        <v>21078.52045</v>
      </c>
      <c r="E79" s="660">
        <v>70614.9593</v>
      </c>
      <c r="F79" s="659">
        <v>3440.21755</v>
      </c>
      <c r="G79" s="660">
        <v>10991.185925</v>
      </c>
      <c r="H79" s="687">
        <v>8751.226</v>
      </c>
      <c r="I79" s="660">
        <v>34922.74054</v>
      </c>
    </row>
    <row r="80" spans="1:9" ht="16.5" customHeight="1">
      <c r="A80" s="662" t="s">
        <v>890</v>
      </c>
      <c r="B80" s="655">
        <v>51711.213346</v>
      </c>
      <c r="C80" s="656">
        <v>283512.501878</v>
      </c>
      <c r="D80" s="657">
        <v>26664.316919999997</v>
      </c>
      <c r="E80" s="656">
        <v>132738.10734</v>
      </c>
      <c r="F80" s="655">
        <v>36804.953743</v>
      </c>
      <c r="G80" s="656">
        <v>104282.80077899998</v>
      </c>
      <c r="H80" s="688">
        <v>14705.08299</v>
      </c>
      <c r="I80" s="656">
        <v>57350.999229999994</v>
      </c>
    </row>
    <row r="81" spans="1:9" ht="16.5" customHeight="1">
      <c r="A81" s="663" t="s">
        <v>891</v>
      </c>
      <c r="B81" s="659">
        <v>135.8325</v>
      </c>
      <c r="C81" s="660">
        <v>1071.4993630000001</v>
      </c>
      <c r="D81" s="661">
        <v>3674.9478899999995</v>
      </c>
      <c r="E81" s="660">
        <v>24565.50009</v>
      </c>
      <c r="F81" s="659">
        <v>16.97454</v>
      </c>
      <c r="G81" s="660">
        <v>613.604677</v>
      </c>
      <c r="H81" s="687">
        <v>511.99224</v>
      </c>
      <c r="I81" s="660">
        <v>14891.175979999998</v>
      </c>
    </row>
    <row r="82" spans="1:9" ht="16.5" customHeight="1">
      <c r="A82" s="637" t="s">
        <v>848</v>
      </c>
      <c r="B82" s="664">
        <v>415958.21149599995</v>
      </c>
      <c r="C82" s="691">
        <v>1600209.285363</v>
      </c>
      <c r="D82" s="692">
        <v>507905.80884000007</v>
      </c>
      <c r="E82" s="691">
        <v>1782734.68479</v>
      </c>
      <c r="F82" s="664">
        <v>264982.83044000005</v>
      </c>
      <c r="G82" s="691">
        <v>767893.3249129999</v>
      </c>
      <c r="H82" s="693">
        <v>310528.55886000005</v>
      </c>
      <c r="I82" s="691">
        <v>907987.21697</v>
      </c>
    </row>
    <row r="83" spans="1:9" ht="32.25" thickBot="1">
      <c r="A83" s="694" t="s">
        <v>892</v>
      </c>
      <c r="B83" s="667">
        <v>1182897.503586</v>
      </c>
      <c r="C83" s="695">
        <v>3988181.585301</v>
      </c>
      <c r="D83" s="696">
        <v>1320693.37154</v>
      </c>
      <c r="E83" s="695">
        <v>4600146.6921</v>
      </c>
      <c r="F83" s="667">
        <v>740283.3917950001</v>
      </c>
      <c r="G83" s="695">
        <v>1922457.3424549997</v>
      </c>
      <c r="H83" s="697">
        <v>659513.6081300001</v>
      </c>
      <c r="I83" s="695">
        <v>1984037.92503</v>
      </c>
    </row>
    <row r="84" spans="1:9" ht="16.5" customHeight="1">
      <c r="A84" s="669" t="s">
        <v>850</v>
      </c>
      <c r="B84" s="669"/>
      <c r="C84" s="669"/>
      <c r="D84" s="669"/>
      <c r="E84" s="669"/>
      <c r="F84" s="669"/>
      <c r="G84" s="669"/>
      <c r="H84" s="669"/>
      <c r="I84" s="669"/>
    </row>
    <row r="85" spans="10:11" ht="12.75">
      <c r="J85" s="698"/>
      <c r="K85" s="698"/>
    </row>
    <row r="86" ht="15.75" customHeight="1"/>
    <row r="87" ht="15.75" customHeight="1"/>
    <row r="88" ht="38.25" customHeight="1"/>
  </sheetData>
  <sheetProtection/>
  <mergeCells count="14">
    <mergeCell ref="A4:A6"/>
    <mergeCell ref="B4:E4"/>
    <mergeCell ref="F4:I4"/>
    <mergeCell ref="B5:C5"/>
    <mergeCell ref="D5:E5"/>
    <mergeCell ref="F5:G5"/>
    <mergeCell ref="H5:I5"/>
    <mergeCell ref="A62:A64"/>
    <mergeCell ref="B62:E62"/>
    <mergeCell ref="F62:I62"/>
    <mergeCell ref="B63:C63"/>
    <mergeCell ref="D63:E63"/>
    <mergeCell ref="F63:G63"/>
    <mergeCell ref="H63:I63"/>
  </mergeCells>
  <printOptions horizontalCentered="1"/>
  <pageMargins left="0.4330708661417323" right="0.15748031496062992" top="0.4724409448818898" bottom="0.31496062992125984" header="0.2755905511811024" footer="0.31496062992125984"/>
  <pageSetup fitToHeight="2" horizontalDpi="300" verticalDpi="300" orientation="portrait" paperSize="9" scale="72" r:id="rId1"/>
  <rowBreaks count="1" manualBreakCount="1">
    <brk id="5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Z49"/>
  <sheetViews>
    <sheetView view="pageBreakPreview" zoomScale="80" zoomScaleNormal="50" zoomScaleSheetLayoutView="80" zoomScalePageLayoutView="0" workbookViewId="0" topLeftCell="A1">
      <pane xSplit="1" ySplit="6" topLeftCell="B7" activePane="bottomRight" state="frozen"/>
      <selection pane="topLeft" activeCell="L6" sqref="L6"/>
      <selection pane="topRight" activeCell="L6" sqref="L6"/>
      <selection pane="bottomLeft" activeCell="L6" sqref="L6"/>
      <selection pane="bottomRight" activeCell="A1" sqref="A1"/>
    </sheetView>
  </sheetViews>
  <sheetFormatPr defaultColWidth="11.00390625" defaultRowHeight="13.5"/>
  <cols>
    <col min="1" max="1" width="26.25390625" style="700" customWidth="1"/>
    <col min="2" max="9" width="12.375" style="700" customWidth="1"/>
    <col min="10" max="10" width="26.00390625" style="700" customWidth="1"/>
    <col min="11" max="11" width="13.75390625" style="700" customWidth="1"/>
    <col min="12" max="18" width="11.50390625" style="700" customWidth="1"/>
    <col min="19" max="19" width="11.875" style="700" customWidth="1"/>
    <col min="20" max="208" width="10.00390625" style="700" customWidth="1"/>
    <col min="209" max="16384" width="11.00390625" style="700" customWidth="1"/>
  </cols>
  <sheetData>
    <row r="1" spans="1:18" ht="25.5">
      <c r="A1" s="699" t="s">
        <v>893</v>
      </c>
      <c r="B1" s="699"/>
      <c r="C1" s="699"/>
      <c r="D1" s="699"/>
      <c r="E1" s="699"/>
      <c r="F1" s="699"/>
      <c r="G1" s="699"/>
      <c r="H1" s="699"/>
      <c r="I1" s="699"/>
      <c r="J1" s="699" t="s">
        <v>893</v>
      </c>
      <c r="K1" s="699"/>
      <c r="L1" s="699"/>
      <c r="M1" s="699"/>
      <c r="N1" s="699"/>
      <c r="O1" s="699"/>
      <c r="P1" s="699"/>
      <c r="Q1" s="699"/>
      <c r="R1" s="699"/>
    </row>
    <row r="2" spans="1:18" ht="21.75" customHeight="1">
      <c r="A2" s="701" t="s">
        <v>894</v>
      </c>
      <c r="B2" s="701"/>
      <c r="C2" s="701"/>
      <c r="D2" s="701"/>
      <c r="E2" s="701"/>
      <c r="F2" s="701"/>
      <c r="G2" s="701"/>
      <c r="H2" s="701"/>
      <c r="I2" s="701"/>
      <c r="J2" s="701" t="s">
        <v>894</v>
      </c>
      <c r="K2" s="701"/>
      <c r="L2" s="701"/>
      <c r="M2" s="701"/>
      <c r="N2" s="701"/>
      <c r="O2" s="701"/>
      <c r="P2" s="701"/>
      <c r="Q2" s="701"/>
      <c r="R2" s="701"/>
    </row>
    <row r="3" spans="1:18" ht="24.75" customHeight="1" thickBot="1">
      <c r="A3" s="479"/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</row>
    <row r="4" spans="1:18" ht="24" customHeight="1" thickBot="1">
      <c r="A4" s="825" t="s">
        <v>895</v>
      </c>
      <c r="B4" s="828" t="s">
        <v>213</v>
      </c>
      <c r="C4" s="829"/>
      <c r="D4" s="829"/>
      <c r="E4" s="830"/>
      <c r="F4" s="828" t="s">
        <v>896</v>
      </c>
      <c r="G4" s="829"/>
      <c r="H4" s="829"/>
      <c r="I4" s="831"/>
      <c r="J4" s="825" t="s">
        <v>895</v>
      </c>
      <c r="K4" s="828" t="s">
        <v>208</v>
      </c>
      <c r="L4" s="829"/>
      <c r="M4" s="829"/>
      <c r="N4" s="830"/>
      <c r="O4" s="828" t="s">
        <v>897</v>
      </c>
      <c r="P4" s="829"/>
      <c r="Q4" s="829"/>
      <c r="R4" s="831"/>
    </row>
    <row r="5" spans="1:18" ht="24" customHeight="1">
      <c r="A5" s="826"/>
      <c r="B5" s="822" t="s">
        <v>773</v>
      </c>
      <c r="C5" s="823"/>
      <c r="D5" s="822" t="s">
        <v>774</v>
      </c>
      <c r="E5" s="823"/>
      <c r="F5" s="822" t="s">
        <v>773</v>
      </c>
      <c r="G5" s="823"/>
      <c r="H5" s="822" t="s">
        <v>774</v>
      </c>
      <c r="I5" s="824"/>
      <c r="J5" s="826"/>
      <c r="K5" s="822" t="s">
        <v>773</v>
      </c>
      <c r="L5" s="823"/>
      <c r="M5" s="822" t="s">
        <v>774</v>
      </c>
      <c r="N5" s="823"/>
      <c r="O5" s="822" t="s">
        <v>773</v>
      </c>
      <c r="P5" s="823"/>
      <c r="Q5" s="822" t="s">
        <v>774</v>
      </c>
      <c r="R5" s="824"/>
    </row>
    <row r="6" spans="1:18" ht="79.5" customHeight="1" thickBot="1">
      <c r="A6" s="827"/>
      <c r="B6" s="702" t="s">
        <v>898</v>
      </c>
      <c r="C6" s="703" t="s">
        <v>899</v>
      </c>
      <c r="D6" s="702" t="str">
        <f>$B$6</f>
        <v>Setembre-Desembre 2021</v>
      </c>
      <c r="E6" s="703" t="str">
        <f>$C$6</f>
        <v>Total acumulat campanya 2021/2022</v>
      </c>
      <c r="F6" s="702" t="str">
        <f>$B$6</f>
        <v>Setembre-Desembre 2021</v>
      </c>
      <c r="G6" s="703" t="str">
        <f>$C$6</f>
        <v>Total acumulat campanya 2021/2022</v>
      </c>
      <c r="H6" s="702" t="str">
        <f>$B$6</f>
        <v>Setembre-Desembre 2021</v>
      </c>
      <c r="I6" s="704" t="str">
        <f>$C$6</f>
        <v>Total acumulat campanya 2021/2022</v>
      </c>
      <c r="J6" s="827"/>
      <c r="K6" s="702" t="str">
        <f>$B$6</f>
        <v>Setembre-Desembre 2021</v>
      </c>
      <c r="L6" s="703" t="str">
        <f>$C$6</f>
        <v>Total acumulat campanya 2021/2022</v>
      </c>
      <c r="M6" s="702" t="str">
        <f>$B$6</f>
        <v>Setembre-Desembre 2021</v>
      </c>
      <c r="N6" s="703" t="str">
        <f>$C$6</f>
        <v>Total acumulat campanya 2021/2022</v>
      </c>
      <c r="O6" s="702" t="str">
        <f>$B$6</f>
        <v>Setembre-Desembre 2021</v>
      </c>
      <c r="P6" s="703" t="str">
        <f>$C$6</f>
        <v>Total acumulat campanya 2021/2022</v>
      </c>
      <c r="Q6" s="702" t="str">
        <f>$B$6</f>
        <v>Setembre-Desembre 2021</v>
      </c>
      <c r="R6" s="704" t="str">
        <f>$C$6</f>
        <v>Total acumulat campanya 2021/2022</v>
      </c>
    </row>
    <row r="7" spans="1:18" s="710" customFormat="1" ht="24" customHeight="1">
      <c r="A7" s="705" t="s">
        <v>900</v>
      </c>
      <c r="B7" s="706">
        <v>199854.86857999998</v>
      </c>
      <c r="C7" s="707">
        <v>199854.86857999998</v>
      </c>
      <c r="D7" s="706">
        <v>201860.21356</v>
      </c>
      <c r="E7" s="707">
        <v>201860.21356</v>
      </c>
      <c r="F7" s="706">
        <v>82869.73919</v>
      </c>
      <c r="G7" s="707">
        <v>82869.73919</v>
      </c>
      <c r="H7" s="706">
        <v>65819.86197</v>
      </c>
      <c r="I7" s="708">
        <v>65819.86197</v>
      </c>
      <c r="J7" s="709" t="s">
        <v>900</v>
      </c>
      <c r="K7" s="706">
        <v>106573.83042000001</v>
      </c>
      <c r="L7" s="707">
        <v>106573.83042000001</v>
      </c>
      <c r="M7" s="706">
        <v>124041.05670999999</v>
      </c>
      <c r="N7" s="707">
        <v>124041.05670999999</v>
      </c>
      <c r="O7" s="706">
        <v>7213.73334</v>
      </c>
      <c r="P7" s="707">
        <v>7213.73334</v>
      </c>
      <c r="Q7" s="706">
        <v>8685.60379</v>
      </c>
      <c r="R7" s="707">
        <v>8685.60379</v>
      </c>
    </row>
    <row r="8" spans="1:18" s="710" customFormat="1" ht="24" customHeight="1">
      <c r="A8" s="711" t="s">
        <v>901</v>
      </c>
      <c r="B8" s="712">
        <v>58889.42729</v>
      </c>
      <c r="C8" s="713">
        <v>58889.42729</v>
      </c>
      <c r="D8" s="712">
        <v>53992.62861</v>
      </c>
      <c r="E8" s="713">
        <v>53992.62861</v>
      </c>
      <c r="F8" s="712">
        <v>19977.382530000003</v>
      </c>
      <c r="G8" s="713">
        <v>19977.382530000003</v>
      </c>
      <c r="H8" s="712">
        <v>13511.04253</v>
      </c>
      <c r="I8" s="713">
        <v>13511.04253</v>
      </c>
      <c r="J8" s="714" t="s">
        <v>901</v>
      </c>
      <c r="K8" s="712">
        <v>35655.96356</v>
      </c>
      <c r="L8" s="713">
        <v>35655.96356</v>
      </c>
      <c r="M8" s="712">
        <v>36937.157790000005</v>
      </c>
      <c r="N8" s="713">
        <v>36937.157790000005</v>
      </c>
      <c r="O8" s="712">
        <v>3045.9107000000004</v>
      </c>
      <c r="P8" s="713">
        <v>3045.9107000000004</v>
      </c>
      <c r="Q8" s="712">
        <v>3377.3625199999997</v>
      </c>
      <c r="R8" s="713">
        <v>3377.3625199999997</v>
      </c>
    </row>
    <row r="9" spans="1:18" s="710" customFormat="1" ht="24" customHeight="1">
      <c r="A9" s="705" t="s">
        <v>902</v>
      </c>
      <c r="B9" s="706">
        <v>302410.88784000004</v>
      </c>
      <c r="C9" s="707">
        <v>302410.88784000004</v>
      </c>
      <c r="D9" s="706">
        <v>296883.20102</v>
      </c>
      <c r="E9" s="707">
        <v>296883.20102</v>
      </c>
      <c r="F9" s="706">
        <v>107988.90003</v>
      </c>
      <c r="G9" s="707">
        <v>107988.90003</v>
      </c>
      <c r="H9" s="706">
        <v>80427.98207000001</v>
      </c>
      <c r="I9" s="707">
        <v>80427.98207000001</v>
      </c>
      <c r="J9" s="715" t="s">
        <v>902</v>
      </c>
      <c r="K9" s="706">
        <v>171745.9166</v>
      </c>
      <c r="L9" s="707">
        <v>171745.9166</v>
      </c>
      <c r="M9" s="706">
        <v>181472.26507</v>
      </c>
      <c r="N9" s="707">
        <v>181472.26507</v>
      </c>
      <c r="O9" s="706">
        <v>20104.11775</v>
      </c>
      <c r="P9" s="707">
        <v>20104.11775</v>
      </c>
      <c r="Q9" s="706">
        <v>31832.22318</v>
      </c>
      <c r="R9" s="707">
        <v>31832.22318</v>
      </c>
    </row>
    <row r="10" spans="1:18" s="710" customFormat="1" ht="24" customHeight="1">
      <c r="A10" s="711" t="s">
        <v>903</v>
      </c>
      <c r="B10" s="712">
        <v>38528.36941</v>
      </c>
      <c r="C10" s="713">
        <v>38528.36941</v>
      </c>
      <c r="D10" s="712">
        <v>34606.1939</v>
      </c>
      <c r="E10" s="713">
        <v>34606.1939</v>
      </c>
      <c r="F10" s="712">
        <v>16211.164739999998</v>
      </c>
      <c r="G10" s="713">
        <v>16211.164739999998</v>
      </c>
      <c r="H10" s="712">
        <v>11592.62657</v>
      </c>
      <c r="I10" s="713">
        <v>11592.62657</v>
      </c>
      <c r="J10" s="716" t="s">
        <v>903</v>
      </c>
      <c r="K10" s="712">
        <v>17853.542670000003</v>
      </c>
      <c r="L10" s="713">
        <v>17853.542670000003</v>
      </c>
      <c r="M10" s="712">
        <v>19053.81266</v>
      </c>
      <c r="N10" s="713">
        <v>19053.81266</v>
      </c>
      <c r="O10" s="712">
        <v>4336.914</v>
      </c>
      <c r="P10" s="713">
        <v>4336.914</v>
      </c>
      <c r="Q10" s="712">
        <v>3829.5754300000003</v>
      </c>
      <c r="R10" s="713">
        <v>3829.5754300000003</v>
      </c>
    </row>
    <row r="11" spans="1:18" s="710" customFormat="1" ht="24" customHeight="1">
      <c r="A11" s="705" t="s">
        <v>904</v>
      </c>
      <c r="B11" s="706">
        <v>6774.80021</v>
      </c>
      <c r="C11" s="707">
        <v>6774.80021</v>
      </c>
      <c r="D11" s="706">
        <v>6636.31691</v>
      </c>
      <c r="E11" s="707">
        <v>6636.31691</v>
      </c>
      <c r="F11" s="706">
        <v>1666.69501</v>
      </c>
      <c r="G11" s="707">
        <v>1666.69501</v>
      </c>
      <c r="H11" s="706">
        <v>1374.8938900000003</v>
      </c>
      <c r="I11" s="707">
        <v>1374.8938900000003</v>
      </c>
      <c r="J11" s="715" t="s">
        <v>904</v>
      </c>
      <c r="K11" s="706">
        <v>4817.1262</v>
      </c>
      <c r="L11" s="707">
        <v>4817.1262</v>
      </c>
      <c r="M11" s="706">
        <v>4973.03594</v>
      </c>
      <c r="N11" s="707">
        <v>4973.03594</v>
      </c>
      <c r="O11" s="706">
        <v>283.758</v>
      </c>
      <c r="P11" s="707">
        <v>283.758</v>
      </c>
      <c r="Q11" s="706">
        <v>276.93003</v>
      </c>
      <c r="R11" s="707">
        <v>276.93003</v>
      </c>
    </row>
    <row r="12" spans="1:18" s="710" customFormat="1" ht="24" customHeight="1">
      <c r="A12" s="711" t="s">
        <v>905</v>
      </c>
      <c r="B12" s="712">
        <v>19696.873929999998</v>
      </c>
      <c r="C12" s="713">
        <v>19696.873929999998</v>
      </c>
      <c r="D12" s="712">
        <v>19404.493949999996</v>
      </c>
      <c r="E12" s="713">
        <v>19404.493949999996</v>
      </c>
      <c r="F12" s="712">
        <v>5423.31692</v>
      </c>
      <c r="G12" s="713">
        <v>5423.31692</v>
      </c>
      <c r="H12" s="712">
        <v>4143.241540000001</v>
      </c>
      <c r="I12" s="713">
        <v>4143.241540000001</v>
      </c>
      <c r="J12" s="716" t="s">
        <v>905</v>
      </c>
      <c r="K12" s="712">
        <v>12849.83001</v>
      </c>
      <c r="L12" s="713">
        <v>12849.83001</v>
      </c>
      <c r="M12" s="712">
        <v>13181.14906</v>
      </c>
      <c r="N12" s="713">
        <v>13181.14906</v>
      </c>
      <c r="O12" s="712">
        <v>1247.199</v>
      </c>
      <c r="P12" s="713">
        <v>1247.199</v>
      </c>
      <c r="Q12" s="712">
        <v>1883.4941300000003</v>
      </c>
      <c r="R12" s="713">
        <v>1883.4941300000003</v>
      </c>
    </row>
    <row r="13" spans="1:18" s="710" customFormat="1" ht="24" customHeight="1">
      <c r="A13" s="705" t="s">
        <v>906</v>
      </c>
      <c r="B13" s="706">
        <v>79.5766</v>
      </c>
      <c r="C13" s="707">
        <v>79.5766</v>
      </c>
      <c r="D13" s="706">
        <v>70.43429</v>
      </c>
      <c r="E13" s="707">
        <v>70.43429</v>
      </c>
      <c r="F13" s="706">
        <v>30.42</v>
      </c>
      <c r="G13" s="707">
        <v>30.42</v>
      </c>
      <c r="H13" s="706">
        <v>19.252000000000002</v>
      </c>
      <c r="I13" s="707">
        <v>19.252000000000002</v>
      </c>
      <c r="J13" s="715" t="s">
        <v>906</v>
      </c>
      <c r="K13" s="706">
        <v>49.156600000000005</v>
      </c>
      <c r="L13" s="707">
        <v>49.156600000000005</v>
      </c>
      <c r="M13" s="706">
        <v>51.18229</v>
      </c>
      <c r="N13" s="707">
        <v>51.18229</v>
      </c>
      <c r="O13" s="706">
        <v>0</v>
      </c>
      <c r="P13" s="707">
        <v>0</v>
      </c>
      <c r="Q13" s="706">
        <v>0</v>
      </c>
      <c r="R13" s="707">
        <v>0</v>
      </c>
    </row>
    <row r="14" spans="1:18" s="710" customFormat="1" ht="24" customHeight="1">
      <c r="A14" s="711" t="s">
        <v>907</v>
      </c>
      <c r="B14" s="712">
        <v>4747.81939</v>
      </c>
      <c r="C14" s="713">
        <v>4747.81939</v>
      </c>
      <c r="D14" s="712">
        <v>3188.2560300000005</v>
      </c>
      <c r="E14" s="713">
        <v>3188.2560300000005</v>
      </c>
      <c r="F14" s="712">
        <v>1870.5936000000002</v>
      </c>
      <c r="G14" s="713">
        <v>1870.5936000000002</v>
      </c>
      <c r="H14" s="712">
        <v>1046.4538</v>
      </c>
      <c r="I14" s="713">
        <v>1046.4538</v>
      </c>
      <c r="J14" s="716" t="s">
        <v>907</v>
      </c>
      <c r="K14" s="712">
        <v>1798.5793599999997</v>
      </c>
      <c r="L14" s="713">
        <v>1798.5793599999997</v>
      </c>
      <c r="M14" s="712">
        <v>1457.3923100000002</v>
      </c>
      <c r="N14" s="713">
        <v>1457.3923100000002</v>
      </c>
      <c r="O14" s="712">
        <v>882.461</v>
      </c>
      <c r="P14" s="713">
        <v>882.461</v>
      </c>
      <c r="Q14" s="712">
        <v>606.5725199999999</v>
      </c>
      <c r="R14" s="713">
        <v>606.5725199999999</v>
      </c>
    </row>
    <row r="15" spans="1:18" s="710" customFormat="1" ht="24" customHeight="1">
      <c r="A15" s="705" t="s">
        <v>908</v>
      </c>
      <c r="B15" s="706">
        <v>33282.13822</v>
      </c>
      <c r="C15" s="707">
        <v>33282.13822</v>
      </c>
      <c r="D15" s="706">
        <v>36080.10978</v>
      </c>
      <c r="E15" s="707">
        <v>36080.10978</v>
      </c>
      <c r="F15" s="706">
        <v>9555.66103</v>
      </c>
      <c r="G15" s="707">
        <v>9555.66103</v>
      </c>
      <c r="H15" s="706">
        <v>7148.12184</v>
      </c>
      <c r="I15" s="707">
        <v>7148.12184</v>
      </c>
      <c r="J15" s="715" t="s">
        <v>908</v>
      </c>
      <c r="K15" s="706">
        <v>22858.58118</v>
      </c>
      <c r="L15" s="707">
        <v>22858.58118</v>
      </c>
      <c r="M15" s="706">
        <v>27813.2734</v>
      </c>
      <c r="N15" s="707">
        <v>27813.2734</v>
      </c>
      <c r="O15" s="706">
        <v>636.52605</v>
      </c>
      <c r="P15" s="707">
        <v>636.52605</v>
      </c>
      <c r="Q15" s="706">
        <v>841.0691300000001</v>
      </c>
      <c r="R15" s="707">
        <v>841.0691300000001</v>
      </c>
    </row>
    <row r="16" spans="1:18" s="710" customFormat="1" ht="24" customHeight="1">
      <c r="A16" s="711" t="s">
        <v>909</v>
      </c>
      <c r="B16" s="712">
        <v>1419.48756</v>
      </c>
      <c r="C16" s="713">
        <v>1419.48756</v>
      </c>
      <c r="D16" s="712">
        <v>1608.2117199999998</v>
      </c>
      <c r="E16" s="713">
        <v>1608.2117199999998</v>
      </c>
      <c r="F16" s="712">
        <v>306.45602</v>
      </c>
      <c r="G16" s="713">
        <v>306.45602</v>
      </c>
      <c r="H16" s="712">
        <v>269.23174</v>
      </c>
      <c r="I16" s="713">
        <v>269.23174</v>
      </c>
      <c r="J16" s="716" t="s">
        <v>909</v>
      </c>
      <c r="K16" s="712">
        <v>934.2513099999999</v>
      </c>
      <c r="L16" s="713">
        <v>934.2513099999999</v>
      </c>
      <c r="M16" s="712">
        <v>1097.1099199999999</v>
      </c>
      <c r="N16" s="713">
        <v>1097.1099199999999</v>
      </c>
      <c r="O16" s="712">
        <v>166.71223</v>
      </c>
      <c r="P16" s="713">
        <v>166.71223</v>
      </c>
      <c r="Q16" s="712">
        <v>220.77805999999998</v>
      </c>
      <c r="R16" s="713">
        <v>220.77805999999998</v>
      </c>
    </row>
    <row r="17" spans="1:18" s="710" customFormat="1" ht="24" customHeight="1">
      <c r="A17" s="705" t="s">
        <v>910</v>
      </c>
      <c r="B17" s="706">
        <v>43914.21488</v>
      </c>
      <c r="C17" s="707">
        <v>43914.21488</v>
      </c>
      <c r="D17" s="706">
        <v>36625.7513</v>
      </c>
      <c r="E17" s="707">
        <v>36625.7513</v>
      </c>
      <c r="F17" s="706">
        <v>16066.12599</v>
      </c>
      <c r="G17" s="707">
        <v>16066.12599</v>
      </c>
      <c r="H17" s="706">
        <v>11564.426399999998</v>
      </c>
      <c r="I17" s="707">
        <v>11564.426399999998</v>
      </c>
      <c r="J17" s="715" t="s">
        <v>910</v>
      </c>
      <c r="K17" s="706">
        <v>25940.04489</v>
      </c>
      <c r="L17" s="707">
        <v>25940.04489</v>
      </c>
      <c r="M17" s="706">
        <v>23160.96624</v>
      </c>
      <c r="N17" s="707">
        <v>23160.96624</v>
      </c>
      <c r="O17" s="706">
        <v>1868.801</v>
      </c>
      <c r="P17" s="707">
        <v>1868.801</v>
      </c>
      <c r="Q17" s="706">
        <v>1848.26382</v>
      </c>
      <c r="R17" s="707">
        <v>1848.26382</v>
      </c>
    </row>
    <row r="18" spans="1:18" s="710" customFormat="1" ht="24" customHeight="1">
      <c r="A18" s="711" t="s">
        <v>911</v>
      </c>
      <c r="B18" s="712">
        <v>22737.776049999997</v>
      </c>
      <c r="C18" s="713">
        <v>22737.776049999997</v>
      </c>
      <c r="D18" s="712">
        <v>19556.51543</v>
      </c>
      <c r="E18" s="713">
        <v>19556.51543</v>
      </c>
      <c r="F18" s="712">
        <v>5230.379</v>
      </c>
      <c r="G18" s="713">
        <v>5230.379</v>
      </c>
      <c r="H18" s="712">
        <v>3680.17106</v>
      </c>
      <c r="I18" s="713">
        <v>3680.17106</v>
      </c>
      <c r="J18" s="716" t="s">
        <v>911</v>
      </c>
      <c r="K18" s="712">
        <v>16916.20505</v>
      </c>
      <c r="L18" s="713">
        <v>16916.20505</v>
      </c>
      <c r="M18" s="712">
        <v>15186.931419999997</v>
      </c>
      <c r="N18" s="713">
        <v>15186.931419999997</v>
      </c>
      <c r="O18" s="712">
        <v>509.589</v>
      </c>
      <c r="P18" s="713">
        <v>509.589</v>
      </c>
      <c r="Q18" s="712">
        <v>617.16997</v>
      </c>
      <c r="R18" s="713">
        <v>617.16997</v>
      </c>
    </row>
    <row r="19" spans="1:18" s="710" customFormat="1" ht="24" customHeight="1">
      <c r="A19" s="705" t="s">
        <v>912</v>
      </c>
      <c r="B19" s="706">
        <v>19427.61156</v>
      </c>
      <c r="C19" s="707">
        <v>19427.61156</v>
      </c>
      <c r="D19" s="706">
        <v>20148.955639999996</v>
      </c>
      <c r="E19" s="707">
        <v>20148.955639999996</v>
      </c>
      <c r="F19" s="706">
        <v>5998.099</v>
      </c>
      <c r="G19" s="707">
        <v>5998.099</v>
      </c>
      <c r="H19" s="706">
        <v>4947.14049</v>
      </c>
      <c r="I19" s="707">
        <v>4947.14049</v>
      </c>
      <c r="J19" s="715" t="s">
        <v>912</v>
      </c>
      <c r="K19" s="706">
        <v>12723.120560000001</v>
      </c>
      <c r="L19" s="707">
        <v>12723.120560000001</v>
      </c>
      <c r="M19" s="706">
        <v>14196.1505</v>
      </c>
      <c r="N19" s="707">
        <v>14196.1505</v>
      </c>
      <c r="O19" s="706">
        <v>684.99</v>
      </c>
      <c r="P19" s="707">
        <v>684.99</v>
      </c>
      <c r="Q19" s="706">
        <v>980.43832</v>
      </c>
      <c r="R19" s="707">
        <v>980.43832</v>
      </c>
    </row>
    <row r="20" spans="1:18" s="710" customFormat="1" ht="24" customHeight="1">
      <c r="A20" s="711" t="s">
        <v>913</v>
      </c>
      <c r="B20" s="712">
        <v>665.9932</v>
      </c>
      <c r="C20" s="713">
        <v>665.9932</v>
      </c>
      <c r="D20" s="712">
        <v>605.31813</v>
      </c>
      <c r="E20" s="713">
        <v>605.31813</v>
      </c>
      <c r="F20" s="712">
        <v>489.8633</v>
      </c>
      <c r="G20" s="713">
        <v>489.8633</v>
      </c>
      <c r="H20" s="712">
        <v>388.61399</v>
      </c>
      <c r="I20" s="713">
        <v>388.61399</v>
      </c>
      <c r="J20" s="716" t="s">
        <v>913</v>
      </c>
      <c r="K20" s="712">
        <v>147.8074</v>
      </c>
      <c r="L20" s="713">
        <v>147.8074</v>
      </c>
      <c r="M20" s="712">
        <v>196.09063999999998</v>
      </c>
      <c r="N20" s="713">
        <v>196.09063999999998</v>
      </c>
      <c r="O20" s="712">
        <v>21.4975</v>
      </c>
      <c r="P20" s="713">
        <v>21.4975</v>
      </c>
      <c r="Q20" s="712">
        <v>15.380999999999998</v>
      </c>
      <c r="R20" s="713">
        <v>15.380999999999998</v>
      </c>
    </row>
    <row r="21" spans="1:18" s="710" customFormat="1" ht="24" customHeight="1">
      <c r="A21" s="705" t="s">
        <v>914</v>
      </c>
      <c r="B21" s="706">
        <v>3348.0047999999997</v>
      </c>
      <c r="C21" s="707">
        <v>3348.0047999999997</v>
      </c>
      <c r="D21" s="706">
        <v>2990.01131</v>
      </c>
      <c r="E21" s="707">
        <v>2990.01131</v>
      </c>
      <c r="F21" s="706">
        <v>838.084</v>
      </c>
      <c r="G21" s="707">
        <v>838.084</v>
      </c>
      <c r="H21" s="706">
        <v>631.56895</v>
      </c>
      <c r="I21" s="707">
        <v>631.56895</v>
      </c>
      <c r="J21" s="715" t="s">
        <v>914</v>
      </c>
      <c r="K21" s="706">
        <v>2506.6508</v>
      </c>
      <c r="L21" s="707">
        <v>2506.6508</v>
      </c>
      <c r="M21" s="706">
        <v>2353.72786</v>
      </c>
      <c r="N21" s="707">
        <v>2353.72786</v>
      </c>
      <c r="O21" s="706">
        <v>0.75</v>
      </c>
      <c r="P21" s="707">
        <v>0.75</v>
      </c>
      <c r="Q21" s="706">
        <v>1.6365</v>
      </c>
      <c r="R21" s="707">
        <v>1.6365</v>
      </c>
    </row>
    <row r="22" spans="1:18" s="710" customFormat="1" ht="24" customHeight="1">
      <c r="A22" s="711" t="s">
        <v>915</v>
      </c>
      <c r="B22" s="712">
        <v>4664.6255</v>
      </c>
      <c r="C22" s="713">
        <v>4664.6255</v>
      </c>
      <c r="D22" s="712">
        <v>4664.71604</v>
      </c>
      <c r="E22" s="713">
        <v>4664.71604</v>
      </c>
      <c r="F22" s="712">
        <v>845.75475</v>
      </c>
      <c r="G22" s="713">
        <v>845.75475</v>
      </c>
      <c r="H22" s="712">
        <v>718.75171</v>
      </c>
      <c r="I22" s="713">
        <v>718.75171</v>
      </c>
      <c r="J22" s="716" t="s">
        <v>915</v>
      </c>
      <c r="K22" s="712">
        <v>3740.6357500000004</v>
      </c>
      <c r="L22" s="713">
        <v>3740.6357500000004</v>
      </c>
      <c r="M22" s="712">
        <v>3879.5568799999996</v>
      </c>
      <c r="N22" s="713">
        <v>3879.5568799999996</v>
      </c>
      <c r="O22" s="712">
        <v>49.235</v>
      </c>
      <c r="P22" s="713">
        <v>49.235</v>
      </c>
      <c r="Q22" s="712">
        <v>39.3619</v>
      </c>
      <c r="R22" s="713">
        <v>39.3619</v>
      </c>
    </row>
    <row r="23" spans="1:18" s="710" customFormat="1" ht="24" customHeight="1">
      <c r="A23" s="705" t="s">
        <v>916</v>
      </c>
      <c r="B23" s="706">
        <v>2839.5392</v>
      </c>
      <c r="C23" s="707">
        <v>2839.5392</v>
      </c>
      <c r="D23" s="706">
        <v>2286.6807799999997</v>
      </c>
      <c r="E23" s="707">
        <v>2286.6807799999997</v>
      </c>
      <c r="F23" s="706">
        <v>551.243</v>
      </c>
      <c r="G23" s="707">
        <v>551.243</v>
      </c>
      <c r="H23" s="706">
        <v>391.67769000000004</v>
      </c>
      <c r="I23" s="707">
        <v>391.67769000000004</v>
      </c>
      <c r="J23" s="715" t="s">
        <v>916</v>
      </c>
      <c r="K23" s="706">
        <v>2271.3912000000005</v>
      </c>
      <c r="L23" s="707">
        <v>2271.3912000000005</v>
      </c>
      <c r="M23" s="706">
        <v>1879.11125</v>
      </c>
      <c r="N23" s="707">
        <v>1879.11125</v>
      </c>
      <c r="O23" s="706">
        <v>4.752</v>
      </c>
      <c r="P23" s="707">
        <v>4.752</v>
      </c>
      <c r="Q23" s="706">
        <v>2.52576</v>
      </c>
      <c r="R23" s="707">
        <v>2.52576</v>
      </c>
    </row>
    <row r="24" spans="1:18" s="717" customFormat="1" ht="24" customHeight="1">
      <c r="A24" s="711" t="s">
        <v>917</v>
      </c>
      <c r="B24" s="712">
        <v>63954.247260000004</v>
      </c>
      <c r="C24" s="713">
        <v>63954.247260000004</v>
      </c>
      <c r="D24" s="712">
        <v>51806.438469999994</v>
      </c>
      <c r="E24" s="713">
        <v>51806.438469999994</v>
      </c>
      <c r="F24" s="712">
        <v>23139.03374</v>
      </c>
      <c r="G24" s="713">
        <v>23139.03374</v>
      </c>
      <c r="H24" s="712">
        <v>14947.53201</v>
      </c>
      <c r="I24" s="713">
        <v>14947.53201</v>
      </c>
      <c r="J24" s="716" t="s">
        <v>917</v>
      </c>
      <c r="K24" s="712">
        <v>38388.14681</v>
      </c>
      <c r="L24" s="713">
        <v>38388.14681</v>
      </c>
      <c r="M24" s="712">
        <v>34548.56971</v>
      </c>
      <c r="N24" s="713">
        <v>34548.56971</v>
      </c>
      <c r="O24" s="712">
        <v>2292.0661999999998</v>
      </c>
      <c r="P24" s="713">
        <v>2292.0661999999998</v>
      </c>
      <c r="Q24" s="712">
        <v>2169.42706</v>
      </c>
      <c r="R24" s="713">
        <v>2169.42706</v>
      </c>
    </row>
    <row r="25" spans="1:18" s="710" customFormat="1" ht="24" customHeight="1">
      <c r="A25" s="705" t="s">
        <v>918</v>
      </c>
      <c r="B25" s="706">
        <v>33369.82879</v>
      </c>
      <c r="C25" s="707">
        <v>33369.82879</v>
      </c>
      <c r="D25" s="706">
        <v>28176.22101</v>
      </c>
      <c r="E25" s="707">
        <v>28176.22101</v>
      </c>
      <c r="F25" s="706">
        <v>9671.70182</v>
      </c>
      <c r="G25" s="707">
        <v>9671.70182</v>
      </c>
      <c r="H25" s="706">
        <v>7075.913350000001</v>
      </c>
      <c r="I25" s="707">
        <v>7075.913350000001</v>
      </c>
      <c r="J25" s="715" t="s">
        <v>918</v>
      </c>
      <c r="K25" s="706">
        <v>20886.24149</v>
      </c>
      <c r="L25" s="707">
        <v>20886.24149</v>
      </c>
      <c r="M25" s="706">
        <v>18034.090799999998</v>
      </c>
      <c r="N25" s="707">
        <v>18034.090799999998</v>
      </c>
      <c r="O25" s="706">
        <v>2737.6074799999997</v>
      </c>
      <c r="P25" s="707">
        <v>2737.6074799999997</v>
      </c>
      <c r="Q25" s="706">
        <v>2980.89349</v>
      </c>
      <c r="R25" s="707">
        <v>2980.89349</v>
      </c>
    </row>
    <row r="26" spans="1:18" s="710" customFormat="1" ht="24" customHeight="1">
      <c r="A26" s="711" t="s">
        <v>919</v>
      </c>
      <c r="B26" s="712">
        <v>14438.594240000002</v>
      </c>
      <c r="C26" s="713">
        <v>14438.594240000002</v>
      </c>
      <c r="D26" s="712">
        <v>13671.6111</v>
      </c>
      <c r="E26" s="713">
        <v>13671.6111</v>
      </c>
      <c r="F26" s="712">
        <v>3561.2155</v>
      </c>
      <c r="G26" s="713">
        <v>3561.2155</v>
      </c>
      <c r="H26" s="712">
        <v>2750.84362</v>
      </c>
      <c r="I26" s="713">
        <v>2750.84362</v>
      </c>
      <c r="J26" s="716" t="s">
        <v>919</v>
      </c>
      <c r="K26" s="712">
        <v>9896.79169</v>
      </c>
      <c r="L26" s="713">
        <v>9896.79169</v>
      </c>
      <c r="M26" s="712">
        <v>9710.940009999998</v>
      </c>
      <c r="N26" s="713">
        <v>9710.940009999998</v>
      </c>
      <c r="O26" s="712">
        <v>918.01715</v>
      </c>
      <c r="P26" s="713">
        <v>918.01715</v>
      </c>
      <c r="Q26" s="712">
        <v>1140.2819699999998</v>
      </c>
      <c r="R26" s="713">
        <v>1140.2819699999998</v>
      </c>
    </row>
    <row r="27" spans="1:18" s="710" customFormat="1" ht="24" customHeight="1">
      <c r="A27" s="705" t="s">
        <v>920</v>
      </c>
      <c r="B27" s="706">
        <v>6979.7072800000005</v>
      </c>
      <c r="C27" s="707">
        <v>6979.7072800000005</v>
      </c>
      <c r="D27" s="706">
        <v>6253.01434</v>
      </c>
      <c r="E27" s="707">
        <v>6253.01434</v>
      </c>
      <c r="F27" s="706">
        <v>2099.60975</v>
      </c>
      <c r="G27" s="707">
        <v>2099.60975</v>
      </c>
      <c r="H27" s="706">
        <v>1530.63536</v>
      </c>
      <c r="I27" s="707">
        <v>1530.63536</v>
      </c>
      <c r="J27" s="715" t="s">
        <v>920</v>
      </c>
      <c r="K27" s="706">
        <v>3931.5905299999995</v>
      </c>
      <c r="L27" s="707">
        <v>3931.5905299999995</v>
      </c>
      <c r="M27" s="706">
        <v>3641.4510999999998</v>
      </c>
      <c r="N27" s="707">
        <v>3641.4510999999998</v>
      </c>
      <c r="O27" s="706">
        <v>939.427</v>
      </c>
      <c r="P27" s="707">
        <v>939.427</v>
      </c>
      <c r="Q27" s="706">
        <v>1071.3028800000002</v>
      </c>
      <c r="R27" s="707">
        <v>1071.3028800000002</v>
      </c>
    </row>
    <row r="28" spans="1:18" s="710" customFormat="1" ht="24" customHeight="1">
      <c r="A28" s="711" t="s">
        <v>921</v>
      </c>
      <c r="B28" s="712">
        <v>2111.17218</v>
      </c>
      <c r="C28" s="713">
        <v>2111.17218</v>
      </c>
      <c r="D28" s="712">
        <v>1999.71173</v>
      </c>
      <c r="E28" s="713">
        <v>1999.71173</v>
      </c>
      <c r="F28" s="712">
        <v>758.86448</v>
      </c>
      <c r="G28" s="713">
        <v>758.86448</v>
      </c>
      <c r="H28" s="712">
        <v>619.699</v>
      </c>
      <c r="I28" s="713">
        <v>619.699</v>
      </c>
      <c r="J28" s="716" t="s">
        <v>921</v>
      </c>
      <c r="K28" s="712">
        <v>1088.1136999999999</v>
      </c>
      <c r="L28" s="713">
        <v>1088.1136999999999</v>
      </c>
      <c r="M28" s="712">
        <v>1114.67784</v>
      </c>
      <c r="N28" s="713">
        <v>1114.67784</v>
      </c>
      <c r="O28" s="712">
        <v>261.494</v>
      </c>
      <c r="P28" s="713">
        <v>261.494</v>
      </c>
      <c r="Q28" s="712">
        <v>262.49989</v>
      </c>
      <c r="R28" s="713">
        <v>262.49989</v>
      </c>
    </row>
    <row r="29" spans="1:18" s="710" customFormat="1" ht="24" customHeight="1">
      <c r="A29" s="705" t="s">
        <v>922</v>
      </c>
      <c r="B29" s="706">
        <v>1654.3642</v>
      </c>
      <c r="C29" s="707">
        <v>1654.3642</v>
      </c>
      <c r="D29" s="706">
        <v>1961.4700699999999</v>
      </c>
      <c r="E29" s="707">
        <v>1961.4700699999999</v>
      </c>
      <c r="F29" s="706">
        <v>499.214</v>
      </c>
      <c r="G29" s="707">
        <v>499.214</v>
      </c>
      <c r="H29" s="706">
        <v>594.26198</v>
      </c>
      <c r="I29" s="707">
        <v>594.26198</v>
      </c>
      <c r="J29" s="715" t="s">
        <v>922</v>
      </c>
      <c r="K29" s="706">
        <v>1155.1502</v>
      </c>
      <c r="L29" s="707">
        <v>1155.1502</v>
      </c>
      <c r="M29" s="706">
        <v>1367.20809</v>
      </c>
      <c r="N29" s="707">
        <v>1367.20809</v>
      </c>
      <c r="O29" s="706">
        <v>0</v>
      </c>
      <c r="P29" s="707">
        <v>0</v>
      </c>
      <c r="Q29" s="706">
        <v>0</v>
      </c>
      <c r="R29" s="707">
        <v>0</v>
      </c>
    </row>
    <row r="30" spans="1:18" s="710" customFormat="1" ht="24" customHeight="1">
      <c r="A30" s="711" t="s">
        <v>923</v>
      </c>
      <c r="B30" s="712">
        <v>3633.4164699999997</v>
      </c>
      <c r="C30" s="713">
        <v>3633.4164699999997</v>
      </c>
      <c r="D30" s="712">
        <v>2789.20024</v>
      </c>
      <c r="E30" s="713">
        <v>2789.20024</v>
      </c>
      <c r="F30" s="712">
        <v>1834.896</v>
      </c>
      <c r="G30" s="713">
        <v>1834.896</v>
      </c>
      <c r="H30" s="712">
        <v>1334.27188</v>
      </c>
      <c r="I30" s="713">
        <v>1334.27188</v>
      </c>
      <c r="J30" s="716" t="s">
        <v>923</v>
      </c>
      <c r="K30" s="712">
        <v>1746.90247</v>
      </c>
      <c r="L30" s="713">
        <v>1746.90247</v>
      </c>
      <c r="M30" s="712">
        <v>1394.8558</v>
      </c>
      <c r="N30" s="713">
        <v>1394.8558</v>
      </c>
      <c r="O30" s="712">
        <v>45.993</v>
      </c>
      <c r="P30" s="713">
        <v>45.993</v>
      </c>
      <c r="Q30" s="712">
        <v>54.04021</v>
      </c>
      <c r="R30" s="713">
        <v>54.04021</v>
      </c>
    </row>
    <row r="31" spans="1:177" s="479" customFormat="1" ht="24" customHeight="1">
      <c r="A31" s="705" t="s">
        <v>924</v>
      </c>
      <c r="B31" s="706">
        <v>3416.9855999999995</v>
      </c>
      <c r="C31" s="707">
        <v>3416.9855999999995</v>
      </c>
      <c r="D31" s="706">
        <v>2773.86954</v>
      </c>
      <c r="E31" s="707">
        <v>2773.86954</v>
      </c>
      <c r="F31" s="706">
        <v>2906.31</v>
      </c>
      <c r="G31" s="707">
        <v>2906.31</v>
      </c>
      <c r="H31" s="706">
        <v>2283.54792</v>
      </c>
      <c r="I31" s="707">
        <v>2283.54792</v>
      </c>
      <c r="J31" s="715" t="s">
        <v>924</v>
      </c>
      <c r="K31" s="706">
        <v>309.86400000000003</v>
      </c>
      <c r="L31" s="707">
        <v>309.86400000000003</v>
      </c>
      <c r="M31" s="706">
        <v>273.58964</v>
      </c>
      <c r="N31" s="707">
        <v>273.58964</v>
      </c>
      <c r="O31" s="706">
        <v>200.41159999999996</v>
      </c>
      <c r="P31" s="707">
        <v>200.41159999999996</v>
      </c>
      <c r="Q31" s="706">
        <v>216.15503999999999</v>
      </c>
      <c r="R31" s="707">
        <v>216.15503999999999</v>
      </c>
      <c r="S31" s="718"/>
      <c r="T31" s="719"/>
      <c r="U31" s="719"/>
      <c r="V31" s="719"/>
      <c r="W31" s="719"/>
      <c r="X31" s="719"/>
      <c r="Y31" s="719"/>
      <c r="Z31" s="719"/>
      <c r="AA31" s="719"/>
      <c r="AB31" s="719"/>
      <c r="AC31" s="719"/>
      <c r="AD31" s="719"/>
      <c r="AE31" s="719"/>
      <c r="AF31" s="719"/>
      <c r="AG31" s="719"/>
      <c r="AH31" s="719"/>
      <c r="AI31" s="719"/>
      <c r="AJ31" s="719"/>
      <c r="AK31" s="719"/>
      <c r="AL31" s="719"/>
      <c r="AM31" s="719"/>
      <c r="AN31" s="719"/>
      <c r="AO31" s="719"/>
      <c r="AP31" s="719"/>
      <c r="AQ31" s="719"/>
      <c r="AR31" s="719"/>
      <c r="AS31" s="719"/>
      <c r="AT31" s="719"/>
      <c r="AU31" s="719"/>
      <c r="AV31" s="719"/>
      <c r="AW31" s="719"/>
      <c r="AX31" s="719"/>
      <c r="AY31" s="719"/>
      <c r="AZ31" s="719"/>
      <c r="BA31" s="719"/>
      <c r="BB31" s="719"/>
      <c r="BC31" s="719"/>
      <c r="BD31" s="719"/>
      <c r="BE31" s="719"/>
      <c r="BF31" s="719"/>
      <c r="BG31" s="719"/>
      <c r="BH31" s="719"/>
      <c r="BI31" s="719"/>
      <c r="BJ31" s="719"/>
      <c r="BK31" s="719"/>
      <c r="BL31" s="719"/>
      <c r="BM31" s="719"/>
      <c r="BN31" s="719"/>
      <c r="BO31" s="719"/>
      <c r="BP31" s="719"/>
      <c r="BQ31" s="719"/>
      <c r="BR31" s="719"/>
      <c r="BS31" s="719"/>
      <c r="BT31" s="719"/>
      <c r="BU31" s="719"/>
      <c r="BV31" s="719"/>
      <c r="BW31" s="719"/>
      <c r="BX31" s="719"/>
      <c r="BY31" s="719"/>
      <c r="BZ31" s="719"/>
      <c r="CA31" s="719"/>
      <c r="CB31" s="719"/>
      <c r="CC31" s="719"/>
      <c r="CD31" s="719"/>
      <c r="CE31" s="719"/>
      <c r="CF31" s="719"/>
      <c r="CG31" s="719"/>
      <c r="CH31" s="719"/>
      <c r="CI31" s="719"/>
      <c r="CJ31" s="719"/>
      <c r="CK31" s="719"/>
      <c r="CL31" s="719"/>
      <c r="CM31" s="719"/>
      <c r="CN31" s="718"/>
      <c r="CO31" s="719"/>
      <c r="CP31" s="719"/>
      <c r="CQ31" s="719"/>
      <c r="CR31" s="719"/>
      <c r="CS31" s="719"/>
      <c r="CT31" s="719"/>
      <c r="CU31" s="719"/>
      <c r="CV31" s="719"/>
      <c r="CW31" s="719"/>
      <c r="CX31" s="719"/>
      <c r="CY31" s="719"/>
      <c r="CZ31" s="719"/>
      <c r="DA31" s="719"/>
      <c r="DB31" s="719"/>
      <c r="DC31" s="719"/>
      <c r="DD31" s="719"/>
      <c r="DE31" s="718"/>
      <c r="DF31" s="719"/>
      <c r="DG31" s="719"/>
      <c r="DH31" s="719"/>
      <c r="DI31" s="719"/>
      <c r="DJ31" s="719"/>
      <c r="DK31" s="719"/>
      <c r="DL31" s="719"/>
      <c r="DM31" s="719"/>
      <c r="DN31" s="719"/>
      <c r="DO31" s="719"/>
      <c r="DP31" s="719"/>
      <c r="DQ31" s="719"/>
      <c r="DR31" s="719"/>
      <c r="DS31" s="719"/>
      <c r="DT31" s="719"/>
      <c r="DU31" s="719"/>
      <c r="DV31" s="718"/>
      <c r="DW31" s="719"/>
      <c r="DX31" s="719"/>
      <c r="DY31" s="719"/>
      <c r="DZ31" s="719"/>
      <c r="EA31" s="719"/>
      <c r="EB31" s="719"/>
      <c r="EC31" s="719"/>
      <c r="ED31" s="719"/>
      <c r="EE31" s="719"/>
      <c r="EF31" s="719"/>
      <c r="EG31" s="719"/>
      <c r="EH31" s="719"/>
      <c r="EI31" s="719"/>
      <c r="EJ31" s="719"/>
      <c r="EK31" s="719"/>
      <c r="EL31" s="719"/>
      <c r="EM31" s="718"/>
      <c r="EN31" s="719"/>
      <c r="EO31" s="719"/>
      <c r="EP31" s="719"/>
      <c r="EQ31" s="719"/>
      <c r="ER31" s="719"/>
      <c r="ES31" s="719"/>
      <c r="ET31" s="719"/>
      <c r="EU31" s="719"/>
      <c r="EV31" s="719"/>
      <c r="EW31" s="719"/>
      <c r="EX31" s="719"/>
      <c r="EY31" s="719"/>
      <c r="EZ31" s="719"/>
      <c r="FA31" s="719"/>
      <c r="FB31" s="719"/>
      <c r="FC31" s="719"/>
      <c r="FD31" s="718"/>
      <c r="FE31" s="719"/>
      <c r="FF31" s="719"/>
      <c r="FG31" s="719"/>
      <c r="FH31" s="719"/>
      <c r="FI31" s="719"/>
      <c r="FJ31" s="719"/>
      <c r="FK31" s="719"/>
      <c r="FL31" s="719"/>
      <c r="FM31" s="719"/>
      <c r="FN31" s="719"/>
      <c r="FO31" s="719"/>
      <c r="FP31" s="719"/>
      <c r="FQ31" s="719"/>
      <c r="FR31" s="719"/>
      <c r="FS31" s="719"/>
      <c r="FT31" s="719"/>
      <c r="FU31" s="718"/>
    </row>
    <row r="32" spans="1:18" s="710" customFormat="1" ht="24" customHeight="1">
      <c r="A32" s="711" t="s">
        <v>925</v>
      </c>
      <c r="B32" s="712">
        <v>0</v>
      </c>
      <c r="C32" s="713">
        <v>0</v>
      </c>
      <c r="D32" s="712">
        <v>0</v>
      </c>
      <c r="E32" s="713">
        <v>0</v>
      </c>
      <c r="F32" s="712">
        <v>0</v>
      </c>
      <c r="G32" s="713">
        <v>0</v>
      </c>
      <c r="H32" s="712">
        <v>0</v>
      </c>
      <c r="I32" s="713">
        <v>0</v>
      </c>
      <c r="J32" s="716" t="s">
        <v>925</v>
      </c>
      <c r="K32" s="712">
        <v>0</v>
      </c>
      <c r="L32" s="713">
        <v>0</v>
      </c>
      <c r="M32" s="712">
        <v>0</v>
      </c>
      <c r="N32" s="713">
        <v>0</v>
      </c>
      <c r="O32" s="712">
        <v>0</v>
      </c>
      <c r="P32" s="713">
        <v>0</v>
      </c>
      <c r="Q32" s="712">
        <v>0</v>
      </c>
      <c r="R32" s="713">
        <v>0</v>
      </c>
    </row>
    <row r="33" spans="1:208" s="725" customFormat="1" ht="24" customHeight="1">
      <c r="A33" s="720" t="s">
        <v>926</v>
      </c>
      <c r="B33" s="721">
        <v>892840.33024</v>
      </c>
      <c r="C33" s="722">
        <v>892840.33024</v>
      </c>
      <c r="D33" s="721">
        <v>850639.5449000001</v>
      </c>
      <c r="E33" s="722">
        <v>850639.5449000001</v>
      </c>
      <c r="F33" s="721">
        <v>320390.7234</v>
      </c>
      <c r="G33" s="722">
        <v>320390.7234</v>
      </c>
      <c r="H33" s="721">
        <v>238811.76335999995</v>
      </c>
      <c r="I33" s="722">
        <v>238811.76335999995</v>
      </c>
      <c r="J33" s="723" t="s">
        <v>926</v>
      </c>
      <c r="K33" s="721">
        <v>516785.4344499999</v>
      </c>
      <c r="L33" s="722">
        <v>516785.4344499999</v>
      </c>
      <c r="M33" s="721">
        <v>541015.35293</v>
      </c>
      <c r="N33" s="722">
        <v>541015.35293</v>
      </c>
      <c r="O33" s="721">
        <v>48451.962999999996</v>
      </c>
      <c r="P33" s="722">
        <v>48451.962999999996</v>
      </c>
      <c r="Q33" s="721">
        <v>62952.98660000001</v>
      </c>
      <c r="R33" s="722">
        <v>62952.98660000001</v>
      </c>
      <c r="S33" s="724"/>
      <c r="T33" s="724"/>
      <c r="U33" s="724"/>
      <c r="V33" s="724"/>
      <c r="W33" s="724"/>
      <c r="X33" s="724"/>
      <c r="Y33" s="724"/>
      <c r="Z33" s="724"/>
      <c r="AA33" s="724"/>
      <c r="AB33" s="724"/>
      <c r="AC33" s="724"/>
      <c r="AD33" s="724"/>
      <c r="AE33" s="724"/>
      <c r="AF33" s="724"/>
      <c r="AG33" s="724"/>
      <c r="AH33" s="724"/>
      <c r="AI33" s="724"/>
      <c r="AJ33" s="724"/>
      <c r="AK33" s="724"/>
      <c r="AL33" s="724"/>
      <c r="AM33" s="724"/>
      <c r="AN33" s="724"/>
      <c r="AO33" s="724"/>
      <c r="AP33" s="724"/>
      <c r="AQ33" s="724"/>
      <c r="AR33" s="724"/>
      <c r="AS33" s="724"/>
      <c r="AT33" s="724"/>
      <c r="AU33" s="724"/>
      <c r="AV33" s="724"/>
      <c r="AW33" s="724"/>
      <c r="AX33" s="724"/>
      <c r="AY33" s="724"/>
      <c r="AZ33" s="724"/>
      <c r="BA33" s="724"/>
      <c r="BB33" s="724"/>
      <c r="BC33" s="724"/>
      <c r="BD33" s="724"/>
      <c r="BE33" s="724"/>
      <c r="BF33" s="724"/>
      <c r="BG33" s="724"/>
      <c r="BH33" s="724"/>
      <c r="BI33" s="724"/>
      <c r="BJ33" s="724"/>
      <c r="BK33" s="724"/>
      <c r="BL33" s="724"/>
      <c r="BM33" s="724"/>
      <c r="BN33" s="724"/>
      <c r="BO33" s="724"/>
      <c r="BP33" s="724"/>
      <c r="BQ33" s="724"/>
      <c r="BR33" s="724"/>
      <c r="BS33" s="724"/>
      <c r="BT33" s="724"/>
      <c r="BU33" s="724"/>
      <c r="BV33" s="724"/>
      <c r="BW33" s="724"/>
      <c r="BX33" s="724"/>
      <c r="BY33" s="724"/>
      <c r="BZ33" s="724"/>
      <c r="CA33" s="724"/>
      <c r="CB33" s="724"/>
      <c r="CC33" s="724"/>
      <c r="CD33" s="724"/>
      <c r="CE33" s="724"/>
      <c r="CF33" s="724"/>
      <c r="CG33" s="724"/>
      <c r="CH33" s="724"/>
      <c r="CI33" s="724"/>
      <c r="CJ33" s="724"/>
      <c r="CK33" s="724"/>
      <c r="CL33" s="724"/>
      <c r="CM33" s="724"/>
      <c r="CN33" s="724"/>
      <c r="CO33" s="724"/>
      <c r="CP33" s="724"/>
      <c r="CQ33" s="724"/>
      <c r="CR33" s="724"/>
      <c r="CS33" s="724"/>
      <c r="CT33" s="724"/>
      <c r="CU33" s="724"/>
      <c r="CV33" s="724"/>
      <c r="CW33" s="724"/>
      <c r="CX33" s="724"/>
      <c r="CY33" s="724"/>
      <c r="CZ33" s="724"/>
      <c r="DA33" s="724"/>
      <c r="DB33" s="724"/>
      <c r="DC33" s="724"/>
      <c r="DD33" s="724"/>
      <c r="DE33" s="724"/>
      <c r="DF33" s="724"/>
      <c r="DG33" s="724"/>
      <c r="DH33" s="724"/>
      <c r="DI33" s="724"/>
      <c r="DJ33" s="724"/>
      <c r="DK33" s="724"/>
      <c r="DL33" s="724"/>
      <c r="DM33" s="724"/>
      <c r="DN33" s="724"/>
      <c r="DO33" s="724"/>
      <c r="DP33" s="724"/>
      <c r="DQ33" s="724"/>
      <c r="DR33" s="724"/>
      <c r="DS33" s="724"/>
      <c r="DT33" s="724"/>
      <c r="DU33" s="724"/>
      <c r="DV33" s="724"/>
      <c r="DW33" s="724"/>
      <c r="DX33" s="724"/>
      <c r="DY33" s="724"/>
      <c r="DZ33" s="724"/>
      <c r="EA33" s="724"/>
      <c r="EB33" s="724"/>
      <c r="EC33" s="724"/>
      <c r="ED33" s="724"/>
      <c r="EE33" s="724"/>
      <c r="EF33" s="724"/>
      <c r="EG33" s="724"/>
      <c r="EH33" s="724"/>
      <c r="EI33" s="724"/>
      <c r="EJ33" s="724"/>
      <c r="EK33" s="724"/>
      <c r="EL33" s="724"/>
      <c r="EM33" s="724"/>
      <c r="EN33" s="724"/>
      <c r="EO33" s="724"/>
      <c r="EP33" s="724"/>
      <c r="EQ33" s="724"/>
      <c r="ER33" s="724"/>
      <c r="ES33" s="724"/>
      <c r="ET33" s="724"/>
      <c r="EU33" s="724"/>
      <c r="EV33" s="724"/>
      <c r="EW33" s="724"/>
      <c r="EX33" s="724"/>
      <c r="EY33" s="724"/>
      <c r="EZ33" s="724"/>
      <c r="FA33" s="724"/>
      <c r="FB33" s="724"/>
      <c r="FC33" s="724"/>
      <c r="FD33" s="724"/>
      <c r="FE33" s="724"/>
      <c r="FF33" s="724"/>
      <c r="FG33" s="724"/>
      <c r="FH33" s="724"/>
      <c r="FI33" s="724"/>
      <c r="FJ33" s="724"/>
      <c r="FK33" s="724"/>
      <c r="FL33" s="724"/>
      <c r="FM33" s="724"/>
      <c r="FN33" s="724"/>
      <c r="FO33" s="724"/>
      <c r="FP33" s="724"/>
      <c r="FQ33" s="724"/>
      <c r="FR33" s="724"/>
      <c r="FS33" s="724"/>
      <c r="FT33" s="724"/>
      <c r="FU33" s="724"/>
      <c r="FV33" s="724"/>
      <c r="FW33" s="724"/>
      <c r="FX33" s="724"/>
      <c r="FY33" s="724"/>
      <c r="FZ33" s="724"/>
      <c r="GA33" s="724"/>
      <c r="GB33" s="724"/>
      <c r="GC33" s="724"/>
      <c r="GD33" s="724"/>
      <c r="GE33" s="724"/>
      <c r="GF33" s="724"/>
      <c r="GG33" s="724"/>
      <c r="GH33" s="724"/>
      <c r="GI33" s="724"/>
      <c r="GJ33" s="724"/>
      <c r="GK33" s="724"/>
      <c r="GL33" s="724"/>
      <c r="GM33" s="724"/>
      <c r="GN33" s="724"/>
      <c r="GO33" s="724"/>
      <c r="GP33" s="724"/>
      <c r="GQ33" s="724"/>
      <c r="GR33" s="724"/>
      <c r="GS33" s="724"/>
      <c r="GT33" s="724"/>
      <c r="GU33" s="724"/>
      <c r="GV33" s="724"/>
      <c r="GW33" s="724"/>
      <c r="GX33" s="724"/>
      <c r="GY33" s="724"/>
      <c r="GZ33" s="724"/>
    </row>
    <row r="34" spans="1:18" s="710" customFormat="1" ht="24" customHeight="1">
      <c r="A34" s="711" t="s">
        <v>927</v>
      </c>
      <c r="B34" s="712">
        <v>80096.83297</v>
      </c>
      <c r="C34" s="713">
        <v>80096.83297</v>
      </c>
      <c r="D34" s="712">
        <v>81442.25655</v>
      </c>
      <c r="E34" s="713">
        <v>81442.25655</v>
      </c>
      <c r="F34" s="712">
        <v>16060.335140000001</v>
      </c>
      <c r="G34" s="713">
        <v>16060.335140000001</v>
      </c>
      <c r="H34" s="712">
        <v>12832.000979999999</v>
      </c>
      <c r="I34" s="713">
        <v>12832.000979999999</v>
      </c>
      <c r="J34" s="716" t="s">
        <v>927</v>
      </c>
      <c r="K34" s="712">
        <v>50292.37754</v>
      </c>
      <c r="L34" s="713">
        <v>50292.37754</v>
      </c>
      <c r="M34" s="712">
        <v>54169.82976000001</v>
      </c>
      <c r="N34" s="713">
        <v>54169.82976000001</v>
      </c>
      <c r="O34" s="712">
        <v>13147.22129</v>
      </c>
      <c r="P34" s="713">
        <v>13147.22129</v>
      </c>
      <c r="Q34" s="712">
        <v>13821.13562</v>
      </c>
      <c r="R34" s="713">
        <v>13821.13562</v>
      </c>
    </row>
    <row r="35" spans="1:208" s="725" customFormat="1" ht="24" customHeight="1">
      <c r="A35" s="705" t="s">
        <v>928</v>
      </c>
      <c r="B35" s="706">
        <v>15982.79628</v>
      </c>
      <c r="C35" s="707">
        <v>15982.79628</v>
      </c>
      <c r="D35" s="706">
        <v>17561.537190000003</v>
      </c>
      <c r="E35" s="707">
        <v>17561.537190000003</v>
      </c>
      <c r="F35" s="706">
        <v>2313.881</v>
      </c>
      <c r="G35" s="707">
        <v>2313.881</v>
      </c>
      <c r="H35" s="706">
        <v>1724.3607999999997</v>
      </c>
      <c r="I35" s="707">
        <v>1724.3607999999997</v>
      </c>
      <c r="J35" s="715" t="s">
        <v>928</v>
      </c>
      <c r="K35" s="706">
        <v>13447.314980000001</v>
      </c>
      <c r="L35" s="707">
        <v>13447.314980000001</v>
      </c>
      <c r="M35" s="706">
        <v>15584.787230000004</v>
      </c>
      <c r="N35" s="707">
        <v>15584.787230000004</v>
      </c>
      <c r="O35" s="706">
        <v>203.3348</v>
      </c>
      <c r="P35" s="707">
        <v>203.3348</v>
      </c>
      <c r="Q35" s="706">
        <v>231.53645</v>
      </c>
      <c r="R35" s="707">
        <v>231.53645</v>
      </c>
      <c r="S35" s="724"/>
      <c r="T35" s="724"/>
      <c r="U35" s="724"/>
      <c r="V35" s="724"/>
      <c r="W35" s="724"/>
      <c r="X35" s="724"/>
      <c r="Y35" s="724"/>
      <c r="Z35" s="724"/>
      <c r="AA35" s="724"/>
      <c r="AB35" s="724"/>
      <c r="AC35" s="724"/>
      <c r="AD35" s="724"/>
      <c r="AE35" s="724"/>
      <c r="AF35" s="724"/>
      <c r="AG35" s="724"/>
      <c r="AH35" s="724"/>
      <c r="AI35" s="724"/>
      <c r="AJ35" s="724"/>
      <c r="AK35" s="724"/>
      <c r="AL35" s="724"/>
      <c r="AM35" s="724"/>
      <c r="AN35" s="724"/>
      <c r="AO35" s="724"/>
      <c r="AP35" s="724"/>
      <c r="AQ35" s="724"/>
      <c r="AR35" s="724"/>
      <c r="AS35" s="724"/>
      <c r="AT35" s="724"/>
      <c r="AU35" s="724"/>
      <c r="AV35" s="724"/>
      <c r="AW35" s="724"/>
      <c r="AX35" s="724"/>
      <c r="AY35" s="724"/>
      <c r="AZ35" s="724"/>
      <c r="BA35" s="724"/>
      <c r="BB35" s="724"/>
      <c r="BC35" s="724"/>
      <c r="BD35" s="724"/>
      <c r="BE35" s="724"/>
      <c r="BF35" s="724"/>
      <c r="BG35" s="724"/>
      <c r="BH35" s="724"/>
      <c r="BI35" s="724"/>
      <c r="BJ35" s="724"/>
      <c r="BK35" s="724"/>
      <c r="BL35" s="724"/>
      <c r="BM35" s="724"/>
      <c r="BN35" s="724"/>
      <c r="BO35" s="724"/>
      <c r="BP35" s="724"/>
      <c r="BQ35" s="724"/>
      <c r="BR35" s="724"/>
      <c r="BS35" s="724"/>
      <c r="BT35" s="724"/>
      <c r="BU35" s="724"/>
      <c r="BV35" s="724"/>
      <c r="BW35" s="724"/>
      <c r="BX35" s="724"/>
      <c r="BY35" s="724"/>
      <c r="BZ35" s="724"/>
      <c r="CA35" s="724"/>
      <c r="CB35" s="724"/>
      <c r="CC35" s="724"/>
      <c r="CD35" s="724"/>
      <c r="CE35" s="724"/>
      <c r="CF35" s="724"/>
      <c r="CG35" s="724"/>
      <c r="CH35" s="724"/>
      <c r="CI35" s="724"/>
      <c r="CJ35" s="724"/>
      <c r="CK35" s="724"/>
      <c r="CL35" s="724"/>
      <c r="CM35" s="724"/>
      <c r="CN35" s="724"/>
      <c r="CO35" s="724"/>
      <c r="CP35" s="724"/>
      <c r="CQ35" s="724"/>
      <c r="CR35" s="724"/>
      <c r="CS35" s="724"/>
      <c r="CT35" s="724"/>
      <c r="CU35" s="724"/>
      <c r="CV35" s="724"/>
      <c r="CW35" s="724"/>
      <c r="CX35" s="724"/>
      <c r="CY35" s="724"/>
      <c r="CZ35" s="724"/>
      <c r="DA35" s="724"/>
      <c r="DB35" s="724"/>
      <c r="DC35" s="724"/>
      <c r="DD35" s="724"/>
      <c r="DE35" s="724"/>
      <c r="DF35" s="724"/>
      <c r="DG35" s="724"/>
      <c r="DH35" s="724"/>
      <c r="DI35" s="724"/>
      <c r="DJ35" s="724"/>
      <c r="DK35" s="724"/>
      <c r="DL35" s="724"/>
      <c r="DM35" s="724"/>
      <c r="DN35" s="724"/>
      <c r="DO35" s="724"/>
      <c r="DP35" s="724"/>
      <c r="DQ35" s="724"/>
      <c r="DR35" s="724"/>
      <c r="DS35" s="724"/>
      <c r="DT35" s="724"/>
      <c r="DU35" s="724"/>
      <c r="DV35" s="724"/>
      <c r="DW35" s="724"/>
      <c r="DX35" s="724"/>
      <c r="DY35" s="724"/>
      <c r="DZ35" s="724"/>
      <c r="EA35" s="724"/>
      <c r="EB35" s="724"/>
      <c r="EC35" s="724"/>
      <c r="ED35" s="724"/>
      <c r="EE35" s="724"/>
      <c r="EF35" s="724"/>
      <c r="EG35" s="724"/>
      <c r="EH35" s="724"/>
      <c r="EI35" s="724"/>
      <c r="EJ35" s="724"/>
      <c r="EK35" s="724"/>
      <c r="EL35" s="724"/>
      <c r="EM35" s="724"/>
      <c r="EN35" s="724"/>
      <c r="EO35" s="724"/>
      <c r="EP35" s="724"/>
      <c r="EQ35" s="724"/>
      <c r="ER35" s="724"/>
      <c r="ES35" s="724"/>
      <c r="ET35" s="724"/>
      <c r="EU35" s="724"/>
      <c r="EV35" s="724"/>
      <c r="EW35" s="724"/>
      <c r="EX35" s="724"/>
      <c r="EY35" s="724"/>
      <c r="EZ35" s="724"/>
      <c r="FA35" s="724"/>
      <c r="FB35" s="724"/>
      <c r="FC35" s="724"/>
      <c r="FD35" s="724"/>
      <c r="FE35" s="724"/>
      <c r="FF35" s="724"/>
      <c r="FG35" s="724"/>
      <c r="FH35" s="724"/>
      <c r="FI35" s="724"/>
      <c r="FJ35" s="724"/>
      <c r="FK35" s="724"/>
      <c r="FL35" s="724"/>
      <c r="FM35" s="724"/>
      <c r="FN35" s="724"/>
      <c r="FO35" s="724"/>
      <c r="FP35" s="724"/>
      <c r="FQ35" s="724"/>
      <c r="FR35" s="724"/>
      <c r="FS35" s="724"/>
      <c r="FT35" s="724"/>
      <c r="FU35" s="724"/>
      <c r="FV35" s="724"/>
      <c r="FW35" s="724"/>
      <c r="FX35" s="724"/>
      <c r="FY35" s="724"/>
      <c r="FZ35" s="724"/>
      <c r="GA35" s="724"/>
      <c r="GB35" s="724"/>
      <c r="GC35" s="724"/>
      <c r="GD35" s="724"/>
      <c r="GE35" s="724"/>
      <c r="GF35" s="724"/>
      <c r="GG35" s="724"/>
      <c r="GH35" s="724"/>
      <c r="GI35" s="724"/>
      <c r="GJ35" s="724"/>
      <c r="GK35" s="724"/>
      <c r="GL35" s="724"/>
      <c r="GM35" s="724"/>
      <c r="GN35" s="724"/>
      <c r="GO35" s="724"/>
      <c r="GP35" s="724"/>
      <c r="GQ35" s="724"/>
      <c r="GR35" s="724"/>
      <c r="GS35" s="724"/>
      <c r="GT35" s="724"/>
      <c r="GU35" s="724"/>
      <c r="GV35" s="724"/>
      <c r="GW35" s="724"/>
      <c r="GX35" s="724"/>
      <c r="GY35" s="724"/>
      <c r="GZ35" s="724"/>
    </row>
    <row r="36" spans="1:177" s="479" customFormat="1" ht="24" customHeight="1">
      <c r="A36" s="711" t="s">
        <v>929</v>
      </c>
      <c r="B36" s="712">
        <v>20324.52522</v>
      </c>
      <c r="C36" s="713">
        <v>20324.52522</v>
      </c>
      <c r="D36" s="712">
        <v>22961.207000000002</v>
      </c>
      <c r="E36" s="713">
        <v>22961.207000000002</v>
      </c>
      <c r="F36" s="712">
        <v>5480.54472</v>
      </c>
      <c r="G36" s="713">
        <v>5480.54472</v>
      </c>
      <c r="H36" s="712">
        <v>4389.25366</v>
      </c>
      <c r="I36" s="713">
        <v>4389.25366</v>
      </c>
      <c r="J36" s="716" t="s">
        <v>929</v>
      </c>
      <c r="K36" s="712">
        <v>13569.104500000001</v>
      </c>
      <c r="L36" s="713">
        <v>13569.104500000001</v>
      </c>
      <c r="M36" s="712">
        <v>17062.19247</v>
      </c>
      <c r="N36" s="713">
        <v>17062.19247</v>
      </c>
      <c r="O36" s="712">
        <v>1022.081</v>
      </c>
      <c r="P36" s="713">
        <v>1022.081</v>
      </c>
      <c r="Q36" s="712">
        <v>1223.58546</v>
      </c>
      <c r="R36" s="713">
        <v>1223.58546</v>
      </c>
      <c r="S36" s="726"/>
      <c r="T36" s="719"/>
      <c r="U36" s="719"/>
      <c r="V36" s="719"/>
      <c r="W36" s="719"/>
      <c r="X36" s="719"/>
      <c r="Y36" s="719"/>
      <c r="Z36" s="719"/>
      <c r="AA36" s="719"/>
      <c r="AB36" s="719"/>
      <c r="AC36" s="719"/>
      <c r="AD36" s="719"/>
      <c r="AE36" s="719"/>
      <c r="AF36" s="719"/>
      <c r="AG36" s="719"/>
      <c r="AH36" s="719"/>
      <c r="AI36" s="719"/>
      <c r="AJ36" s="719"/>
      <c r="AK36" s="719"/>
      <c r="AL36" s="719"/>
      <c r="AM36" s="719"/>
      <c r="AN36" s="719"/>
      <c r="AO36" s="719"/>
      <c r="AP36" s="719"/>
      <c r="AQ36" s="719"/>
      <c r="AR36" s="719"/>
      <c r="AS36" s="719"/>
      <c r="AT36" s="719"/>
      <c r="AU36" s="719"/>
      <c r="AV36" s="719"/>
      <c r="AW36" s="719"/>
      <c r="AX36" s="719"/>
      <c r="AY36" s="719"/>
      <c r="AZ36" s="719"/>
      <c r="BA36" s="719"/>
      <c r="BB36" s="719"/>
      <c r="BC36" s="719"/>
      <c r="BD36" s="719"/>
      <c r="BE36" s="719"/>
      <c r="BF36" s="719"/>
      <c r="BG36" s="719"/>
      <c r="BH36" s="719"/>
      <c r="BI36" s="719"/>
      <c r="BJ36" s="719"/>
      <c r="BK36" s="719"/>
      <c r="BL36" s="719"/>
      <c r="BM36" s="719"/>
      <c r="BN36" s="719"/>
      <c r="BO36" s="719"/>
      <c r="BP36" s="719"/>
      <c r="BQ36" s="719"/>
      <c r="BR36" s="719"/>
      <c r="BS36" s="719"/>
      <c r="BT36" s="719"/>
      <c r="BU36" s="719"/>
      <c r="BV36" s="719"/>
      <c r="BW36" s="719"/>
      <c r="BX36" s="719"/>
      <c r="BY36" s="719"/>
      <c r="BZ36" s="719"/>
      <c r="CA36" s="719"/>
      <c r="CB36" s="727"/>
      <c r="CC36" s="728"/>
      <c r="CD36" s="727"/>
      <c r="CE36" s="728"/>
      <c r="CF36" s="727"/>
      <c r="CG36" s="728"/>
      <c r="CH36" s="727"/>
      <c r="CI36" s="728"/>
      <c r="CJ36" s="727"/>
      <c r="CK36" s="728"/>
      <c r="CL36" s="727"/>
      <c r="CM36" s="728"/>
      <c r="CN36" s="729"/>
      <c r="CO36" s="727"/>
      <c r="CP36" s="728"/>
      <c r="CQ36" s="727"/>
      <c r="CR36" s="728"/>
      <c r="CS36" s="727"/>
      <c r="CT36" s="728"/>
      <c r="CU36" s="727"/>
      <c r="CV36" s="728"/>
      <c r="CW36" s="727"/>
      <c r="CX36" s="728"/>
      <c r="CY36" s="727"/>
      <c r="CZ36" s="728"/>
      <c r="DA36" s="727"/>
      <c r="DB36" s="728"/>
      <c r="DC36" s="727"/>
      <c r="DD36" s="728"/>
      <c r="DE36" s="729"/>
      <c r="DF36" s="727"/>
      <c r="DG36" s="728"/>
      <c r="DH36" s="727"/>
      <c r="DI36" s="728"/>
      <c r="DJ36" s="727"/>
      <c r="DK36" s="728"/>
      <c r="DL36" s="727"/>
      <c r="DM36" s="728"/>
      <c r="DN36" s="727"/>
      <c r="DO36" s="728"/>
      <c r="DP36" s="727"/>
      <c r="DQ36" s="728"/>
      <c r="DR36" s="727"/>
      <c r="DS36" s="728"/>
      <c r="DT36" s="727"/>
      <c r="DU36" s="728"/>
      <c r="DV36" s="729"/>
      <c r="DW36" s="727"/>
      <c r="DX36" s="728"/>
      <c r="DY36" s="727"/>
      <c r="DZ36" s="728"/>
      <c r="EA36" s="727"/>
      <c r="EB36" s="728"/>
      <c r="EC36" s="727"/>
      <c r="ED36" s="728"/>
      <c r="EE36" s="727"/>
      <c r="EF36" s="728"/>
      <c r="EG36" s="727"/>
      <c r="EH36" s="728"/>
      <c r="EI36" s="727"/>
      <c r="EJ36" s="728"/>
      <c r="EK36" s="727"/>
      <c r="EL36" s="728"/>
      <c r="EM36" s="729"/>
      <c r="EN36" s="727"/>
      <c r="EO36" s="728"/>
      <c r="EP36" s="727"/>
      <c r="EQ36" s="728"/>
      <c r="ER36" s="727"/>
      <c r="ES36" s="728"/>
      <c r="ET36" s="727"/>
      <c r="EU36" s="728"/>
      <c r="EV36" s="727"/>
      <c r="EW36" s="728"/>
      <c r="EX36" s="727"/>
      <c r="EY36" s="728"/>
      <c r="EZ36" s="727"/>
      <c r="FA36" s="728"/>
      <c r="FB36" s="727"/>
      <c r="FC36" s="728"/>
      <c r="FD36" s="729"/>
      <c r="FE36" s="727"/>
      <c r="FF36" s="728"/>
      <c r="FG36" s="727"/>
      <c r="FH36" s="728"/>
      <c r="FI36" s="727"/>
      <c r="FJ36" s="728"/>
      <c r="FK36" s="727"/>
      <c r="FL36" s="728"/>
      <c r="FM36" s="727"/>
      <c r="FN36" s="728"/>
      <c r="FO36" s="727"/>
      <c r="FP36" s="728"/>
      <c r="FQ36" s="727"/>
      <c r="FR36" s="728"/>
      <c r="FS36" s="727"/>
      <c r="FT36" s="728"/>
      <c r="FU36" s="729"/>
    </row>
    <row r="37" spans="1:208" s="731" customFormat="1" ht="24" customHeight="1">
      <c r="A37" s="705" t="s">
        <v>930</v>
      </c>
      <c r="B37" s="706">
        <v>83894.6521700001</v>
      </c>
      <c r="C37" s="730">
        <v>83894.6521700001</v>
      </c>
      <c r="D37" s="706">
        <v>84850.91860999994</v>
      </c>
      <c r="E37" s="730">
        <v>84850.91860999994</v>
      </c>
      <c r="F37" s="706">
        <v>16987.123440000054</v>
      </c>
      <c r="G37" s="730">
        <v>16987.123440000054</v>
      </c>
      <c r="H37" s="706">
        <v>13621.59025999998</v>
      </c>
      <c r="I37" s="730">
        <v>13621.59025999998</v>
      </c>
      <c r="J37" s="715" t="s">
        <v>930</v>
      </c>
      <c r="K37" s="706">
        <v>53124.56204000009</v>
      </c>
      <c r="L37" s="730">
        <v>53124.56204000009</v>
      </c>
      <c r="M37" s="706">
        <v>56737.78884999992</v>
      </c>
      <c r="N37" s="730">
        <v>56737.78884999992</v>
      </c>
      <c r="O37" s="706">
        <v>13184.25668999999</v>
      </c>
      <c r="P37" s="730">
        <v>13184.25668999999</v>
      </c>
      <c r="Q37" s="706">
        <v>13868.958920000014</v>
      </c>
      <c r="R37" s="730">
        <v>13868.958920000014</v>
      </c>
      <c r="S37" s="479"/>
      <c r="T37" s="479"/>
      <c r="U37" s="479"/>
      <c r="V37" s="479"/>
      <c r="W37" s="479"/>
      <c r="X37" s="479"/>
      <c r="Y37" s="479"/>
      <c r="Z37" s="479"/>
      <c r="AA37" s="479"/>
      <c r="AB37" s="479"/>
      <c r="AC37" s="479"/>
      <c r="AD37" s="479"/>
      <c r="AE37" s="479"/>
      <c r="AF37" s="479"/>
      <c r="AG37" s="479"/>
      <c r="AH37" s="479"/>
      <c r="AI37" s="479"/>
      <c r="AJ37" s="479"/>
      <c r="AK37" s="479"/>
      <c r="AL37" s="479"/>
      <c r="AM37" s="479"/>
      <c r="AN37" s="479"/>
      <c r="AO37" s="479"/>
      <c r="AP37" s="479"/>
      <c r="AQ37" s="479"/>
      <c r="AR37" s="479"/>
      <c r="AS37" s="479"/>
      <c r="AT37" s="479"/>
      <c r="AU37" s="479"/>
      <c r="AV37" s="479"/>
      <c r="AW37" s="479"/>
      <c r="AX37" s="479"/>
      <c r="AY37" s="479"/>
      <c r="AZ37" s="479"/>
      <c r="BA37" s="479"/>
      <c r="BB37" s="479"/>
      <c r="BC37" s="479"/>
      <c r="BD37" s="479"/>
      <c r="BE37" s="479"/>
      <c r="BF37" s="479"/>
      <c r="BG37" s="479"/>
      <c r="BH37" s="479"/>
      <c r="BI37" s="479"/>
      <c r="BJ37" s="479"/>
      <c r="BK37" s="479"/>
      <c r="BL37" s="479"/>
      <c r="BM37" s="479"/>
      <c r="BN37" s="479"/>
      <c r="BO37" s="479"/>
      <c r="BP37" s="479"/>
      <c r="BQ37" s="479"/>
      <c r="BR37" s="479"/>
      <c r="BS37" s="479"/>
      <c r="BT37" s="479"/>
      <c r="BU37" s="479"/>
      <c r="BV37" s="479"/>
      <c r="BW37" s="479"/>
      <c r="BX37" s="479"/>
      <c r="BY37" s="479"/>
      <c r="BZ37" s="479"/>
      <c r="CA37" s="479"/>
      <c r="CB37" s="479"/>
      <c r="CC37" s="479"/>
      <c r="CD37" s="479"/>
      <c r="CE37" s="479"/>
      <c r="CF37" s="479"/>
      <c r="CG37" s="479"/>
      <c r="CH37" s="479"/>
      <c r="CI37" s="479"/>
      <c r="CJ37" s="479"/>
      <c r="CK37" s="479"/>
      <c r="CL37" s="479"/>
      <c r="CM37" s="479"/>
      <c r="CN37" s="479"/>
      <c r="CO37" s="479"/>
      <c r="CP37" s="479"/>
      <c r="CQ37" s="479"/>
      <c r="CR37" s="479"/>
      <c r="CS37" s="479"/>
      <c r="CT37" s="479"/>
      <c r="CU37" s="479"/>
      <c r="CV37" s="479"/>
      <c r="CW37" s="479"/>
      <c r="CX37" s="479"/>
      <c r="CY37" s="479"/>
      <c r="CZ37" s="479"/>
      <c r="DA37" s="479"/>
      <c r="DB37" s="479"/>
      <c r="DC37" s="479"/>
      <c r="DD37" s="479"/>
      <c r="DE37" s="479"/>
      <c r="DF37" s="479"/>
      <c r="DG37" s="479"/>
      <c r="DH37" s="479"/>
      <c r="DI37" s="479"/>
      <c r="DJ37" s="479"/>
      <c r="DK37" s="479"/>
      <c r="DL37" s="479"/>
      <c r="DM37" s="479"/>
      <c r="DN37" s="479"/>
      <c r="DO37" s="479"/>
      <c r="DP37" s="479"/>
      <c r="DQ37" s="479"/>
      <c r="DR37" s="479"/>
      <c r="DS37" s="479"/>
      <c r="DT37" s="479"/>
      <c r="DU37" s="479"/>
      <c r="DV37" s="479"/>
      <c r="DW37" s="479"/>
      <c r="DX37" s="479"/>
      <c r="DY37" s="479"/>
      <c r="DZ37" s="479"/>
      <c r="EA37" s="479"/>
      <c r="EB37" s="479"/>
      <c r="EC37" s="479"/>
      <c r="ED37" s="479"/>
      <c r="EE37" s="479"/>
      <c r="EF37" s="479"/>
      <c r="EG37" s="479"/>
      <c r="EH37" s="479"/>
      <c r="EI37" s="479"/>
      <c r="EJ37" s="479"/>
      <c r="EK37" s="479"/>
      <c r="EL37" s="479"/>
      <c r="EM37" s="479"/>
      <c r="EN37" s="479"/>
      <c r="EO37" s="479"/>
      <c r="EP37" s="479"/>
      <c r="EQ37" s="479"/>
      <c r="ER37" s="479"/>
      <c r="ES37" s="479"/>
      <c r="ET37" s="479"/>
      <c r="EU37" s="479"/>
      <c r="EV37" s="479"/>
      <c r="EW37" s="479"/>
      <c r="EX37" s="479"/>
      <c r="EY37" s="479"/>
      <c r="EZ37" s="479"/>
      <c r="FA37" s="479"/>
      <c r="FB37" s="479"/>
      <c r="FC37" s="479"/>
      <c r="FD37" s="479"/>
      <c r="FE37" s="479"/>
      <c r="FF37" s="479"/>
      <c r="FG37" s="479"/>
      <c r="FH37" s="479"/>
      <c r="FI37" s="479"/>
      <c r="FJ37" s="479"/>
      <c r="FK37" s="479"/>
      <c r="FL37" s="479"/>
      <c r="FM37" s="479"/>
      <c r="FN37" s="479"/>
      <c r="FO37" s="479"/>
      <c r="FP37" s="479"/>
      <c r="FQ37" s="479"/>
      <c r="FR37" s="479"/>
      <c r="FS37" s="479"/>
      <c r="FT37" s="479"/>
      <c r="FU37" s="479"/>
      <c r="FV37" s="479"/>
      <c r="FW37" s="479"/>
      <c r="FX37" s="479"/>
      <c r="FY37" s="479"/>
      <c r="FZ37" s="479"/>
      <c r="GA37" s="479"/>
      <c r="GB37" s="479"/>
      <c r="GC37" s="479"/>
      <c r="GD37" s="479"/>
      <c r="GE37" s="479"/>
      <c r="GF37" s="479"/>
      <c r="GG37" s="479"/>
      <c r="GH37" s="479"/>
      <c r="GI37" s="479"/>
      <c r="GJ37" s="479"/>
      <c r="GK37" s="479"/>
      <c r="GL37" s="479"/>
      <c r="GM37" s="479"/>
      <c r="GN37" s="479"/>
      <c r="GO37" s="479"/>
      <c r="GP37" s="479"/>
      <c r="GQ37" s="479"/>
      <c r="GR37" s="479"/>
      <c r="GS37" s="479"/>
      <c r="GT37" s="479"/>
      <c r="GU37" s="479"/>
      <c r="GV37" s="479"/>
      <c r="GW37" s="479"/>
      <c r="GX37" s="479"/>
      <c r="GY37" s="479"/>
      <c r="GZ37" s="479"/>
    </row>
    <row r="38" spans="1:18" s="479" customFormat="1" ht="24" customHeight="1">
      <c r="A38" s="732" t="s">
        <v>931</v>
      </c>
      <c r="B38" s="733">
        <v>1013042.3039100001</v>
      </c>
      <c r="C38" s="734">
        <v>1013042.3039100001</v>
      </c>
      <c r="D38" s="733">
        <v>976013.2077</v>
      </c>
      <c r="E38" s="734">
        <v>976013.2077</v>
      </c>
      <c r="F38" s="733">
        <v>345172.27256000007</v>
      </c>
      <c r="G38" s="734">
        <v>345172.27256000007</v>
      </c>
      <c r="H38" s="733">
        <v>258546.96807999993</v>
      </c>
      <c r="I38" s="734">
        <v>258546.96807999993</v>
      </c>
      <c r="J38" s="735" t="s">
        <v>931</v>
      </c>
      <c r="K38" s="733">
        <v>596926.41597</v>
      </c>
      <c r="L38" s="734">
        <v>596926.41597</v>
      </c>
      <c r="M38" s="733">
        <v>630400.12148</v>
      </c>
      <c r="N38" s="734">
        <v>630400.12148</v>
      </c>
      <c r="O38" s="733">
        <v>62861.635489999986</v>
      </c>
      <c r="P38" s="734">
        <v>62861.635489999986</v>
      </c>
      <c r="Q38" s="733">
        <v>78277.06743000002</v>
      </c>
      <c r="R38" s="734">
        <v>78277.06743000002</v>
      </c>
    </row>
    <row r="39" spans="1:18" s="479" customFormat="1" ht="24" customHeight="1">
      <c r="A39" s="705" t="s">
        <v>932</v>
      </c>
      <c r="B39" s="706">
        <v>224.1</v>
      </c>
      <c r="C39" s="730">
        <v>224.1</v>
      </c>
      <c r="D39" s="706">
        <v>314.04348</v>
      </c>
      <c r="E39" s="730">
        <v>314.04348</v>
      </c>
      <c r="F39" s="706">
        <v>0</v>
      </c>
      <c r="G39" s="730">
        <v>0</v>
      </c>
      <c r="H39" s="706">
        <v>0</v>
      </c>
      <c r="I39" s="730">
        <v>0</v>
      </c>
      <c r="J39" s="715" t="s">
        <v>932</v>
      </c>
      <c r="K39" s="706">
        <v>0</v>
      </c>
      <c r="L39" s="730">
        <v>0</v>
      </c>
      <c r="M39" s="706">
        <v>0</v>
      </c>
      <c r="N39" s="730">
        <v>0</v>
      </c>
      <c r="O39" s="706">
        <v>224.1</v>
      </c>
      <c r="P39" s="730">
        <v>224.1</v>
      </c>
      <c r="Q39" s="706">
        <v>314.04348</v>
      </c>
      <c r="R39" s="730">
        <v>314.04348</v>
      </c>
    </row>
    <row r="40" spans="1:208" s="731" customFormat="1" ht="24" customHeight="1">
      <c r="A40" s="711" t="s">
        <v>933</v>
      </c>
      <c r="B40" s="712">
        <v>11394.1001</v>
      </c>
      <c r="C40" s="713">
        <v>11394.1001</v>
      </c>
      <c r="D40" s="712">
        <v>15284.03706</v>
      </c>
      <c r="E40" s="713">
        <v>15284.03706</v>
      </c>
      <c r="F40" s="712">
        <v>1922.0005</v>
      </c>
      <c r="G40" s="713">
        <v>1922.0005</v>
      </c>
      <c r="H40" s="712">
        <v>1806.97974</v>
      </c>
      <c r="I40" s="713">
        <v>1806.97974</v>
      </c>
      <c r="J40" s="716" t="s">
        <v>933</v>
      </c>
      <c r="K40" s="712">
        <v>8240.7366</v>
      </c>
      <c r="L40" s="713">
        <v>8240.7366</v>
      </c>
      <c r="M40" s="712">
        <v>12099.393129999999</v>
      </c>
      <c r="N40" s="713">
        <v>12099.393129999999</v>
      </c>
      <c r="O40" s="712">
        <v>1184.449</v>
      </c>
      <c r="P40" s="713">
        <v>1184.449</v>
      </c>
      <c r="Q40" s="712">
        <v>1303.44684</v>
      </c>
      <c r="R40" s="713">
        <v>1303.44684</v>
      </c>
      <c r="S40" s="479"/>
      <c r="T40" s="479"/>
      <c r="U40" s="479"/>
      <c r="V40" s="479"/>
      <c r="W40" s="479"/>
      <c r="X40" s="479"/>
      <c r="Y40" s="479"/>
      <c r="Z40" s="479"/>
      <c r="AA40" s="479"/>
      <c r="AB40" s="479"/>
      <c r="AC40" s="479"/>
      <c r="AD40" s="479"/>
      <c r="AE40" s="479"/>
      <c r="AF40" s="479"/>
      <c r="AG40" s="479"/>
      <c r="AH40" s="479"/>
      <c r="AI40" s="479"/>
      <c r="AJ40" s="479"/>
      <c r="AK40" s="479"/>
      <c r="AL40" s="479"/>
      <c r="AM40" s="479"/>
      <c r="AN40" s="479"/>
      <c r="AO40" s="479"/>
      <c r="AP40" s="479"/>
      <c r="AQ40" s="479"/>
      <c r="AR40" s="479"/>
      <c r="AS40" s="479"/>
      <c r="AT40" s="479"/>
      <c r="AU40" s="479"/>
      <c r="AV40" s="479"/>
      <c r="AW40" s="479"/>
      <c r="AX40" s="479"/>
      <c r="AY40" s="479"/>
      <c r="AZ40" s="479"/>
      <c r="BA40" s="479"/>
      <c r="BB40" s="479"/>
      <c r="BC40" s="479"/>
      <c r="BD40" s="479"/>
      <c r="BE40" s="479"/>
      <c r="BF40" s="479"/>
      <c r="BG40" s="479"/>
      <c r="BH40" s="479"/>
      <c r="BI40" s="479"/>
      <c r="BJ40" s="479"/>
      <c r="BK40" s="479"/>
      <c r="BL40" s="479"/>
      <c r="BM40" s="479"/>
      <c r="BN40" s="479"/>
      <c r="BO40" s="479"/>
      <c r="BP40" s="479"/>
      <c r="BQ40" s="479"/>
      <c r="BR40" s="479"/>
      <c r="BS40" s="479"/>
      <c r="BT40" s="479"/>
      <c r="BU40" s="479"/>
      <c r="BV40" s="479"/>
      <c r="BW40" s="479"/>
      <c r="BX40" s="479"/>
      <c r="BY40" s="479"/>
      <c r="BZ40" s="479"/>
      <c r="CA40" s="479"/>
      <c r="CB40" s="479"/>
      <c r="CC40" s="479"/>
      <c r="CD40" s="479"/>
      <c r="CE40" s="479"/>
      <c r="CF40" s="479"/>
      <c r="CG40" s="479"/>
      <c r="CH40" s="479"/>
      <c r="CI40" s="479"/>
      <c r="CJ40" s="479"/>
      <c r="CK40" s="479"/>
      <c r="CL40" s="479"/>
      <c r="CM40" s="479"/>
      <c r="CN40" s="479"/>
      <c r="CO40" s="479"/>
      <c r="CP40" s="479"/>
      <c r="CQ40" s="479"/>
      <c r="CR40" s="479"/>
      <c r="CS40" s="479"/>
      <c r="CT40" s="479"/>
      <c r="CU40" s="479"/>
      <c r="CV40" s="479"/>
      <c r="CW40" s="479"/>
      <c r="CX40" s="479"/>
      <c r="CY40" s="479"/>
      <c r="CZ40" s="479"/>
      <c r="DA40" s="479"/>
      <c r="DB40" s="479"/>
      <c r="DC40" s="479"/>
      <c r="DD40" s="479"/>
      <c r="DE40" s="479"/>
      <c r="DF40" s="479"/>
      <c r="DG40" s="479"/>
      <c r="DH40" s="479"/>
      <c r="DI40" s="479"/>
      <c r="DJ40" s="479"/>
      <c r="DK40" s="479"/>
      <c r="DL40" s="479"/>
      <c r="DM40" s="479"/>
      <c r="DN40" s="479"/>
      <c r="DO40" s="479"/>
      <c r="DP40" s="479"/>
      <c r="DQ40" s="479"/>
      <c r="DR40" s="479"/>
      <c r="DS40" s="479"/>
      <c r="DT40" s="479"/>
      <c r="DU40" s="479"/>
      <c r="DV40" s="479"/>
      <c r="DW40" s="479"/>
      <c r="DX40" s="479"/>
      <c r="DY40" s="479"/>
      <c r="DZ40" s="479"/>
      <c r="EA40" s="479"/>
      <c r="EB40" s="479"/>
      <c r="EC40" s="479"/>
      <c r="ED40" s="479"/>
      <c r="EE40" s="479"/>
      <c r="EF40" s="479"/>
      <c r="EG40" s="479"/>
      <c r="EH40" s="479"/>
      <c r="EI40" s="479"/>
      <c r="EJ40" s="479"/>
      <c r="EK40" s="479"/>
      <c r="EL40" s="479"/>
      <c r="EM40" s="479"/>
      <c r="EN40" s="479"/>
      <c r="EO40" s="479"/>
      <c r="EP40" s="479"/>
      <c r="EQ40" s="479"/>
      <c r="ER40" s="479"/>
      <c r="ES40" s="479"/>
      <c r="ET40" s="479"/>
      <c r="EU40" s="479"/>
      <c r="EV40" s="479"/>
      <c r="EW40" s="479"/>
      <c r="EX40" s="479"/>
      <c r="EY40" s="479"/>
      <c r="EZ40" s="479"/>
      <c r="FA40" s="479"/>
      <c r="FB40" s="479"/>
      <c r="FC40" s="479"/>
      <c r="FD40" s="479"/>
      <c r="FE40" s="479"/>
      <c r="FF40" s="479"/>
      <c r="FG40" s="479"/>
      <c r="FH40" s="479"/>
      <c r="FI40" s="479"/>
      <c r="FJ40" s="479"/>
      <c r="FK40" s="479"/>
      <c r="FL40" s="479"/>
      <c r="FM40" s="479"/>
      <c r="FN40" s="479"/>
      <c r="FO40" s="479"/>
      <c r="FP40" s="479"/>
      <c r="FQ40" s="479"/>
      <c r="FR40" s="479"/>
      <c r="FS40" s="479"/>
      <c r="FT40" s="479"/>
      <c r="FU40" s="479"/>
      <c r="FV40" s="479"/>
      <c r="FW40" s="479"/>
      <c r="FX40" s="479"/>
      <c r="FY40" s="479"/>
      <c r="FZ40" s="479"/>
      <c r="GA40" s="479"/>
      <c r="GB40" s="479"/>
      <c r="GC40" s="479"/>
      <c r="GD40" s="479"/>
      <c r="GE40" s="479"/>
      <c r="GF40" s="479"/>
      <c r="GG40" s="479"/>
      <c r="GH40" s="479"/>
      <c r="GI40" s="479"/>
      <c r="GJ40" s="479"/>
      <c r="GK40" s="479"/>
      <c r="GL40" s="479"/>
      <c r="GM40" s="479"/>
      <c r="GN40" s="479"/>
      <c r="GO40" s="479"/>
      <c r="GP40" s="479"/>
      <c r="GQ40" s="479"/>
      <c r="GR40" s="479"/>
      <c r="GS40" s="479"/>
      <c r="GT40" s="479"/>
      <c r="GU40" s="479"/>
      <c r="GV40" s="479"/>
      <c r="GW40" s="479"/>
      <c r="GX40" s="479"/>
      <c r="GY40" s="479"/>
      <c r="GZ40" s="479"/>
    </row>
    <row r="41" spans="1:18" s="479" customFormat="1" ht="24" customHeight="1">
      <c r="A41" s="705" t="s">
        <v>934</v>
      </c>
      <c r="B41" s="706">
        <v>2315.1780400000002</v>
      </c>
      <c r="C41" s="730">
        <v>2315.1780400000002</v>
      </c>
      <c r="D41" s="706">
        <v>1988.45752</v>
      </c>
      <c r="E41" s="730">
        <v>1988.45752</v>
      </c>
      <c r="F41" s="706">
        <v>1689.54905</v>
      </c>
      <c r="G41" s="730">
        <v>1689.54905</v>
      </c>
      <c r="H41" s="706">
        <v>1370.0162599999999</v>
      </c>
      <c r="I41" s="730">
        <v>1370.0162599999999</v>
      </c>
      <c r="J41" s="715" t="s">
        <v>934</v>
      </c>
      <c r="K41" s="706">
        <v>494.077</v>
      </c>
      <c r="L41" s="730">
        <v>494.077</v>
      </c>
      <c r="M41" s="706">
        <v>487.29420999999996</v>
      </c>
      <c r="N41" s="730">
        <v>487.29420999999996</v>
      </c>
      <c r="O41" s="706">
        <v>77.91</v>
      </c>
      <c r="P41" s="730">
        <v>77.91</v>
      </c>
      <c r="Q41" s="706">
        <v>73.45891</v>
      </c>
      <c r="R41" s="730">
        <v>73.45891</v>
      </c>
    </row>
    <row r="42" spans="1:208" s="731" customFormat="1" ht="24" customHeight="1">
      <c r="A42" s="711" t="s">
        <v>935</v>
      </c>
      <c r="B42" s="712">
        <v>1290.903</v>
      </c>
      <c r="C42" s="713">
        <v>1290.903</v>
      </c>
      <c r="D42" s="712">
        <v>1880.19281</v>
      </c>
      <c r="E42" s="713">
        <v>1880.19281</v>
      </c>
      <c r="F42" s="712">
        <v>191.7</v>
      </c>
      <c r="G42" s="713">
        <v>191.7</v>
      </c>
      <c r="H42" s="712">
        <v>181.26477</v>
      </c>
      <c r="I42" s="713">
        <v>181.26477</v>
      </c>
      <c r="J42" s="716" t="s">
        <v>935</v>
      </c>
      <c r="K42" s="712">
        <v>1095.7830000000001</v>
      </c>
      <c r="L42" s="713">
        <v>1095.7830000000001</v>
      </c>
      <c r="M42" s="712">
        <v>1691.37233</v>
      </c>
      <c r="N42" s="713">
        <v>1691.37233</v>
      </c>
      <c r="O42" s="712">
        <v>3.42</v>
      </c>
      <c r="P42" s="713">
        <v>3.42</v>
      </c>
      <c r="Q42" s="712">
        <v>7.55571</v>
      </c>
      <c r="R42" s="713">
        <v>7.55571</v>
      </c>
      <c r="S42" s="479"/>
      <c r="T42" s="479"/>
      <c r="U42" s="479"/>
      <c r="V42" s="479"/>
      <c r="W42" s="479"/>
      <c r="X42" s="479"/>
      <c r="Y42" s="479"/>
      <c r="Z42" s="479"/>
      <c r="AA42" s="479"/>
      <c r="AB42" s="479"/>
      <c r="AC42" s="479"/>
      <c r="AD42" s="479"/>
      <c r="AE42" s="479"/>
      <c r="AF42" s="479"/>
      <c r="AG42" s="479"/>
      <c r="AH42" s="479"/>
      <c r="AI42" s="479"/>
      <c r="AJ42" s="479"/>
      <c r="AK42" s="479"/>
      <c r="AL42" s="479"/>
      <c r="AM42" s="479"/>
      <c r="AN42" s="479"/>
      <c r="AO42" s="479"/>
      <c r="AP42" s="479"/>
      <c r="AQ42" s="479"/>
      <c r="AR42" s="479"/>
      <c r="AS42" s="479"/>
      <c r="AT42" s="479"/>
      <c r="AU42" s="479"/>
      <c r="AV42" s="479"/>
      <c r="AW42" s="479"/>
      <c r="AX42" s="479"/>
      <c r="AY42" s="479"/>
      <c r="AZ42" s="479"/>
      <c r="BA42" s="479"/>
      <c r="BB42" s="479"/>
      <c r="BC42" s="479"/>
      <c r="BD42" s="479"/>
      <c r="BE42" s="479"/>
      <c r="BF42" s="479"/>
      <c r="BG42" s="479"/>
      <c r="BH42" s="479"/>
      <c r="BI42" s="479"/>
      <c r="BJ42" s="479"/>
      <c r="BK42" s="479"/>
      <c r="BL42" s="479"/>
      <c r="BM42" s="479"/>
      <c r="BN42" s="479"/>
      <c r="BO42" s="479"/>
      <c r="BP42" s="479"/>
      <c r="BQ42" s="479"/>
      <c r="BR42" s="479"/>
      <c r="BS42" s="479"/>
      <c r="BT42" s="479"/>
      <c r="BU42" s="479"/>
      <c r="BV42" s="479"/>
      <c r="BW42" s="479"/>
      <c r="BX42" s="479"/>
      <c r="BY42" s="479"/>
      <c r="BZ42" s="479"/>
      <c r="CA42" s="479"/>
      <c r="CB42" s="479"/>
      <c r="CC42" s="479"/>
      <c r="CD42" s="479"/>
      <c r="CE42" s="479"/>
      <c r="CF42" s="479"/>
      <c r="CG42" s="479"/>
      <c r="CH42" s="479"/>
      <c r="CI42" s="479"/>
      <c r="CJ42" s="479"/>
      <c r="CK42" s="479"/>
      <c r="CL42" s="479"/>
      <c r="CM42" s="479"/>
      <c r="CN42" s="479"/>
      <c r="CO42" s="479"/>
      <c r="CP42" s="479"/>
      <c r="CQ42" s="479"/>
      <c r="CR42" s="479"/>
      <c r="CS42" s="479"/>
      <c r="CT42" s="479"/>
      <c r="CU42" s="479"/>
      <c r="CV42" s="479"/>
      <c r="CW42" s="479"/>
      <c r="CX42" s="479"/>
      <c r="CY42" s="479"/>
      <c r="CZ42" s="479"/>
      <c r="DA42" s="479"/>
      <c r="DB42" s="479"/>
      <c r="DC42" s="479"/>
      <c r="DD42" s="479"/>
      <c r="DE42" s="479"/>
      <c r="DF42" s="479"/>
      <c r="DG42" s="479"/>
      <c r="DH42" s="479"/>
      <c r="DI42" s="479"/>
      <c r="DJ42" s="479"/>
      <c r="DK42" s="479"/>
      <c r="DL42" s="479"/>
      <c r="DM42" s="479"/>
      <c r="DN42" s="479"/>
      <c r="DO42" s="479"/>
      <c r="DP42" s="479"/>
      <c r="DQ42" s="479"/>
      <c r="DR42" s="479"/>
      <c r="DS42" s="479"/>
      <c r="DT42" s="479"/>
      <c r="DU42" s="479"/>
      <c r="DV42" s="479"/>
      <c r="DW42" s="479"/>
      <c r="DX42" s="479"/>
      <c r="DY42" s="479"/>
      <c r="DZ42" s="479"/>
      <c r="EA42" s="479"/>
      <c r="EB42" s="479"/>
      <c r="EC42" s="479"/>
      <c r="ED42" s="479"/>
      <c r="EE42" s="479"/>
      <c r="EF42" s="479"/>
      <c r="EG42" s="479"/>
      <c r="EH42" s="479"/>
      <c r="EI42" s="479"/>
      <c r="EJ42" s="479"/>
      <c r="EK42" s="479"/>
      <c r="EL42" s="479"/>
      <c r="EM42" s="479"/>
      <c r="EN42" s="479"/>
      <c r="EO42" s="479"/>
      <c r="EP42" s="479"/>
      <c r="EQ42" s="479"/>
      <c r="ER42" s="479"/>
      <c r="ES42" s="479"/>
      <c r="ET42" s="479"/>
      <c r="EU42" s="479"/>
      <c r="EV42" s="479"/>
      <c r="EW42" s="479"/>
      <c r="EX42" s="479"/>
      <c r="EY42" s="479"/>
      <c r="EZ42" s="479"/>
      <c r="FA42" s="479"/>
      <c r="FB42" s="479"/>
      <c r="FC42" s="479"/>
      <c r="FD42" s="479"/>
      <c r="FE42" s="479"/>
      <c r="FF42" s="479"/>
      <c r="FG42" s="479"/>
      <c r="FH42" s="479"/>
      <c r="FI42" s="479"/>
      <c r="FJ42" s="479"/>
      <c r="FK42" s="479"/>
      <c r="FL42" s="479"/>
      <c r="FM42" s="479"/>
      <c r="FN42" s="479"/>
      <c r="FO42" s="479"/>
      <c r="FP42" s="479"/>
      <c r="FQ42" s="479"/>
      <c r="FR42" s="479"/>
      <c r="FS42" s="479"/>
      <c r="FT42" s="479"/>
      <c r="FU42" s="479"/>
      <c r="FV42" s="479"/>
      <c r="FW42" s="479"/>
      <c r="FX42" s="479"/>
      <c r="FY42" s="479"/>
      <c r="FZ42" s="479"/>
      <c r="GA42" s="479"/>
      <c r="GB42" s="479"/>
      <c r="GC42" s="479"/>
      <c r="GD42" s="479"/>
      <c r="GE42" s="479"/>
      <c r="GF42" s="479"/>
      <c r="GG42" s="479"/>
      <c r="GH42" s="479"/>
      <c r="GI42" s="479"/>
      <c r="GJ42" s="479"/>
      <c r="GK42" s="479"/>
      <c r="GL42" s="479"/>
      <c r="GM42" s="479"/>
      <c r="GN42" s="479"/>
      <c r="GO42" s="479"/>
      <c r="GP42" s="479"/>
      <c r="GQ42" s="479"/>
      <c r="GR42" s="479"/>
      <c r="GS42" s="479"/>
      <c r="GT42" s="479"/>
      <c r="GU42" s="479"/>
      <c r="GV42" s="479"/>
      <c r="GW42" s="479"/>
      <c r="GX42" s="479"/>
      <c r="GY42" s="479"/>
      <c r="GZ42" s="479"/>
    </row>
    <row r="43" spans="1:208" s="731" customFormat="1" ht="24" customHeight="1">
      <c r="A43" s="705" t="s">
        <v>936</v>
      </c>
      <c r="B43" s="706">
        <v>41.67</v>
      </c>
      <c r="C43" s="730">
        <v>41.67</v>
      </c>
      <c r="D43" s="706">
        <v>57.2415</v>
      </c>
      <c r="E43" s="730">
        <v>57.2415</v>
      </c>
      <c r="F43" s="706">
        <v>41.67</v>
      </c>
      <c r="G43" s="730">
        <v>41.67</v>
      </c>
      <c r="H43" s="706">
        <v>57.2415</v>
      </c>
      <c r="I43" s="730">
        <v>57.2415</v>
      </c>
      <c r="J43" s="715" t="s">
        <v>936</v>
      </c>
      <c r="K43" s="706">
        <v>0</v>
      </c>
      <c r="L43" s="730">
        <v>0</v>
      </c>
      <c r="M43" s="706">
        <v>0</v>
      </c>
      <c r="N43" s="730">
        <v>0</v>
      </c>
      <c r="O43" s="706">
        <v>0</v>
      </c>
      <c r="P43" s="730">
        <v>0</v>
      </c>
      <c r="Q43" s="706">
        <v>0</v>
      </c>
      <c r="R43" s="730">
        <v>0</v>
      </c>
      <c r="S43" s="479"/>
      <c r="T43" s="479"/>
      <c r="U43" s="479"/>
      <c r="V43" s="479"/>
      <c r="W43" s="479"/>
      <c r="X43" s="479"/>
      <c r="Y43" s="479"/>
      <c r="Z43" s="479"/>
      <c r="AA43" s="479"/>
      <c r="AB43" s="479"/>
      <c r="AC43" s="479"/>
      <c r="AD43" s="479"/>
      <c r="AE43" s="479"/>
      <c r="AF43" s="479"/>
      <c r="AG43" s="479"/>
      <c r="AH43" s="479"/>
      <c r="AI43" s="479"/>
      <c r="AJ43" s="479"/>
      <c r="AK43" s="479"/>
      <c r="AL43" s="479"/>
      <c r="AM43" s="479"/>
      <c r="AN43" s="479"/>
      <c r="AO43" s="479"/>
      <c r="AP43" s="479"/>
      <c r="AQ43" s="479"/>
      <c r="AR43" s="479"/>
      <c r="AS43" s="479"/>
      <c r="AT43" s="479"/>
      <c r="AU43" s="479"/>
      <c r="AV43" s="479"/>
      <c r="AW43" s="479"/>
      <c r="AX43" s="479"/>
      <c r="AY43" s="479"/>
      <c r="AZ43" s="479"/>
      <c r="BA43" s="479"/>
      <c r="BB43" s="479"/>
      <c r="BC43" s="479"/>
      <c r="BD43" s="479"/>
      <c r="BE43" s="479"/>
      <c r="BF43" s="479"/>
      <c r="BG43" s="479"/>
      <c r="BH43" s="479"/>
      <c r="BI43" s="479"/>
      <c r="BJ43" s="479"/>
      <c r="BK43" s="479"/>
      <c r="BL43" s="479"/>
      <c r="BM43" s="479"/>
      <c r="BN43" s="479"/>
      <c r="BO43" s="479"/>
      <c r="BP43" s="479"/>
      <c r="BQ43" s="479"/>
      <c r="BR43" s="479"/>
      <c r="BS43" s="479"/>
      <c r="BT43" s="479"/>
      <c r="BU43" s="479"/>
      <c r="BV43" s="479"/>
      <c r="BW43" s="479"/>
      <c r="BX43" s="479"/>
      <c r="BY43" s="479"/>
      <c r="BZ43" s="479"/>
      <c r="CA43" s="479"/>
      <c r="CB43" s="479"/>
      <c r="CC43" s="479"/>
      <c r="CD43" s="479"/>
      <c r="CE43" s="479"/>
      <c r="CF43" s="479"/>
      <c r="CG43" s="479"/>
      <c r="CH43" s="479"/>
      <c r="CI43" s="479"/>
      <c r="CJ43" s="479"/>
      <c r="CK43" s="479"/>
      <c r="CL43" s="479"/>
      <c r="CM43" s="479"/>
      <c r="CN43" s="479"/>
      <c r="CO43" s="479"/>
      <c r="CP43" s="479"/>
      <c r="CQ43" s="479"/>
      <c r="CR43" s="479"/>
      <c r="CS43" s="479"/>
      <c r="CT43" s="479"/>
      <c r="CU43" s="479"/>
      <c r="CV43" s="479"/>
      <c r="CW43" s="479"/>
      <c r="CX43" s="479"/>
      <c r="CY43" s="479"/>
      <c r="CZ43" s="479"/>
      <c r="DA43" s="479"/>
      <c r="DB43" s="479"/>
      <c r="DC43" s="479"/>
      <c r="DD43" s="479"/>
      <c r="DE43" s="479"/>
      <c r="DF43" s="479"/>
      <c r="DG43" s="479"/>
      <c r="DH43" s="479"/>
      <c r="DI43" s="479"/>
      <c r="DJ43" s="479"/>
      <c r="DK43" s="479"/>
      <c r="DL43" s="479"/>
      <c r="DM43" s="479"/>
      <c r="DN43" s="479"/>
      <c r="DO43" s="479"/>
      <c r="DP43" s="479"/>
      <c r="DQ43" s="479"/>
      <c r="DR43" s="479"/>
      <c r="DS43" s="479"/>
      <c r="DT43" s="479"/>
      <c r="DU43" s="479"/>
      <c r="DV43" s="479"/>
      <c r="DW43" s="479"/>
      <c r="DX43" s="479"/>
      <c r="DY43" s="479"/>
      <c r="DZ43" s="479"/>
      <c r="EA43" s="479"/>
      <c r="EB43" s="479"/>
      <c r="EC43" s="479"/>
      <c r="ED43" s="479"/>
      <c r="EE43" s="479"/>
      <c r="EF43" s="479"/>
      <c r="EG43" s="479"/>
      <c r="EH43" s="479"/>
      <c r="EI43" s="479"/>
      <c r="EJ43" s="479"/>
      <c r="EK43" s="479"/>
      <c r="EL43" s="479"/>
      <c r="EM43" s="479"/>
      <c r="EN43" s="479"/>
      <c r="EO43" s="479"/>
      <c r="EP43" s="479"/>
      <c r="EQ43" s="479"/>
      <c r="ER43" s="479"/>
      <c r="ES43" s="479"/>
      <c r="ET43" s="479"/>
      <c r="EU43" s="479"/>
      <c r="EV43" s="479"/>
      <c r="EW43" s="479"/>
      <c r="EX43" s="479"/>
      <c r="EY43" s="479"/>
      <c r="EZ43" s="479"/>
      <c r="FA43" s="479"/>
      <c r="FB43" s="479"/>
      <c r="FC43" s="479"/>
      <c r="FD43" s="479"/>
      <c r="FE43" s="479"/>
      <c r="FF43" s="479"/>
      <c r="FG43" s="479"/>
      <c r="FH43" s="479"/>
      <c r="FI43" s="479"/>
      <c r="FJ43" s="479"/>
      <c r="FK43" s="479"/>
      <c r="FL43" s="479"/>
      <c r="FM43" s="479"/>
      <c r="FN43" s="479"/>
      <c r="FO43" s="479"/>
      <c r="FP43" s="479"/>
      <c r="FQ43" s="479"/>
      <c r="FR43" s="479"/>
      <c r="FS43" s="479"/>
      <c r="FT43" s="479"/>
      <c r="FU43" s="479"/>
      <c r="FV43" s="479"/>
      <c r="FW43" s="479"/>
      <c r="FX43" s="479"/>
      <c r="FY43" s="479"/>
      <c r="FZ43" s="479"/>
      <c r="GA43" s="479"/>
      <c r="GB43" s="479"/>
      <c r="GC43" s="479"/>
      <c r="GD43" s="479"/>
      <c r="GE43" s="479"/>
      <c r="GF43" s="479"/>
      <c r="GG43" s="479"/>
      <c r="GH43" s="479"/>
      <c r="GI43" s="479"/>
      <c r="GJ43" s="479"/>
      <c r="GK43" s="479"/>
      <c r="GL43" s="479"/>
      <c r="GM43" s="479"/>
      <c r="GN43" s="479"/>
      <c r="GO43" s="479"/>
      <c r="GP43" s="479"/>
      <c r="GQ43" s="479"/>
      <c r="GR43" s="479"/>
      <c r="GS43" s="479"/>
      <c r="GT43" s="479"/>
      <c r="GU43" s="479"/>
      <c r="GV43" s="479"/>
      <c r="GW43" s="479"/>
      <c r="GX43" s="479"/>
      <c r="GY43" s="479"/>
      <c r="GZ43" s="479"/>
    </row>
    <row r="44" spans="1:177" s="479" customFormat="1" ht="24" customHeight="1">
      <c r="A44" s="711" t="s">
        <v>937</v>
      </c>
      <c r="B44" s="712">
        <v>5236.252999999928</v>
      </c>
      <c r="C44" s="713">
        <v>5236.252999999928</v>
      </c>
      <c r="D44" s="712">
        <v>6730.34592999981</v>
      </c>
      <c r="E44" s="713">
        <v>6730.34592999981</v>
      </c>
      <c r="F44" s="712">
        <v>1575.1273499999575</v>
      </c>
      <c r="G44" s="713">
        <v>1575.1273499999575</v>
      </c>
      <c r="H44" s="712">
        <v>1520.9128600000668</v>
      </c>
      <c r="I44" s="713">
        <v>1520.9128600000668</v>
      </c>
      <c r="J44" s="716" t="s">
        <v>937</v>
      </c>
      <c r="K44" s="712">
        <v>3545.7411900000207</v>
      </c>
      <c r="L44" s="713">
        <v>3545.7411900000207</v>
      </c>
      <c r="M44" s="712">
        <v>5087.65873000013</v>
      </c>
      <c r="N44" s="713">
        <v>5087.65873000013</v>
      </c>
      <c r="O44" s="712">
        <v>86.45271000002026</v>
      </c>
      <c r="P44" s="713">
        <v>86.45271000002026</v>
      </c>
      <c r="Q44" s="712">
        <v>92.80548999996836</v>
      </c>
      <c r="R44" s="713">
        <v>92.80548999996836</v>
      </c>
      <c r="S44" s="726"/>
      <c r="T44" s="719"/>
      <c r="U44" s="719"/>
      <c r="V44" s="719"/>
      <c r="W44" s="719"/>
      <c r="X44" s="719"/>
      <c r="Y44" s="719"/>
      <c r="Z44" s="719"/>
      <c r="AA44" s="719"/>
      <c r="AB44" s="719"/>
      <c r="AC44" s="719"/>
      <c r="AD44" s="719"/>
      <c r="AE44" s="719"/>
      <c r="AF44" s="719"/>
      <c r="AG44" s="719"/>
      <c r="AH44" s="719"/>
      <c r="AI44" s="719"/>
      <c r="AJ44" s="719"/>
      <c r="AK44" s="719"/>
      <c r="AL44" s="719"/>
      <c r="AM44" s="719"/>
      <c r="AN44" s="719"/>
      <c r="AO44" s="719"/>
      <c r="AP44" s="719"/>
      <c r="AQ44" s="719"/>
      <c r="AR44" s="719"/>
      <c r="AS44" s="719"/>
      <c r="AT44" s="719"/>
      <c r="AU44" s="719"/>
      <c r="AV44" s="719"/>
      <c r="AW44" s="719"/>
      <c r="AX44" s="719"/>
      <c r="AY44" s="719"/>
      <c r="AZ44" s="719"/>
      <c r="BA44" s="719"/>
      <c r="BB44" s="719"/>
      <c r="BC44" s="719"/>
      <c r="BD44" s="719"/>
      <c r="BE44" s="719"/>
      <c r="BF44" s="719"/>
      <c r="BG44" s="719"/>
      <c r="BH44" s="719"/>
      <c r="BI44" s="719"/>
      <c r="BJ44" s="719"/>
      <c r="BK44" s="719"/>
      <c r="BL44" s="719"/>
      <c r="BM44" s="719"/>
      <c r="BN44" s="719"/>
      <c r="BO44" s="719"/>
      <c r="BP44" s="719"/>
      <c r="BQ44" s="719"/>
      <c r="BR44" s="719"/>
      <c r="BS44" s="719"/>
      <c r="BT44" s="719"/>
      <c r="BU44" s="719"/>
      <c r="BV44" s="719"/>
      <c r="BW44" s="719"/>
      <c r="BX44" s="719"/>
      <c r="BY44" s="719"/>
      <c r="BZ44" s="719"/>
      <c r="CA44" s="719"/>
      <c r="CB44" s="727"/>
      <c r="CC44" s="728"/>
      <c r="CD44" s="727"/>
      <c r="CE44" s="728"/>
      <c r="CF44" s="727"/>
      <c r="CG44" s="728"/>
      <c r="CH44" s="727"/>
      <c r="CI44" s="728"/>
      <c r="CJ44" s="727"/>
      <c r="CK44" s="728"/>
      <c r="CL44" s="727"/>
      <c r="CM44" s="728"/>
      <c r="CN44" s="729"/>
      <c r="CO44" s="727"/>
      <c r="CP44" s="728"/>
      <c r="CQ44" s="727"/>
      <c r="CR44" s="728"/>
      <c r="CS44" s="727"/>
      <c r="CT44" s="728"/>
      <c r="CU44" s="727"/>
      <c r="CV44" s="728"/>
      <c r="CW44" s="727"/>
      <c r="CX44" s="728"/>
      <c r="CY44" s="727"/>
      <c r="CZ44" s="728"/>
      <c r="DA44" s="727"/>
      <c r="DB44" s="728"/>
      <c r="DC44" s="727"/>
      <c r="DD44" s="728"/>
      <c r="DE44" s="729"/>
      <c r="DF44" s="727"/>
      <c r="DG44" s="728"/>
      <c r="DH44" s="727"/>
      <c r="DI44" s="728"/>
      <c r="DJ44" s="727"/>
      <c r="DK44" s="728"/>
      <c r="DL44" s="727"/>
      <c r="DM44" s="728"/>
      <c r="DN44" s="727"/>
      <c r="DO44" s="728"/>
      <c r="DP44" s="727"/>
      <c r="DQ44" s="728"/>
      <c r="DR44" s="727"/>
      <c r="DS44" s="728"/>
      <c r="DT44" s="727"/>
      <c r="DU44" s="728"/>
      <c r="DV44" s="729"/>
      <c r="DW44" s="727"/>
      <c r="DX44" s="728"/>
      <c r="DY44" s="727"/>
      <c r="DZ44" s="728"/>
      <c r="EA44" s="727"/>
      <c r="EB44" s="728"/>
      <c r="EC44" s="727"/>
      <c r="ED44" s="728"/>
      <c r="EE44" s="727"/>
      <c r="EF44" s="728"/>
      <c r="EG44" s="727"/>
      <c r="EH44" s="728"/>
      <c r="EI44" s="727"/>
      <c r="EJ44" s="728"/>
      <c r="EK44" s="727"/>
      <c r="EL44" s="728"/>
      <c r="EM44" s="729"/>
      <c r="EN44" s="727"/>
      <c r="EO44" s="728"/>
      <c r="EP44" s="727"/>
      <c r="EQ44" s="728"/>
      <c r="ER44" s="727"/>
      <c r="ES44" s="728"/>
      <c r="ET44" s="727"/>
      <c r="EU44" s="728"/>
      <c r="EV44" s="727"/>
      <c r="EW44" s="728"/>
      <c r="EX44" s="727"/>
      <c r="EY44" s="728"/>
      <c r="EZ44" s="727"/>
      <c r="FA44" s="728"/>
      <c r="FB44" s="727"/>
      <c r="FC44" s="728"/>
      <c r="FD44" s="729"/>
      <c r="FE44" s="727"/>
      <c r="FF44" s="728"/>
      <c r="FG44" s="727"/>
      <c r="FH44" s="728"/>
      <c r="FI44" s="727"/>
      <c r="FJ44" s="728"/>
      <c r="FK44" s="727"/>
      <c r="FL44" s="728"/>
      <c r="FM44" s="727"/>
      <c r="FN44" s="728"/>
      <c r="FO44" s="727"/>
      <c r="FP44" s="728"/>
      <c r="FQ44" s="727"/>
      <c r="FR44" s="728"/>
      <c r="FS44" s="727"/>
      <c r="FT44" s="728"/>
      <c r="FU44" s="729"/>
    </row>
    <row r="45" spans="1:208" s="731" customFormat="1" ht="24" customHeight="1" thickBot="1">
      <c r="A45" s="736" t="s">
        <v>938</v>
      </c>
      <c r="B45" s="737">
        <v>1033544.5080500001</v>
      </c>
      <c r="C45" s="738">
        <v>1033544.5080500001</v>
      </c>
      <c r="D45" s="737">
        <v>1002267.5259999998</v>
      </c>
      <c r="E45" s="738">
        <v>1002267.5259999998</v>
      </c>
      <c r="F45" s="737">
        <v>350592.31946</v>
      </c>
      <c r="G45" s="738">
        <v>350592.31946</v>
      </c>
      <c r="H45" s="737">
        <v>263483.38321</v>
      </c>
      <c r="I45" s="738">
        <v>263483.38321</v>
      </c>
      <c r="J45" s="739" t="s">
        <v>938</v>
      </c>
      <c r="K45" s="737">
        <v>610302.75376</v>
      </c>
      <c r="L45" s="738">
        <v>610302.75376</v>
      </c>
      <c r="M45" s="737">
        <v>649765.8398800001</v>
      </c>
      <c r="N45" s="738">
        <v>649765.8398800001</v>
      </c>
      <c r="O45" s="737">
        <v>64437.96720000001</v>
      </c>
      <c r="P45" s="738">
        <v>64437.96720000001</v>
      </c>
      <c r="Q45" s="737">
        <v>80068.37786</v>
      </c>
      <c r="R45" s="738">
        <v>80068.37786</v>
      </c>
      <c r="S45" s="479"/>
      <c r="T45" s="479"/>
      <c r="U45" s="479"/>
      <c r="V45" s="479"/>
      <c r="W45" s="479"/>
      <c r="X45" s="479"/>
      <c r="Y45" s="479"/>
      <c r="Z45" s="479"/>
      <c r="AA45" s="479"/>
      <c r="AB45" s="479"/>
      <c r="AC45" s="479"/>
      <c r="AD45" s="479"/>
      <c r="AE45" s="479"/>
      <c r="AF45" s="479"/>
      <c r="AG45" s="479"/>
      <c r="AH45" s="479"/>
      <c r="AI45" s="479"/>
      <c r="AJ45" s="479"/>
      <c r="AK45" s="479"/>
      <c r="AL45" s="479"/>
      <c r="AM45" s="479"/>
      <c r="AN45" s="479"/>
      <c r="AO45" s="479"/>
      <c r="AP45" s="479"/>
      <c r="AQ45" s="479"/>
      <c r="AR45" s="479"/>
      <c r="AS45" s="479"/>
      <c r="AT45" s="479"/>
      <c r="AU45" s="479"/>
      <c r="AV45" s="479"/>
      <c r="AW45" s="479"/>
      <c r="AX45" s="479"/>
      <c r="AY45" s="479"/>
      <c r="AZ45" s="479"/>
      <c r="BA45" s="479"/>
      <c r="BB45" s="479"/>
      <c r="BC45" s="479"/>
      <c r="BD45" s="479"/>
      <c r="BE45" s="479"/>
      <c r="BF45" s="479"/>
      <c r="BG45" s="479"/>
      <c r="BH45" s="479"/>
      <c r="BI45" s="479"/>
      <c r="BJ45" s="479"/>
      <c r="BK45" s="479"/>
      <c r="BL45" s="479"/>
      <c r="BM45" s="479"/>
      <c r="BN45" s="479"/>
      <c r="BO45" s="479"/>
      <c r="BP45" s="479"/>
      <c r="BQ45" s="479"/>
      <c r="BR45" s="479"/>
      <c r="BS45" s="479"/>
      <c r="BT45" s="479"/>
      <c r="BU45" s="479"/>
      <c r="BV45" s="479"/>
      <c r="BW45" s="479"/>
      <c r="BX45" s="479"/>
      <c r="BY45" s="479"/>
      <c r="BZ45" s="479"/>
      <c r="CA45" s="479"/>
      <c r="CB45" s="479"/>
      <c r="CC45" s="479"/>
      <c r="CD45" s="479"/>
      <c r="CE45" s="479"/>
      <c r="CF45" s="479"/>
      <c r="CG45" s="479"/>
      <c r="CH45" s="479"/>
      <c r="CI45" s="479"/>
      <c r="CJ45" s="479"/>
      <c r="CK45" s="479"/>
      <c r="CL45" s="479"/>
      <c r="CM45" s="479"/>
      <c r="CN45" s="479"/>
      <c r="CO45" s="479"/>
      <c r="CP45" s="479"/>
      <c r="CQ45" s="479"/>
      <c r="CR45" s="479"/>
      <c r="CS45" s="479"/>
      <c r="CT45" s="479"/>
      <c r="CU45" s="479"/>
      <c r="CV45" s="479"/>
      <c r="CW45" s="479"/>
      <c r="CX45" s="479"/>
      <c r="CY45" s="479"/>
      <c r="CZ45" s="479"/>
      <c r="DA45" s="479"/>
      <c r="DB45" s="479"/>
      <c r="DC45" s="479"/>
      <c r="DD45" s="479"/>
      <c r="DE45" s="479"/>
      <c r="DF45" s="479"/>
      <c r="DG45" s="479"/>
      <c r="DH45" s="479"/>
      <c r="DI45" s="479"/>
      <c r="DJ45" s="479"/>
      <c r="DK45" s="479"/>
      <c r="DL45" s="479"/>
      <c r="DM45" s="479"/>
      <c r="DN45" s="479"/>
      <c r="DO45" s="479"/>
      <c r="DP45" s="479"/>
      <c r="DQ45" s="479"/>
      <c r="DR45" s="479"/>
      <c r="DS45" s="479"/>
      <c r="DT45" s="479"/>
      <c r="DU45" s="479"/>
      <c r="DV45" s="479"/>
      <c r="DW45" s="479"/>
      <c r="DX45" s="479"/>
      <c r="DY45" s="479"/>
      <c r="DZ45" s="479"/>
      <c r="EA45" s="479"/>
      <c r="EB45" s="479"/>
      <c r="EC45" s="479"/>
      <c r="ED45" s="479"/>
      <c r="EE45" s="479"/>
      <c r="EF45" s="479"/>
      <c r="EG45" s="479"/>
      <c r="EH45" s="479"/>
      <c r="EI45" s="479"/>
      <c r="EJ45" s="479"/>
      <c r="EK45" s="479"/>
      <c r="EL45" s="479"/>
      <c r="EM45" s="479"/>
      <c r="EN45" s="479"/>
      <c r="EO45" s="479"/>
      <c r="EP45" s="479"/>
      <c r="EQ45" s="479"/>
      <c r="ER45" s="479"/>
      <c r="ES45" s="479"/>
      <c r="ET45" s="479"/>
      <c r="EU45" s="479"/>
      <c r="EV45" s="479"/>
      <c r="EW45" s="479"/>
      <c r="EX45" s="479"/>
      <c r="EY45" s="479"/>
      <c r="EZ45" s="479"/>
      <c r="FA45" s="479"/>
      <c r="FB45" s="479"/>
      <c r="FC45" s="479"/>
      <c r="FD45" s="479"/>
      <c r="FE45" s="479"/>
      <c r="FF45" s="479"/>
      <c r="FG45" s="479"/>
      <c r="FH45" s="479"/>
      <c r="FI45" s="479"/>
      <c r="FJ45" s="479"/>
      <c r="FK45" s="479"/>
      <c r="FL45" s="479"/>
      <c r="FM45" s="479"/>
      <c r="FN45" s="479"/>
      <c r="FO45" s="479"/>
      <c r="FP45" s="479"/>
      <c r="FQ45" s="479"/>
      <c r="FR45" s="479"/>
      <c r="FS45" s="479"/>
      <c r="FT45" s="479"/>
      <c r="FU45" s="479"/>
      <c r="FV45" s="479"/>
      <c r="FW45" s="479"/>
      <c r="FX45" s="479"/>
      <c r="FY45" s="479"/>
      <c r="FZ45" s="479"/>
      <c r="GA45" s="479"/>
      <c r="GB45" s="479"/>
      <c r="GC45" s="479"/>
      <c r="GD45" s="479"/>
      <c r="GE45" s="479"/>
      <c r="GF45" s="479"/>
      <c r="GG45" s="479"/>
      <c r="GH45" s="479"/>
      <c r="GI45" s="479"/>
      <c r="GJ45" s="479"/>
      <c r="GK45" s="479"/>
      <c r="GL45" s="479"/>
      <c r="GM45" s="479"/>
      <c r="GN45" s="479"/>
      <c r="GO45" s="479"/>
      <c r="GP45" s="479"/>
      <c r="GQ45" s="479"/>
      <c r="GR45" s="479"/>
      <c r="GS45" s="479"/>
      <c r="GT45" s="479"/>
      <c r="GU45" s="479"/>
      <c r="GV45" s="479"/>
      <c r="GW45" s="479"/>
      <c r="GX45" s="479"/>
      <c r="GY45" s="479"/>
      <c r="GZ45" s="479"/>
    </row>
    <row r="46" spans="1:18" s="479" customFormat="1" ht="12.75">
      <c r="A46" s="740" t="s">
        <v>850</v>
      </c>
      <c r="B46" s="740"/>
      <c r="C46" s="740"/>
      <c r="D46" s="740"/>
      <c r="E46" s="740"/>
      <c r="F46" s="740"/>
      <c r="G46" s="740"/>
      <c r="H46" s="740"/>
      <c r="I46" s="740"/>
      <c r="J46" s="740" t="s">
        <v>850</v>
      </c>
      <c r="K46" s="740"/>
      <c r="L46" s="740"/>
      <c r="M46" s="740"/>
      <c r="N46" s="740"/>
      <c r="O46" s="740"/>
      <c r="P46" s="740"/>
      <c r="Q46" s="740"/>
      <c r="R46" s="740"/>
    </row>
    <row r="47" spans="1:18" s="479" customFormat="1" ht="12.75">
      <c r="A47" s="740"/>
      <c r="B47" s="740"/>
      <c r="C47" s="740"/>
      <c r="D47" s="740"/>
      <c r="E47" s="740"/>
      <c r="F47" s="740"/>
      <c r="G47" s="740"/>
      <c r="H47" s="740"/>
      <c r="I47" s="740"/>
      <c r="J47" s="740"/>
      <c r="K47" s="740"/>
      <c r="L47" s="740"/>
      <c r="M47" s="740"/>
      <c r="N47" s="740"/>
      <c r="O47" s="740"/>
      <c r="P47" s="740"/>
      <c r="Q47" s="740"/>
      <c r="R47" s="740"/>
    </row>
    <row r="48" spans="1:18" ht="18.75">
      <c r="A48" s="741"/>
      <c r="B48" s="740"/>
      <c r="C48" s="740"/>
      <c r="D48" s="740"/>
      <c r="E48" s="740"/>
      <c r="F48" s="740"/>
      <c r="G48" s="740"/>
      <c r="H48" s="740"/>
      <c r="I48" s="740"/>
      <c r="J48" s="740"/>
      <c r="K48" s="740"/>
      <c r="L48" s="740"/>
      <c r="N48" s="740"/>
      <c r="O48" s="740"/>
      <c r="P48" s="740"/>
      <c r="Q48" s="740"/>
      <c r="R48" s="740"/>
    </row>
    <row r="49" spans="9:10" ht="12.75">
      <c r="I49" s="740"/>
      <c r="J49" s="740"/>
    </row>
  </sheetData>
  <sheetProtection/>
  <mergeCells count="14">
    <mergeCell ref="F5:G5"/>
    <mergeCell ref="H5:I5"/>
    <mergeCell ref="K5:L5"/>
    <mergeCell ref="M5:N5"/>
    <mergeCell ref="O5:P5"/>
    <mergeCell ref="Q5:R5"/>
    <mergeCell ref="A4:A6"/>
    <mergeCell ref="B4:E4"/>
    <mergeCell ref="F4:I4"/>
    <mergeCell ref="J4:J6"/>
    <mergeCell ref="K4:N4"/>
    <mergeCell ref="O4:R4"/>
    <mergeCell ref="B5:C5"/>
    <mergeCell ref="D5:E5"/>
  </mergeCells>
  <printOptions/>
  <pageMargins left="0.7086614173228347" right="0.2362204724409449" top="0.6692913385826772" bottom="0.15748031496062992" header="0.4724409448818898" footer="0.275590551181102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showGridLines="0" defaultGridColor="0" view="pageBreakPreview" zoomScale="80" zoomScaleNormal="75" zoomScaleSheetLayoutView="80" zoomScalePageLayoutView="0" colorId="18" workbookViewId="0" topLeftCell="A1">
      <selection activeCell="T11" sqref="T11"/>
    </sheetView>
  </sheetViews>
  <sheetFormatPr defaultColWidth="10.875" defaultRowHeight="13.5"/>
  <cols>
    <col min="1" max="1" width="30.25390625" style="109" customWidth="1"/>
    <col min="2" max="2" width="9.375" style="109" customWidth="1"/>
    <col min="3" max="5" width="6.75390625" style="109" customWidth="1"/>
    <col min="6" max="6" width="7.375" style="109" customWidth="1"/>
    <col min="7" max="7" width="9.375" style="109" customWidth="1"/>
    <col min="8" max="11" width="6.75390625" style="109" customWidth="1"/>
    <col min="12" max="12" width="9.375" style="109" customWidth="1"/>
    <col min="13" max="16" width="6.75390625" style="109" customWidth="1"/>
    <col min="17" max="17" width="10.875" style="109" customWidth="1"/>
    <col min="18" max="18" width="25.25390625" style="109" customWidth="1"/>
    <col min="19" max="16384" width="10.875" style="109" customWidth="1"/>
  </cols>
  <sheetData>
    <row r="1" ht="27" customHeight="1">
      <c r="A1" s="108" t="s">
        <v>68</v>
      </c>
    </row>
    <row r="2" ht="21.75" customHeight="1">
      <c r="A2" s="110" t="s">
        <v>69</v>
      </c>
    </row>
    <row r="3" ht="21.75" customHeight="1" thickBot="1">
      <c r="A3" s="111"/>
    </row>
    <row r="4" spans="1:16" ht="24.75" customHeight="1" thickBot="1">
      <c r="A4" s="112" t="s">
        <v>70</v>
      </c>
      <c r="B4" s="11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5"/>
    </row>
    <row r="5" spans="1:16" ht="16.5" customHeight="1">
      <c r="A5" s="116"/>
      <c r="B5" s="748" t="s">
        <v>64</v>
      </c>
      <c r="C5" s="749"/>
      <c r="D5" s="749"/>
      <c r="E5" s="749"/>
      <c r="F5" s="750"/>
      <c r="G5" s="748" t="s">
        <v>65</v>
      </c>
      <c r="H5" s="749"/>
      <c r="I5" s="749"/>
      <c r="J5" s="749"/>
      <c r="K5" s="750"/>
      <c r="L5" s="748" t="s">
        <v>66</v>
      </c>
      <c r="M5" s="749"/>
      <c r="N5" s="749"/>
      <c r="O5" s="749"/>
      <c r="P5" s="750"/>
    </row>
    <row r="6" spans="1:16" ht="15.75" customHeight="1">
      <c r="A6" s="117" t="s">
        <v>71</v>
      </c>
      <c r="B6" s="751" t="s">
        <v>72</v>
      </c>
      <c r="C6" s="752"/>
      <c r="D6" s="753"/>
      <c r="E6" s="751" t="s">
        <v>73</v>
      </c>
      <c r="F6" s="753"/>
      <c r="G6" s="751" t="s">
        <v>72</v>
      </c>
      <c r="H6" s="752"/>
      <c r="I6" s="753"/>
      <c r="J6" s="751" t="s">
        <v>73</v>
      </c>
      <c r="K6" s="753"/>
      <c r="L6" s="751" t="s">
        <v>72</v>
      </c>
      <c r="M6" s="752"/>
      <c r="N6" s="753"/>
      <c r="O6" s="751" t="s">
        <v>73</v>
      </c>
      <c r="P6" s="753"/>
    </row>
    <row r="7" spans="1:16" ht="16.5" customHeight="1" thickBot="1">
      <c r="A7" s="118"/>
      <c r="B7" s="119" t="s">
        <v>74</v>
      </c>
      <c r="C7" s="120" t="s">
        <v>75</v>
      </c>
      <c r="D7" s="121" t="s">
        <v>76</v>
      </c>
      <c r="E7" s="120" t="s">
        <v>75</v>
      </c>
      <c r="F7" s="121" t="s">
        <v>76</v>
      </c>
      <c r="G7" s="119" t="s">
        <v>74</v>
      </c>
      <c r="H7" s="120" t="s">
        <v>75</v>
      </c>
      <c r="I7" s="121" t="s">
        <v>76</v>
      </c>
      <c r="J7" s="120" t="s">
        <v>75</v>
      </c>
      <c r="K7" s="122" t="s">
        <v>76</v>
      </c>
      <c r="L7" s="119" t="s">
        <v>74</v>
      </c>
      <c r="M7" s="123" t="s">
        <v>75</v>
      </c>
      <c r="N7" s="124" t="s">
        <v>76</v>
      </c>
      <c r="O7" s="120" t="s">
        <v>75</v>
      </c>
      <c r="P7" s="124" t="s">
        <v>76</v>
      </c>
    </row>
    <row r="8" spans="1:17" ht="22.5" customHeight="1">
      <c r="A8" s="125" t="s">
        <v>77</v>
      </c>
      <c r="B8" s="126">
        <v>17.67</v>
      </c>
      <c r="C8" s="127">
        <v>24.67</v>
      </c>
      <c r="D8" s="128">
        <v>11.91</v>
      </c>
      <c r="E8" s="129">
        <v>28.13</v>
      </c>
      <c r="F8" s="130">
        <v>7.4</v>
      </c>
      <c r="G8" s="131">
        <v>12.58</v>
      </c>
      <c r="H8" s="127">
        <v>19.03</v>
      </c>
      <c r="I8" s="128">
        <v>7.55</v>
      </c>
      <c r="J8" s="129">
        <v>25.26</v>
      </c>
      <c r="K8" s="132">
        <v>3.22</v>
      </c>
      <c r="L8" s="131">
        <v>11.24</v>
      </c>
      <c r="M8" s="127">
        <v>18.3</v>
      </c>
      <c r="N8" s="128">
        <v>6.22</v>
      </c>
      <c r="O8" s="129">
        <v>25.85</v>
      </c>
      <c r="P8" s="132">
        <v>2.49</v>
      </c>
      <c r="Q8" s="133"/>
    </row>
    <row r="9" spans="1:17" ht="22.5" customHeight="1">
      <c r="A9" s="134" t="s">
        <v>78</v>
      </c>
      <c r="B9" s="135">
        <v>18.64</v>
      </c>
      <c r="C9" s="136">
        <v>24.74</v>
      </c>
      <c r="D9" s="137">
        <v>14</v>
      </c>
      <c r="E9" s="138">
        <v>31.74</v>
      </c>
      <c r="F9" s="139">
        <v>11.78</v>
      </c>
      <c r="G9" s="135">
        <v>13.06</v>
      </c>
      <c r="H9" s="136">
        <v>19.46</v>
      </c>
      <c r="I9" s="137">
        <v>8.02</v>
      </c>
      <c r="J9" s="138">
        <v>28.96</v>
      </c>
      <c r="K9" s="140">
        <v>1.58</v>
      </c>
      <c r="L9" s="135">
        <v>11.71</v>
      </c>
      <c r="M9" s="136">
        <v>18.73</v>
      </c>
      <c r="N9" s="137">
        <v>5.59</v>
      </c>
      <c r="O9" s="138">
        <v>25.54</v>
      </c>
      <c r="P9" s="140">
        <v>2.44</v>
      </c>
      <c r="Q9" s="133"/>
    </row>
    <row r="10" spans="1:16" ht="22.5" customHeight="1">
      <c r="A10" s="141" t="s">
        <v>79</v>
      </c>
      <c r="B10" s="142">
        <v>17.86</v>
      </c>
      <c r="C10" s="143">
        <v>24.09</v>
      </c>
      <c r="D10" s="144">
        <v>13.16</v>
      </c>
      <c r="E10" s="145">
        <v>30.18</v>
      </c>
      <c r="F10" s="146">
        <v>9.62</v>
      </c>
      <c r="G10" s="142">
        <v>12.56</v>
      </c>
      <c r="H10" s="143">
        <v>18.85</v>
      </c>
      <c r="I10" s="144">
        <v>7.31</v>
      </c>
      <c r="J10" s="145">
        <v>26.82</v>
      </c>
      <c r="K10" s="147">
        <v>0.16</v>
      </c>
      <c r="L10" s="142">
        <v>11.66</v>
      </c>
      <c r="M10" s="143">
        <v>18.35</v>
      </c>
      <c r="N10" s="144">
        <v>6.2</v>
      </c>
      <c r="O10" s="145">
        <v>24.86</v>
      </c>
      <c r="P10" s="147">
        <v>2.01</v>
      </c>
    </row>
    <row r="11" spans="1:16" ht="22.5" customHeight="1">
      <c r="A11" s="134" t="s">
        <v>80</v>
      </c>
      <c r="B11" s="135">
        <v>18.45</v>
      </c>
      <c r="C11" s="136">
        <v>24.61</v>
      </c>
      <c r="D11" s="137">
        <v>13.55</v>
      </c>
      <c r="E11" s="138">
        <v>30.89</v>
      </c>
      <c r="F11" s="139">
        <v>10</v>
      </c>
      <c r="G11" s="135">
        <v>13.08</v>
      </c>
      <c r="H11" s="136">
        <v>19.18</v>
      </c>
      <c r="I11" s="137">
        <v>8.31</v>
      </c>
      <c r="J11" s="138">
        <v>28.3</v>
      </c>
      <c r="K11" s="140">
        <v>3.2</v>
      </c>
      <c r="L11" s="135">
        <v>12.15</v>
      </c>
      <c r="M11" s="136">
        <v>18.73</v>
      </c>
      <c r="N11" s="137">
        <v>6.57</v>
      </c>
      <c r="O11" s="138">
        <v>25.16</v>
      </c>
      <c r="P11" s="140">
        <v>3.53</v>
      </c>
    </row>
    <row r="12" spans="1:16" ht="22.5" customHeight="1">
      <c r="A12" s="141" t="s">
        <v>81</v>
      </c>
      <c r="B12" s="142">
        <v>18.28</v>
      </c>
      <c r="C12" s="143">
        <v>23.84</v>
      </c>
      <c r="D12" s="144">
        <v>13.93</v>
      </c>
      <c r="E12" s="145">
        <v>30.53</v>
      </c>
      <c r="F12" s="146">
        <v>9.95</v>
      </c>
      <c r="G12" s="142">
        <v>12.95</v>
      </c>
      <c r="H12" s="143">
        <v>18.3</v>
      </c>
      <c r="I12" s="144">
        <v>9.06</v>
      </c>
      <c r="J12" s="145">
        <v>26.48</v>
      </c>
      <c r="K12" s="147">
        <v>5.79</v>
      </c>
      <c r="L12" s="142">
        <v>12.21</v>
      </c>
      <c r="M12" s="143">
        <v>17.89</v>
      </c>
      <c r="N12" s="144">
        <v>7.39</v>
      </c>
      <c r="O12" s="145">
        <v>24.07</v>
      </c>
      <c r="P12" s="147">
        <v>2.63</v>
      </c>
    </row>
    <row r="13" spans="1:16" ht="22.5" customHeight="1">
      <c r="A13" s="134" t="s">
        <v>82</v>
      </c>
      <c r="B13" s="135">
        <v>18.66</v>
      </c>
      <c r="C13" s="136">
        <v>24.51</v>
      </c>
      <c r="D13" s="137">
        <v>14.15</v>
      </c>
      <c r="E13" s="138">
        <v>29.14</v>
      </c>
      <c r="F13" s="139">
        <v>10.72</v>
      </c>
      <c r="G13" s="135">
        <v>13.38</v>
      </c>
      <c r="H13" s="136">
        <v>19.55</v>
      </c>
      <c r="I13" s="137">
        <v>8.17</v>
      </c>
      <c r="J13" s="138">
        <v>26.68</v>
      </c>
      <c r="K13" s="140">
        <v>4.33</v>
      </c>
      <c r="L13" s="135">
        <v>12.44</v>
      </c>
      <c r="M13" s="136">
        <v>18.15</v>
      </c>
      <c r="N13" s="137">
        <v>8.03</v>
      </c>
      <c r="O13" s="138">
        <v>25.22</v>
      </c>
      <c r="P13" s="140">
        <v>5.18</v>
      </c>
    </row>
    <row r="14" spans="1:16" ht="22.5" customHeight="1">
      <c r="A14" s="141" t="s">
        <v>83</v>
      </c>
      <c r="B14" s="142">
        <v>16.62</v>
      </c>
      <c r="C14" s="143">
        <v>22.75</v>
      </c>
      <c r="D14" s="144">
        <v>11.62</v>
      </c>
      <c r="E14" s="145">
        <v>27.41</v>
      </c>
      <c r="F14" s="146">
        <v>7.39</v>
      </c>
      <c r="G14" s="142">
        <v>11.61</v>
      </c>
      <c r="H14" s="143">
        <v>16.28</v>
      </c>
      <c r="I14" s="144">
        <v>7.44</v>
      </c>
      <c r="J14" s="145">
        <v>21.71</v>
      </c>
      <c r="K14" s="147">
        <v>3.37</v>
      </c>
      <c r="L14" s="142">
        <v>10.3</v>
      </c>
      <c r="M14" s="143">
        <v>15.87</v>
      </c>
      <c r="N14" s="144">
        <v>5.85</v>
      </c>
      <c r="O14" s="145">
        <v>23.52</v>
      </c>
      <c r="P14" s="147">
        <v>0</v>
      </c>
    </row>
    <row r="15" spans="1:16" ht="22.5" customHeight="1">
      <c r="A15" s="134" t="s">
        <v>84</v>
      </c>
      <c r="B15" s="135">
        <v>15.71</v>
      </c>
      <c r="C15" s="136">
        <v>22.87</v>
      </c>
      <c r="D15" s="137">
        <v>9.38</v>
      </c>
      <c r="E15" s="138">
        <v>27.55</v>
      </c>
      <c r="F15" s="139">
        <v>4.25</v>
      </c>
      <c r="G15" s="135">
        <v>11.25</v>
      </c>
      <c r="H15" s="136">
        <v>16.82</v>
      </c>
      <c r="I15" s="137">
        <v>5.64</v>
      </c>
      <c r="J15" s="138">
        <v>24.19</v>
      </c>
      <c r="K15" s="140">
        <v>1.16</v>
      </c>
      <c r="L15" s="135">
        <v>10.89</v>
      </c>
      <c r="M15" s="136">
        <v>17.47</v>
      </c>
      <c r="N15" s="137">
        <v>4.47</v>
      </c>
      <c r="O15" s="138">
        <v>23.68</v>
      </c>
      <c r="P15" s="140">
        <v>-1.31</v>
      </c>
    </row>
    <row r="16" spans="1:16" ht="22.5" customHeight="1">
      <c r="A16" s="141" t="s">
        <v>85</v>
      </c>
      <c r="B16" s="142">
        <v>18.63</v>
      </c>
      <c r="C16" s="143">
        <v>24.91</v>
      </c>
      <c r="D16" s="144">
        <v>13.89</v>
      </c>
      <c r="E16" s="145">
        <v>31.16</v>
      </c>
      <c r="F16" s="146">
        <v>10.19</v>
      </c>
      <c r="G16" s="142">
        <v>13.4</v>
      </c>
      <c r="H16" s="143">
        <v>18.97</v>
      </c>
      <c r="I16" s="144">
        <v>8.88</v>
      </c>
      <c r="J16" s="145">
        <v>28.01</v>
      </c>
      <c r="K16" s="147">
        <v>3.13</v>
      </c>
      <c r="L16" s="142">
        <v>12.71</v>
      </c>
      <c r="M16" s="143">
        <v>18.41</v>
      </c>
      <c r="N16" s="144">
        <v>8</v>
      </c>
      <c r="O16" s="145">
        <v>25.58</v>
      </c>
      <c r="P16" s="147">
        <v>4.05</v>
      </c>
    </row>
    <row r="17" spans="1:16" ht="22.5" customHeight="1" thickBot="1">
      <c r="A17" s="134" t="s">
        <v>86</v>
      </c>
      <c r="B17" s="148">
        <v>19.05</v>
      </c>
      <c r="C17" s="136">
        <v>24.74</v>
      </c>
      <c r="D17" s="137">
        <v>14.63</v>
      </c>
      <c r="E17" s="138">
        <v>31.57</v>
      </c>
      <c r="F17" s="139">
        <v>11.47</v>
      </c>
      <c r="G17" s="135">
        <v>13.69</v>
      </c>
      <c r="H17" s="136">
        <v>19.43</v>
      </c>
      <c r="I17" s="137">
        <v>9.45</v>
      </c>
      <c r="J17" s="138">
        <v>27.35</v>
      </c>
      <c r="K17" s="140">
        <v>4.96</v>
      </c>
      <c r="L17" s="135">
        <v>12.94</v>
      </c>
      <c r="M17" s="136">
        <v>19.02</v>
      </c>
      <c r="N17" s="137">
        <v>7.92</v>
      </c>
      <c r="O17" s="138">
        <v>25.09</v>
      </c>
      <c r="P17" s="140">
        <v>4.46</v>
      </c>
    </row>
    <row r="18" spans="1:16" ht="22.5" customHeight="1">
      <c r="A18" s="125" t="s">
        <v>87</v>
      </c>
      <c r="B18" s="149">
        <v>18.74</v>
      </c>
      <c r="C18" s="150">
        <v>24.69</v>
      </c>
      <c r="D18" s="151">
        <v>14.37</v>
      </c>
      <c r="E18" s="152">
        <v>30.82</v>
      </c>
      <c r="F18" s="153">
        <v>11.01</v>
      </c>
      <c r="G18" s="149">
        <v>12.76</v>
      </c>
      <c r="H18" s="150">
        <v>18.22</v>
      </c>
      <c r="I18" s="151">
        <v>8.52</v>
      </c>
      <c r="J18" s="152">
        <v>26.87</v>
      </c>
      <c r="K18" s="154">
        <v>4.44</v>
      </c>
      <c r="L18" s="149">
        <v>13.07</v>
      </c>
      <c r="M18" s="150">
        <v>18.06</v>
      </c>
      <c r="N18" s="151">
        <v>8.79</v>
      </c>
      <c r="O18" s="152">
        <v>22.31</v>
      </c>
      <c r="P18" s="154">
        <v>4.64</v>
      </c>
    </row>
    <row r="19" spans="1:16" ht="22.5" customHeight="1">
      <c r="A19" s="155" t="s">
        <v>88</v>
      </c>
      <c r="B19" s="148">
        <v>17.72</v>
      </c>
      <c r="C19" s="156">
        <v>23.98</v>
      </c>
      <c r="D19" s="157">
        <v>12.47</v>
      </c>
      <c r="E19" s="158">
        <v>29.43</v>
      </c>
      <c r="F19" s="159">
        <v>8.27</v>
      </c>
      <c r="G19" s="148">
        <v>13.08</v>
      </c>
      <c r="H19" s="156">
        <v>18.19</v>
      </c>
      <c r="I19" s="157">
        <v>7.84</v>
      </c>
      <c r="J19" s="158">
        <v>26.17</v>
      </c>
      <c r="K19" s="160">
        <v>1.97</v>
      </c>
      <c r="L19" s="148">
        <v>12.42</v>
      </c>
      <c r="M19" s="156">
        <v>18.3</v>
      </c>
      <c r="N19" s="157">
        <v>6.77</v>
      </c>
      <c r="O19" s="158">
        <v>24.33</v>
      </c>
      <c r="P19" s="160">
        <v>1.04</v>
      </c>
    </row>
    <row r="20" spans="1:17" ht="22.5" customHeight="1">
      <c r="A20" s="141" t="s">
        <v>89</v>
      </c>
      <c r="B20" s="142">
        <v>17.8</v>
      </c>
      <c r="C20" s="143">
        <v>24.61</v>
      </c>
      <c r="D20" s="144">
        <v>12.06</v>
      </c>
      <c r="E20" s="145">
        <v>30.24</v>
      </c>
      <c r="F20" s="146">
        <v>7.42</v>
      </c>
      <c r="G20" s="142">
        <v>11.49</v>
      </c>
      <c r="H20" s="143">
        <v>17.31</v>
      </c>
      <c r="I20" s="144">
        <v>6.6</v>
      </c>
      <c r="J20" s="145">
        <v>24.68</v>
      </c>
      <c r="K20" s="147">
        <v>0.23</v>
      </c>
      <c r="L20" s="142">
        <v>12.13</v>
      </c>
      <c r="M20" s="143">
        <v>17.87</v>
      </c>
      <c r="N20" s="144">
        <v>7.13</v>
      </c>
      <c r="O20" s="145">
        <v>23.14</v>
      </c>
      <c r="P20" s="147">
        <v>1.1</v>
      </c>
      <c r="Q20" s="133"/>
    </row>
    <row r="21" spans="1:17" ht="22.5" customHeight="1">
      <c r="A21" s="155" t="s">
        <v>90</v>
      </c>
      <c r="B21" s="148">
        <v>18.51</v>
      </c>
      <c r="C21" s="156">
        <v>24.01</v>
      </c>
      <c r="D21" s="157">
        <v>14.06</v>
      </c>
      <c r="E21" s="158">
        <v>30.41</v>
      </c>
      <c r="F21" s="159">
        <v>11.14</v>
      </c>
      <c r="G21" s="148">
        <v>13.17</v>
      </c>
      <c r="H21" s="156">
        <v>18.62</v>
      </c>
      <c r="I21" s="157">
        <v>8.28</v>
      </c>
      <c r="J21" s="158">
        <v>27.55</v>
      </c>
      <c r="K21" s="160">
        <v>2.78</v>
      </c>
      <c r="L21" s="148">
        <v>12.43</v>
      </c>
      <c r="M21" s="156">
        <v>18.36</v>
      </c>
      <c r="N21" s="157">
        <v>6.2</v>
      </c>
      <c r="O21" s="158">
        <v>24.43</v>
      </c>
      <c r="P21" s="160">
        <v>1.77</v>
      </c>
      <c r="Q21" s="133"/>
    </row>
    <row r="22" spans="1:17" ht="22.5" customHeight="1">
      <c r="A22" s="141" t="s">
        <v>91</v>
      </c>
      <c r="B22" s="142">
        <v>18.7</v>
      </c>
      <c r="C22" s="143">
        <v>24.87</v>
      </c>
      <c r="D22" s="144">
        <v>13.69</v>
      </c>
      <c r="E22" s="145">
        <v>30.55</v>
      </c>
      <c r="F22" s="146">
        <v>9.97</v>
      </c>
      <c r="G22" s="142">
        <v>12.85</v>
      </c>
      <c r="H22" s="143">
        <v>18.48</v>
      </c>
      <c r="I22" s="144">
        <v>8</v>
      </c>
      <c r="J22" s="145">
        <v>26.72</v>
      </c>
      <c r="K22" s="147">
        <v>2.32</v>
      </c>
      <c r="L22" s="142">
        <v>13.25</v>
      </c>
      <c r="M22" s="143">
        <v>18.38</v>
      </c>
      <c r="N22" s="144">
        <v>8.41</v>
      </c>
      <c r="O22" s="145">
        <v>23.23</v>
      </c>
      <c r="P22" s="147">
        <v>3.4</v>
      </c>
      <c r="Q22" s="133"/>
    </row>
    <row r="23" spans="1:17" ht="22.5" customHeight="1">
      <c r="A23" s="155" t="s">
        <v>92</v>
      </c>
      <c r="B23" s="148">
        <v>17.98</v>
      </c>
      <c r="C23" s="156">
        <v>24.98</v>
      </c>
      <c r="D23" s="157">
        <v>12.48</v>
      </c>
      <c r="E23" s="158">
        <v>30.26</v>
      </c>
      <c r="F23" s="159">
        <v>8.67</v>
      </c>
      <c r="G23" s="148">
        <v>12.2</v>
      </c>
      <c r="H23" s="156">
        <v>18.86</v>
      </c>
      <c r="I23" s="157">
        <v>6.41</v>
      </c>
      <c r="J23" s="158">
        <v>27.19</v>
      </c>
      <c r="K23" s="160">
        <v>-1.05</v>
      </c>
      <c r="L23" s="148">
        <v>11.64</v>
      </c>
      <c r="M23" s="156">
        <v>18.61</v>
      </c>
      <c r="N23" s="157">
        <v>4.85</v>
      </c>
      <c r="O23" s="158">
        <v>23.79</v>
      </c>
      <c r="P23" s="160">
        <v>-0.25</v>
      </c>
      <c r="Q23" s="133"/>
    </row>
    <row r="24" spans="1:17" ht="22.5" customHeight="1">
      <c r="A24" s="141" t="s">
        <v>93</v>
      </c>
      <c r="B24" s="142">
        <v>17.25</v>
      </c>
      <c r="C24" s="143">
        <v>24.27</v>
      </c>
      <c r="D24" s="144">
        <v>11.67</v>
      </c>
      <c r="E24" s="145">
        <v>28.92</v>
      </c>
      <c r="F24" s="146">
        <v>6.8</v>
      </c>
      <c r="G24" s="142">
        <v>11.03</v>
      </c>
      <c r="H24" s="143">
        <v>16.93</v>
      </c>
      <c r="I24" s="144">
        <v>6.09</v>
      </c>
      <c r="J24" s="145">
        <v>24.61</v>
      </c>
      <c r="K24" s="147">
        <v>1.01</v>
      </c>
      <c r="L24" s="142">
        <v>11.4</v>
      </c>
      <c r="M24" s="143">
        <v>17.05</v>
      </c>
      <c r="N24" s="144">
        <v>6.48</v>
      </c>
      <c r="O24" s="145">
        <v>22.19</v>
      </c>
      <c r="P24" s="147">
        <v>1.21</v>
      </c>
      <c r="Q24" s="133"/>
    </row>
    <row r="25" spans="1:17" ht="22.5" customHeight="1">
      <c r="A25" s="155" t="s">
        <v>94</v>
      </c>
      <c r="B25" s="148">
        <v>15.52</v>
      </c>
      <c r="C25" s="156">
        <v>23.67</v>
      </c>
      <c r="D25" s="157">
        <v>9.36</v>
      </c>
      <c r="E25" s="158">
        <v>28.78</v>
      </c>
      <c r="F25" s="159">
        <v>1.35</v>
      </c>
      <c r="G25" s="148">
        <v>8.45</v>
      </c>
      <c r="H25" s="156">
        <v>14.88</v>
      </c>
      <c r="I25" s="157">
        <v>2.98</v>
      </c>
      <c r="J25" s="158">
        <v>21.53</v>
      </c>
      <c r="K25" s="160">
        <v>-2.73</v>
      </c>
      <c r="L25" s="148">
        <v>8.04</v>
      </c>
      <c r="M25" s="156">
        <v>14.6</v>
      </c>
      <c r="N25" s="157">
        <v>2.35</v>
      </c>
      <c r="O25" s="158">
        <v>22.48</v>
      </c>
      <c r="P25" s="160">
        <v>-3.6</v>
      </c>
      <c r="Q25" s="133"/>
    </row>
    <row r="26" spans="1:17" ht="22.5" customHeight="1">
      <c r="A26" s="141" t="s">
        <v>95</v>
      </c>
      <c r="B26" s="142">
        <v>19.25</v>
      </c>
      <c r="C26" s="143">
        <v>26.67</v>
      </c>
      <c r="D26" s="144">
        <v>13.52</v>
      </c>
      <c r="E26" s="145">
        <v>33.4</v>
      </c>
      <c r="F26" s="146">
        <v>10.51</v>
      </c>
      <c r="G26" s="142">
        <v>12.98</v>
      </c>
      <c r="H26" s="143">
        <v>19.35</v>
      </c>
      <c r="I26" s="144">
        <v>8.1</v>
      </c>
      <c r="J26" s="145">
        <v>27.75</v>
      </c>
      <c r="K26" s="147">
        <v>4.4</v>
      </c>
      <c r="L26" s="142">
        <v>13.07</v>
      </c>
      <c r="M26" s="143">
        <v>18.91</v>
      </c>
      <c r="N26" s="144">
        <v>7.5</v>
      </c>
      <c r="O26" s="145">
        <v>23.6</v>
      </c>
      <c r="P26" s="147">
        <v>3.03</v>
      </c>
      <c r="Q26" s="133"/>
    </row>
    <row r="27" spans="1:17" ht="22.5" customHeight="1">
      <c r="A27" s="155" t="s">
        <v>96</v>
      </c>
      <c r="B27" s="148">
        <v>18.93</v>
      </c>
      <c r="C27" s="156">
        <v>25.43</v>
      </c>
      <c r="D27" s="157">
        <v>13.59</v>
      </c>
      <c r="E27" s="158">
        <v>31.07</v>
      </c>
      <c r="F27" s="159">
        <v>9.69</v>
      </c>
      <c r="G27" s="148">
        <v>12.83</v>
      </c>
      <c r="H27" s="156">
        <v>18.76</v>
      </c>
      <c r="I27" s="157">
        <v>7.77</v>
      </c>
      <c r="J27" s="158">
        <v>27</v>
      </c>
      <c r="K27" s="160">
        <v>0.15</v>
      </c>
      <c r="L27" s="148">
        <v>13.2</v>
      </c>
      <c r="M27" s="156">
        <v>18.36</v>
      </c>
      <c r="N27" s="157">
        <v>8.4</v>
      </c>
      <c r="O27" s="158">
        <v>22.77</v>
      </c>
      <c r="P27" s="160">
        <v>3.07</v>
      </c>
      <c r="Q27" s="133"/>
    </row>
    <row r="28" spans="1:17" ht="22.5" customHeight="1">
      <c r="A28" s="141" t="s">
        <v>97</v>
      </c>
      <c r="B28" s="142">
        <v>17.07</v>
      </c>
      <c r="C28" s="143">
        <v>23.62</v>
      </c>
      <c r="D28" s="144">
        <v>11.42</v>
      </c>
      <c r="E28" s="145">
        <v>28.35</v>
      </c>
      <c r="F28" s="146">
        <v>6.73</v>
      </c>
      <c r="G28" s="142">
        <v>11.85</v>
      </c>
      <c r="H28" s="143">
        <v>17.38</v>
      </c>
      <c r="I28" s="144">
        <v>6.86</v>
      </c>
      <c r="J28" s="145">
        <v>25.29</v>
      </c>
      <c r="K28" s="147">
        <v>1.9</v>
      </c>
      <c r="L28" s="142">
        <v>11.14</v>
      </c>
      <c r="M28" s="143">
        <v>17.21</v>
      </c>
      <c r="N28" s="144">
        <v>5.52</v>
      </c>
      <c r="O28" s="145">
        <v>22.83</v>
      </c>
      <c r="P28" s="147">
        <v>0.96</v>
      </c>
      <c r="Q28" s="133"/>
    </row>
    <row r="29" spans="1:17" ht="22.5" customHeight="1">
      <c r="A29" s="155" t="s">
        <v>98</v>
      </c>
      <c r="B29" s="148">
        <v>16.83</v>
      </c>
      <c r="C29" s="156">
        <v>23.15</v>
      </c>
      <c r="D29" s="157">
        <v>11.39</v>
      </c>
      <c r="E29" s="158">
        <v>28.13</v>
      </c>
      <c r="F29" s="159">
        <v>7.63</v>
      </c>
      <c r="G29" s="148">
        <v>11.24</v>
      </c>
      <c r="H29" s="156">
        <v>16.7</v>
      </c>
      <c r="I29" s="157">
        <v>6.61</v>
      </c>
      <c r="J29" s="158">
        <v>24.75</v>
      </c>
      <c r="K29" s="160">
        <v>2.7</v>
      </c>
      <c r="L29" s="148">
        <v>11.03</v>
      </c>
      <c r="M29" s="156">
        <v>16.39</v>
      </c>
      <c r="N29" s="157">
        <v>6.35</v>
      </c>
      <c r="O29" s="158">
        <v>22.09</v>
      </c>
      <c r="P29" s="160">
        <v>1.43</v>
      </c>
      <c r="Q29" s="133"/>
    </row>
    <row r="30" spans="1:17" ht="22.5" customHeight="1">
      <c r="A30" s="141" t="s">
        <v>99</v>
      </c>
      <c r="B30" s="142">
        <v>18.12</v>
      </c>
      <c r="C30" s="143">
        <v>24.44</v>
      </c>
      <c r="D30" s="144">
        <v>13.02</v>
      </c>
      <c r="E30" s="145">
        <v>30.75</v>
      </c>
      <c r="F30" s="146">
        <v>8.99</v>
      </c>
      <c r="G30" s="142">
        <v>12.48</v>
      </c>
      <c r="H30" s="143">
        <v>18.39</v>
      </c>
      <c r="I30" s="144">
        <v>7.93</v>
      </c>
      <c r="J30" s="145">
        <v>26.96</v>
      </c>
      <c r="K30" s="147">
        <v>2.72</v>
      </c>
      <c r="L30" s="142">
        <v>13.03</v>
      </c>
      <c r="M30" s="143">
        <v>18.58</v>
      </c>
      <c r="N30" s="144">
        <v>8.68</v>
      </c>
      <c r="O30" s="145">
        <v>23.1</v>
      </c>
      <c r="P30" s="147">
        <v>2.58</v>
      </c>
      <c r="Q30" s="133"/>
    </row>
    <row r="31" spans="1:17" ht="22.5" customHeight="1">
      <c r="A31" s="155" t="s">
        <v>100</v>
      </c>
      <c r="B31" s="148">
        <v>17.98</v>
      </c>
      <c r="C31" s="156">
        <v>24.18</v>
      </c>
      <c r="D31" s="157">
        <v>13.02</v>
      </c>
      <c r="E31" s="158">
        <v>28.37</v>
      </c>
      <c r="F31" s="159">
        <v>8.15</v>
      </c>
      <c r="G31" s="148">
        <v>11.88</v>
      </c>
      <c r="H31" s="156">
        <v>17.76</v>
      </c>
      <c r="I31" s="157">
        <v>7.37</v>
      </c>
      <c r="J31" s="158">
        <v>25.91</v>
      </c>
      <c r="K31" s="160">
        <v>3.44</v>
      </c>
      <c r="L31" s="148">
        <v>12.04</v>
      </c>
      <c r="M31" s="156">
        <v>17.45</v>
      </c>
      <c r="N31" s="157">
        <v>7.4</v>
      </c>
      <c r="O31" s="158">
        <v>22.72</v>
      </c>
      <c r="P31" s="160">
        <v>2.43</v>
      </c>
      <c r="Q31" s="133"/>
    </row>
    <row r="32" spans="1:17" ht="22.5" customHeight="1">
      <c r="A32" s="141" t="s">
        <v>101</v>
      </c>
      <c r="B32" s="142">
        <v>17.64</v>
      </c>
      <c r="C32" s="143">
        <v>24.27</v>
      </c>
      <c r="D32" s="144">
        <v>11.82</v>
      </c>
      <c r="E32" s="145">
        <v>28.77</v>
      </c>
      <c r="F32" s="146">
        <v>6.18</v>
      </c>
      <c r="G32" s="142">
        <v>11.77</v>
      </c>
      <c r="H32" s="143">
        <v>18.01</v>
      </c>
      <c r="I32" s="144">
        <v>6.19</v>
      </c>
      <c r="J32" s="145">
        <v>25.97</v>
      </c>
      <c r="K32" s="147">
        <v>0.19</v>
      </c>
      <c r="L32" s="142">
        <v>11.32</v>
      </c>
      <c r="M32" s="143">
        <v>17.87</v>
      </c>
      <c r="N32" s="144">
        <v>4.96</v>
      </c>
      <c r="O32" s="145">
        <v>23.74</v>
      </c>
      <c r="P32" s="147">
        <v>0.31</v>
      </c>
      <c r="Q32" s="133"/>
    </row>
    <row r="33" spans="1:17" ht="22.5" customHeight="1">
      <c r="A33" s="155" t="s">
        <v>102</v>
      </c>
      <c r="B33" s="148">
        <v>17.96</v>
      </c>
      <c r="C33" s="156">
        <v>24.09</v>
      </c>
      <c r="D33" s="157">
        <v>13.41</v>
      </c>
      <c r="E33" s="158">
        <v>29.6</v>
      </c>
      <c r="F33" s="159">
        <v>9.96</v>
      </c>
      <c r="G33" s="148">
        <v>11.16</v>
      </c>
      <c r="H33" s="156">
        <v>16.71</v>
      </c>
      <c r="I33" s="157">
        <v>7.15</v>
      </c>
      <c r="J33" s="158">
        <v>23.93</v>
      </c>
      <c r="K33" s="160">
        <v>2.48</v>
      </c>
      <c r="L33" s="148">
        <v>11.66</v>
      </c>
      <c r="M33" s="156">
        <v>16.76</v>
      </c>
      <c r="N33" s="157">
        <v>7.67</v>
      </c>
      <c r="O33" s="158">
        <v>21.77</v>
      </c>
      <c r="P33" s="160">
        <v>2.97</v>
      </c>
      <c r="Q33" s="133"/>
    </row>
    <row r="34" spans="1:17" ht="22.5" customHeight="1">
      <c r="A34" s="141" t="s">
        <v>103</v>
      </c>
      <c r="B34" s="142">
        <v>19.1</v>
      </c>
      <c r="C34" s="143">
        <v>26.58</v>
      </c>
      <c r="D34" s="144">
        <v>13.26</v>
      </c>
      <c r="E34" s="145">
        <v>31.75</v>
      </c>
      <c r="F34" s="146">
        <v>9.92</v>
      </c>
      <c r="G34" s="142">
        <v>13.08</v>
      </c>
      <c r="H34" s="143">
        <v>20.9</v>
      </c>
      <c r="I34" s="144">
        <v>7.26</v>
      </c>
      <c r="J34" s="145">
        <v>30.03</v>
      </c>
      <c r="K34" s="147">
        <v>2.17</v>
      </c>
      <c r="L34" s="142">
        <v>12.65</v>
      </c>
      <c r="M34" s="143">
        <v>19.85</v>
      </c>
      <c r="N34" s="144">
        <v>6.28</v>
      </c>
      <c r="O34" s="145">
        <v>25.59</v>
      </c>
      <c r="P34" s="147">
        <v>1.6</v>
      </c>
      <c r="Q34" s="133"/>
    </row>
    <row r="35" spans="1:17" ht="22.5" customHeight="1">
      <c r="A35" s="155" t="s">
        <v>104</v>
      </c>
      <c r="B35" s="148">
        <v>19.07</v>
      </c>
      <c r="C35" s="156">
        <v>24.37</v>
      </c>
      <c r="D35" s="157">
        <v>13.92</v>
      </c>
      <c r="E35" s="158">
        <v>30.54</v>
      </c>
      <c r="F35" s="159">
        <v>1.79</v>
      </c>
      <c r="G35" s="148">
        <v>13.61</v>
      </c>
      <c r="H35" s="156">
        <v>18.03</v>
      </c>
      <c r="I35" s="157">
        <v>9.38</v>
      </c>
      <c r="J35" s="158">
        <v>27</v>
      </c>
      <c r="K35" s="160">
        <v>3.65</v>
      </c>
      <c r="L35" s="148">
        <v>13.82</v>
      </c>
      <c r="M35" s="156">
        <v>17.44</v>
      </c>
      <c r="N35" s="157">
        <v>10.58</v>
      </c>
      <c r="O35" s="158">
        <v>21.9</v>
      </c>
      <c r="P35" s="160">
        <v>7.35</v>
      </c>
      <c r="Q35" s="133"/>
    </row>
    <row r="36" spans="1:17" ht="22.5" customHeight="1">
      <c r="A36" s="141" t="s">
        <v>105</v>
      </c>
      <c r="B36" s="142">
        <v>18.28</v>
      </c>
      <c r="C36" s="143">
        <v>24.53</v>
      </c>
      <c r="D36" s="144">
        <v>13.38</v>
      </c>
      <c r="E36" s="145">
        <v>29.71</v>
      </c>
      <c r="F36" s="146">
        <v>9.44</v>
      </c>
      <c r="G36" s="142">
        <v>11.76</v>
      </c>
      <c r="H36" s="143">
        <v>17.12</v>
      </c>
      <c r="I36" s="144">
        <v>7.4</v>
      </c>
      <c r="J36" s="145">
        <v>24.65</v>
      </c>
      <c r="K36" s="147">
        <v>3.62</v>
      </c>
      <c r="L36" s="142">
        <v>12.37</v>
      </c>
      <c r="M36" s="143">
        <v>17.41</v>
      </c>
      <c r="N36" s="144">
        <v>8.22</v>
      </c>
      <c r="O36" s="145">
        <v>22.4</v>
      </c>
      <c r="P36" s="147">
        <v>3.28</v>
      </c>
      <c r="Q36" s="133"/>
    </row>
    <row r="37" spans="1:17" ht="22.5" customHeight="1">
      <c r="A37" s="155" t="s">
        <v>106</v>
      </c>
      <c r="B37" s="148">
        <v>17.95</v>
      </c>
      <c r="C37" s="156">
        <v>24.24</v>
      </c>
      <c r="D37" s="157">
        <v>13.25</v>
      </c>
      <c r="E37" s="158">
        <v>28.82</v>
      </c>
      <c r="F37" s="159">
        <v>8.79</v>
      </c>
      <c r="G37" s="148">
        <v>12.5</v>
      </c>
      <c r="H37" s="156">
        <v>18.18</v>
      </c>
      <c r="I37" s="157">
        <v>8.42</v>
      </c>
      <c r="J37" s="158">
        <v>26.24</v>
      </c>
      <c r="K37" s="160">
        <v>5.23</v>
      </c>
      <c r="L37" s="148">
        <v>12.15</v>
      </c>
      <c r="M37" s="156">
        <v>17.73</v>
      </c>
      <c r="N37" s="157">
        <v>7.82</v>
      </c>
      <c r="O37" s="158">
        <v>23.6</v>
      </c>
      <c r="P37" s="160">
        <v>2.76</v>
      </c>
      <c r="Q37" s="133"/>
    </row>
    <row r="38" spans="1:16" ht="22.5" customHeight="1">
      <c r="A38" s="141" t="s">
        <v>107</v>
      </c>
      <c r="B38" s="142">
        <v>18.05</v>
      </c>
      <c r="C38" s="143">
        <v>24.4</v>
      </c>
      <c r="D38" s="144">
        <v>13.11</v>
      </c>
      <c r="E38" s="145">
        <v>30.23</v>
      </c>
      <c r="F38" s="146">
        <v>9.39</v>
      </c>
      <c r="G38" s="142">
        <v>12.46</v>
      </c>
      <c r="H38" s="143">
        <v>18.31</v>
      </c>
      <c r="I38" s="144">
        <v>8.1</v>
      </c>
      <c r="J38" s="145">
        <v>26.37</v>
      </c>
      <c r="K38" s="147">
        <v>4.46</v>
      </c>
      <c r="L38" s="142">
        <v>12.63</v>
      </c>
      <c r="M38" s="143">
        <v>17.96</v>
      </c>
      <c r="N38" s="144">
        <v>8.32</v>
      </c>
      <c r="O38" s="145">
        <v>23.44</v>
      </c>
      <c r="P38" s="147">
        <v>4.13</v>
      </c>
    </row>
    <row r="39" spans="1:16" ht="22.5" customHeight="1">
      <c r="A39" s="155" t="s">
        <v>108</v>
      </c>
      <c r="B39" s="148">
        <v>18.61</v>
      </c>
      <c r="C39" s="156">
        <v>24.5</v>
      </c>
      <c r="D39" s="157">
        <v>14.22</v>
      </c>
      <c r="E39" s="158">
        <v>31.13</v>
      </c>
      <c r="F39" s="159">
        <v>11.21</v>
      </c>
      <c r="G39" s="148">
        <v>12.7</v>
      </c>
      <c r="H39" s="156">
        <v>18.29</v>
      </c>
      <c r="I39" s="157">
        <v>8.67</v>
      </c>
      <c r="J39" s="158">
        <v>26.57</v>
      </c>
      <c r="K39" s="160">
        <v>5.23</v>
      </c>
      <c r="L39" s="148">
        <v>13.03</v>
      </c>
      <c r="M39" s="156">
        <v>18</v>
      </c>
      <c r="N39" s="157">
        <v>8.75</v>
      </c>
      <c r="O39" s="158">
        <v>22.95</v>
      </c>
      <c r="P39" s="160">
        <v>3.69</v>
      </c>
    </row>
    <row r="40" spans="1:16" ht="22.5" customHeight="1">
      <c r="A40" s="141" t="s">
        <v>109</v>
      </c>
      <c r="B40" s="142">
        <v>15.52</v>
      </c>
      <c r="C40" s="143">
        <v>23.34</v>
      </c>
      <c r="D40" s="144">
        <v>9.91</v>
      </c>
      <c r="E40" s="145">
        <v>28.71</v>
      </c>
      <c r="F40" s="146">
        <v>3.63</v>
      </c>
      <c r="G40" s="142">
        <v>8.66</v>
      </c>
      <c r="H40" s="143">
        <v>14.04</v>
      </c>
      <c r="I40" s="144">
        <v>4.55</v>
      </c>
      <c r="J40" s="145">
        <v>20.95</v>
      </c>
      <c r="K40" s="147">
        <v>-1.73</v>
      </c>
      <c r="L40" s="142">
        <v>8.28</v>
      </c>
      <c r="M40" s="143">
        <v>13.78</v>
      </c>
      <c r="N40" s="144">
        <v>3.55</v>
      </c>
      <c r="O40" s="145">
        <v>21.3</v>
      </c>
      <c r="P40" s="147">
        <v>-0.57</v>
      </c>
    </row>
    <row r="41" spans="1:22" ht="22.5" customHeight="1">
      <c r="A41" s="155" t="s">
        <v>110</v>
      </c>
      <c r="B41" s="148">
        <v>19.08</v>
      </c>
      <c r="C41" s="156">
        <v>24.28</v>
      </c>
      <c r="D41" s="157">
        <v>14.51</v>
      </c>
      <c r="E41" s="158">
        <v>30.1</v>
      </c>
      <c r="F41" s="159">
        <v>9.35</v>
      </c>
      <c r="G41" s="148">
        <v>14.3</v>
      </c>
      <c r="H41" s="156">
        <v>19.06</v>
      </c>
      <c r="I41" s="157">
        <v>9.67</v>
      </c>
      <c r="J41" s="158">
        <v>27.28</v>
      </c>
      <c r="K41" s="160">
        <v>4.71</v>
      </c>
      <c r="L41" s="148">
        <v>13.5</v>
      </c>
      <c r="M41" s="156">
        <v>19.1</v>
      </c>
      <c r="N41" s="157">
        <v>7.89</v>
      </c>
      <c r="O41" s="158">
        <v>24.54</v>
      </c>
      <c r="P41" s="160">
        <v>1.89</v>
      </c>
      <c r="S41" s="161"/>
      <c r="T41" s="161"/>
      <c r="U41" s="161"/>
      <c r="V41" s="161"/>
    </row>
    <row r="42" spans="1:16" ht="22.5" customHeight="1">
      <c r="A42" s="162" t="s">
        <v>111</v>
      </c>
      <c r="B42" s="142">
        <v>16.3</v>
      </c>
      <c r="C42" s="143">
        <v>21.57</v>
      </c>
      <c r="D42" s="144">
        <v>11.09</v>
      </c>
      <c r="E42" s="145">
        <v>29.39</v>
      </c>
      <c r="F42" s="146">
        <v>0.98</v>
      </c>
      <c r="G42" s="142">
        <v>13.61</v>
      </c>
      <c r="H42" s="143">
        <v>18.88</v>
      </c>
      <c r="I42" s="144">
        <v>9.15</v>
      </c>
      <c r="J42" s="145">
        <v>26.31</v>
      </c>
      <c r="K42" s="147">
        <v>3.9</v>
      </c>
      <c r="L42" s="142">
        <v>13.76</v>
      </c>
      <c r="M42" s="143">
        <v>18.34</v>
      </c>
      <c r="N42" s="144">
        <v>9.75</v>
      </c>
      <c r="O42" s="145">
        <v>24.42</v>
      </c>
      <c r="P42" s="147">
        <v>4.1</v>
      </c>
    </row>
    <row r="43" spans="1:16" ht="22.5" customHeight="1">
      <c r="A43" s="155" t="s">
        <v>112</v>
      </c>
      <c r="B43" s="148">
        <v>19.01</v>
      </c>
      <c r="C43" s="156">
        <v>24.38</v>
      </c>
      <c r="D43" s="157">
        <v>14.92</v>
      </c>
      <c r="E43" s="158">
        <v>30.65</v>
      </c>
      <c r="F43" s="159">
        <v>11.58</v>
      </c>
      <c r="G43" s="148">
        <v>13.15</v>
      </c>
      <c r="H43" s="156">
        <v>17.67</v>
      </c>
      <c r="I43" s="157">
        <v>9.75</v>
      </c>
      <c r="J43" s="158">
        <v>25.77</v>
      </c>
      <c r="K43" s="160">
        <v>4.76</v>
      </c>
      <c r="L43" s="148">
        <v>13.47</v>
      </c>
      <c r="M43" s="156">
        <v>18.19</v>
      </c>
      <c r="N43" s="157">
        <v>9.43</v>
      </c>
      <c r="O43" s="158">
        <v>23.11</v>
      </c>
      <c r="P43" s="160">
        <v>5.82</v>
      </c>
    </row>
    <row r="44" spans="1:16" ht="22.5" customHeight="1">
      <c r="A44" s="141" t="s">
        <v>113</v>
      </c>
      <c r="B44" s="142">
        <v>18.54</v>
      </c>
      <c r="C44" s="143">
        <v>25.28</v>
      </c>
      <c r="D44" s="144">
        <v>13.2</v>
      </c>
      <c r="E44" s="145">
        <v>30.85</v>
      </c>
      <c r="F44" s="146">
        <v>9.56</v>
      </c>
      <c r="G44" s="142">
        <v>12.48</v>
      </c>
      <c r="H44" s="143">
        <v>18.66</v>
      </c>
      <c r="I44" s="144">
        <v>7.23</v>
      </c>
      <c r="J44" s="145">
        <v>26.89</v>
      </c>
      <c r="K44" s="147">
        <v>2.21</v>
      </c>
      <c r="L44" s="142">
        <v>12.76</v>
      </c>
      <c r="M44" s="143">
        <v>18.6</v>
      </c>
      <c r="N44" s="144">
        <v>7.41</v>
      </c>
      <c r="O44" s="145">
        <v>23.92</v>
      </c>
      <c r="P44" s="147">
        <v>2.94</v>
      </c>
    </row>
    <row r="45" spans="1:16" ht="22.5" customHeight="1" thickBot="1">
      <c r="A45" s="163" t="s">
        <v>114</v>
      </c>
      <c r="B45" s="164">
        <v>18.41</v>
      </c>
      <c r="C45" s="165">
        <v>25.39</v>
      </c>
      <c r="D45" s="166">
        <v>12.77</v>
      </c>
      <c r="E45" s="167">
        <v>30.67</v>
      </c>
      <c r="F45" s="168">
        <v>8.51</v>
      </c>
      <c r="G45" s="164">
        <v>11.93</v>
      </c>
      <c r="H45" s="165">
        <v>18.21</v>
      </c>
      <c r="I45" s="166">
        <v>7.13</v>
      </c>
      <c r="J45" s="167">
        <v>25.68</v>
      </c>
      <c r="K45" s="169">
        <v>2.44</v>
      </c>
      <c r="L45" s="164">
        <v>12.14</v>
      </c>
      <c r="M45" s="165">
        <v>18.28</v>
      </c>
      <c r="N45" s="166">
        <v>6.59</v>
      </c>
      <c r="O45" s="167">
        <v>24.13</v>
      </c>
      <c r="P45" s="169">
        <v>2.44</v>
      </c>
    </row>
    <row r="46" spans="1:17" ht="22.5" customHeight="1">
      <c r="A46" s="125" t="s">
        <v>115</v>
      </c>
      <c r="B46" s="149">
        <v>18.31</v>
      </c>
      <c r="C46" s="150">
        <v>24.53</v>
      </c>
      <c r="D46" s="151">
        <v>12.98</v>
      </c>
      <c r="E46" s="152">
        <v>29.61</v>
      </c>
      <c r="F46" s="153">
        <v>8.15</v>
      </c>
      <c r="G46" s="149">
        <v>12.64</v>
      </c>
      <c r="H46" s="150">
        <v>18.15</v>
      </c>
      <c r="I46" s="151">
        <v>7.86</v>
      </c>
      <c r="J46" s="152">
        <v>27.08</v>
      </c>
      <c r="K46" s="154">
        <v>2.94</v>
      </c>
      <c r="L46" s="149">
        <v>12.55</v>
      </c>
      <c r="M46" s="150">
        <v>18.04</v>
      </c>
      <c r="N46" s="151">
        <v>7.43</v>
      </c>
      <c r="O46" s="152">
        <v>23.19</v>
      </c>
      <c r="P46" s="154">
        <v>2.13</v>
      </c>
      <c r="Q46" s="133"/>
    </row>
    <row r="47" spans="1:17" ht="22.5" customHeight="1">
      <c r="A47" s="155" t="s">
        <v>116</v>
      </c>
      <c r="B47" s="148">
        <v>19.97</v>
      </c>
      <c r="C47" s="156">
        <v>25.47</v>
      </c>
      <c r="D47" s="157">
        <v>15.9</v>
      </c>
      <c r="E47" s="158">
        <v>30.53</v>
      </c>
      <c r="F47" s="159">
        <v>13.04</v>
      </c>
      <c r="G47" s="148">
        <v>14.09</v>
      </c>
      <c r="H47" s="156">
        <v>19.39</v>
      </c>
      <c r="I47" s="157">
        <v>10.19</v>
      </c>
      <c r="J47" s="158">
        <v>26.6</v>
      </c>
      <c r="K47" s="160">
        <v>4.8</v>
      </c>
      <c r="L47" s="148">
        <v>13.9</v>
      </c>
      <c r="M47" s="156">
        <v>18.73</v>
      </c>
      <c r="N47" s="157">
        <v>10.24</v>
      </c>
      <c r="O47" s="158">
        <v>25.19</v>
      </c>
      <c r="P47" s="160">
        <v>6.94</v>
      </c>
      <c r="Q47" s="133"/>
    </row>
    <row r="48" spans="1:17" ht="22.5" customHeight="1">
      <c r="A48" s="141" t="s">
        <v>117</v>
      </c>
      <c r="B48" s="142">
        <v>19.41</v>
      </c>
      <c r="C48" s="143">
        <v>24.13</v>
      </c>
      <c r="D48" s="144">
        <v>15.64</v>
      </c>
      <c r="E48" s="145">
        <v>29.36</v>
      </c>
      <c r="F48" s="146">
        <v>13.2</v>
      </c>
      <c r="G48" s="142">
        <v>14.27</v>
      </c>
      <c r="H48" s="143">
        <v>18.81</v>
      </c>
      <c r="I48" s="144">
        <v>10.79</v>
      </c>
      <c r="J48" s="145">
        <v>27.15</v>
      </c>
      <c r="K48" s="147">
        <v>6.52</v>
      </c>
      <c r="L48" s="142">
        <v>13.88</v>
      </c>
      <c r="M48" s="143">
        <v>18.55</v>
      </c>
      <c r="N48" s="144">
        <v>9.66</v>
      </c>
      <c r="O48" s="145">
        <v>25.14</v>
      </c>
      <c r="P48" s="147">
        <v>6.59</v>
      </c>
      <c r="Q48" s="133"/>
    </row>
    <row r="49" spans="1:17" ht="22.5" customHeight="1">
      <c r="A49" s="155" t="s">
        <v>118</v>
      </c>
      <c r="B49" s="148">
        <v>18.87</v>
      </c>
      <c r="C49" s="156">
        <v>24.14</v>
      </c>
      <c r="D49" s="157">
        <v>14.77</v>
      </c>
      <c r="E49" s="158">
        <v>29.09</v>
      </c>
      <c r="F49" s="159">
        <v>12.18</v>
      </c>
      <c r="G49" s="148">
        <v>14.06</v>
      </c>
      <c r="H49" s="156">
        <v>18.44</v>
      </c>
      <c r="I49" s="157">
        <v>10.47</v>
      </c>
      <c r="J49" s="158">
        <v>26.57</v>
      </c>
      <c r="K49" s="160">
        <v>6.08</v>
      </c>
      <c r="L49" s="148">
        <v>13.9</v>
      </c>
      <c r="M49" s="156">
        <v>18.5</v>
      </c>
      <c r="N49" s="157">
        <v>9.99</v>
      </c>
      <c r="O49" s="158">
        <v>24</v>
      </c>
      <c r="P49" s="160">
        <v>6.59</v>
      </c>
      <c r="Q49" s="133"/>
    </row>
    <row r="50" spans="1:17" ht="22.5" customHeight="1">
      <c r="A50" s="141" t="s">
        <v>119</v>
      </c>
      <c r="B50" s="142">
        <v>15.99</v>
      </c>
      <c r="C50" s="143">
        <v>22.81</v>
      </c>
      <c r="D50" s="144">
        <v>10.58</v>
      </c>
      <c r="E50" s="145">
        <v>27.48</v>
      </c>
      <c r="F50" s="146">
        <v>6.36</v>
      </c>
      <c r="G50" s="142">
        <v>9</v>
      </c>
      <c r="H50" s="143">
        <v>14.41</v>
      </c>
      <c r="I50" s="144">
        <v>4.31</v>
      </c>
      <c r="J50" s="145">
        <v>22.88</v>
      </c>
      <c r="K50" s="147">
        <v>-2</v>
      </c>
      <c r="L50" s="142">
        <v>9.49</v>
      </c>
      <c r="M50" s="143">
        <v>15.24</v>
      </c>
      <c r="N50" s="144">
        <v>10.3</v>
      </c>
      <c r="O50" s="145">
        <v>25.25</v>
      </c>
      <c r="P50" s="147">
        <v>0.47</v>
      </c>
      <c r="Q50" s="133"/>
    </row>
    <row r="51" spans="1:17" ht="22.5" customHeight="1">
      <c r="A51" s="155" t="s">
        <v>120</v>
      </c>
      <c r="B51" s="148">
        <v>19.26</v>
      </c>
      <c r="C51" s="156">
        <v>26.2</v>
      </c>
      <c r="D51" s="157">
        <v>13.66</v>
      </c>
      <c r="E51" s="158">
        <v>31.88</v>
      </c>
      <c r="F51" s="159">
        <v>10.68</v>
      </c>
      <c r="G51" s="148">
        <v>13.48</v>
      </c>
      <c r="H51" s="156">
        <v>19.79</v>
      </c>
      <c r="I51" s="157">
        <v>8.27</v>
      </c>
      <c r="J51" s="158">
        <v>26.82</v>
      </c>
      <c r="K51" s="160">
        <v>3.23</v>
      </c>
      <c r="L51" s="148">
        <v>13.13</v>
      </c>
      <c r="M51" s="156">
        <v>19.13</v>
      </c>
      <c r="N51" s="157">
        <v>7.79</v>
      </c>
      <c r="O51" s="158">
        <v>25.62</v>
      </c>
      <c r="P51" s="160">
        <v>2.91</v>
      </c>
      <c r="Q51" s="133"/>
    </row>
    <row r="52" spans="1:17" ht="22.5" customHeight="1">
      <c r="A52" s="141" t="s">
        <v>121</v>
      </c>
      <c r="B52" s="142">
        <v>20.39</v>
      </c>
      <c r="C52" s="143">
        <v>26.27</v>
      </c>
      <c r="D52" s="144">
        <v>15.79</v>
      </c>
      <c r="E52" s="145">
        <v>31.25</v>
      </c>
      <c r="F52" s="146">
        <v>12.04</v>
      </c>
      <c r="G52" s="142">
        <v>14.74</v>
      </c>
      <c r="H52" s="143">
        <v>20.22</v>
      </c>
      <c r="I52" s="144">
        <v>10.24</v>
      </c>
      <c r="J52" s="145">
        <v>28.33</v>
      </c>
      <c r="K52" s="147">
        <v>5.89</v>
      </c>
      <c r="L52" s="142">
        <v>14.19</v>
      </c>
      <c r="M52" s="143">
        <v>19.3</v>
      </c>
      <c r="N52" s="144">
        <v>9.85</v>
      </c>
      <c r="O52" s="145">
        <v>25.57</v>
      </c>
      <c r="P52" s="147">
        <v>4.95</v>
      </c>
      <c r="Q52" s="133"/>
    </row>
    <row r="53" spans="1:17" ht="22.5" customHeight="1">
      <c r="A53" s="155" t="s">
        <v>122</v>
      </c>
      <c r="B53" s="148">
        <v>17.87</v>
      </c>
      <c r="C53" s="156">
        <v>24.18</v>
      </c>
      <c r="D53" s="157">
        <v>12.13</v>
      </c>
      <c r="E53" s="158">
        <v>27.73</v>
      </c>
      <c r="F53" s="159">
        <v>8.23</v>
      </c>
      <c r="G53" s="148">
        <v>12.95</v>
      </c>
      <c r="H53" s="156">
        <v>17.9</v>
      </c>
      <c r="I53" s="157">
        <v>7.7</v>
      </c>
      <c r="J53" s="158">
        <v>26.06</v>
      </c>
      <c r="K53" s="160">
        <v>2.79</v>
      </c>
      <c r="L53" s="148">
        <v>12.69</v>
      </c>
      <c r="M53" s="156">
        <v>18.5</v>
      </c>
      <c r="N53" s="157">
        <v>6.87</v>
      </c>
      <c r="O53" s="158">
        <v>23.84</v>
      </c>
      <c r="P53" s="160">
        <v>1.12</v>
      </c>
      <c r="Q53" s="133"/>
    </row>
    <row r="54" spans="1:17" ht="22.5" customHeight="1">
      <c r="A54" s="141" t="s">
        <v>123</v>
      </c>
      <c r="B54" s="142">
        <v>20.14</v>
      </c>
      <c r="C54" s="143">
        <v>26.06</v>
      </c>
      <c r="D54" s="144">
        <v>15.61</v>
      </c>
      <c r="E54" s="145">
        <v>31.18</v>
      </c>
      <c r="F54" s="146">
        <v>10.54</v>
      </c>
      <c r="G54" s="142">
        <v>14.4</v>
      </c>
      <c r="H54" s="143">
        <v>20.04</v>
      </c>
      <c r="I54" s="144">
        <v>9.81</v>
      </c>
      <c r="J54" s="145">
        <v>27.15</v>
      </c>
      <c r="K54" s="147">
        <v>0.38</v>
      </c>
      <c r="L54" s="142">
        <v>13.91</v>
      </c>
      <c r="M54" s="143">
        <v>19.22</v>
      </c>
      <c r="N54" s="144">
        <v>9.16</v>
      </c>
      <c r="O54" s="145">
        <v>25.89</v>
      </c>
      <c r="P54" s="147">
        <v>4.52</v>
      </c>
      <c r="Q54" s="133"/>
    </row>
    <row r="55" spans="1:17" ht="22.5" customHeight="1">
      <c r="A55" s="155" t="s">
        <v>124</v>
      </c>
      <c r="B55" s="148">
        <v>18.19</v>
      </c>
      <c r="C55" s="156">
        <v>24.81</v>
      </c>
      <c r="D55" s="157">
        <v>12.54</v>
      </c>
      <c r="E55" s="158">
        <v>29.52</v>
      </c>
      <c r="F55" s="159">
        <v>8.14</v>
      </c>
      <c r="G55" s="148">
        <v>12.69</v>
      </c>
      <c r="H55" s="156">
        <v>18.28</v>
      </c>
      <c r="I55" s="157">
        <v>8.03</v>
      </c>
      <c r="J55" s="158">
        <v>27.42</v>
      </c>
      <c r="K55" s="160">
        <v>3.64</v>
      </c>
      <c r="L55" s="148">
        <v>12.46</v>
      </c>
      <c r="M55" s="156">
        <v>18.23</v>
      </c>
      <c r="N55" s="157">
        <v>7.25</v>
      </c>
      <c r="O55" s="158">
        <v>23.28</v>
      </c>
      <c r="P55" s="160">
        <v>1.53</v>
      </c>
      <c r="Q55" s="133"/>
    </row>
    <row r="56" spans="1:17" ht="22.5" customHeight="1">
      <c r="A56" s="141" t="s">
        <v>125</v>
      </c>
      <c r="B56" s="142">
        <v>18.69</v>
      </c>
      <c r="C56" s="143">
        <v>24.49</v>
      </c>
      <c r="D56" s="144">
        <v>13.47</v>
      </c>
      <c r="E56" s="145">
        <v>28.83</v>
      </c>
      <c r="F56" s="146">
        <v>9.92</v>
      </c>
      <c r="G56" s="142">
        <v>13.84</v>
      </c>
      <c r="H56" s="143">
        <v>18.02</v>
      </c>
      <c r="I56" s="144">
        <v>9.37</v>
      </c>
      <c r="J56" s="145">
        <v>25.91</v>
      </c>
      <c r="K56" s="147">
        <v>3.57</v>
      </c>
      <c r="L56" s="142">
        <v>13.39</v>
      </c>
      <c r="M56" s="143">
        <v>18.69</v>
      </c>
      <c r="N56" s="144">
        <v>8.33</v>
      </c>
      <c r="O56" s="145">
        <v>23.99</v>
      </c>
      <c r="P56" s="147">
        <v>3.37</v>
      </c>
      <c r="Q56" s="133"/>
    </row>
    <row r="57" spans="1:17" ht="22.5" customHeight="1">
      <c r="A57" s="155" t="s">
        <v>126</v>
      </c>
      <c r="B57" s="148">
        <v>18.37</v>
      </c>
      <c r="C57" s="156">
        <v>24.8</v>
      </c>
      <c r="D57" s="157">
        <v>13.48</v>
      </c>
      <c r="E57" s="158">
        <v>29.64</v>
      </c>
      <c r="F57" s="159">
        <v>10.16</v>
      </c>
      <c r="G57" s="148">
        <v>12.93</v>
      </c>
      <c r="H57" s="156">
        <v>18.56</v>
      </c>
      <c r="I57" s="157">
        <v>7.85</v>
      </c>
      <c r="J57" s="158">
        <v>25.51</v>
      </c>
      <c r="K57" s="160">
        <v>1.64</v>
      </c>
      <c r="L57" s="148">
        <v>12.78</v>
      </c>
      <c r="M57" s="156">
        <v>18.15</v>
      </c>
      <c r="N57" s="157">
        <v>7.87</v>
      </c>
      <c r="O57" s="158">
        <v>24.06</v>
      </c>
      <c r="P57" s="160">
        <v>1.77</v>
      </c>
      <c r="Q57" s="133"/>
    </row>
    <row r="58" spans="1:16" ht="22.5" customHeight="1">
      <c r="A58" s="141" t="s">
        <v>127</v>
      </c>
      <c r="B58" s="142">
        <v>19.94</v>
      </c>
      <c r="C58" s="143">
        <v>25.75</v>
      </c>
      <c r="D58" s="144">
        <v>15.36</v>
      </c>
      <c r="E58" s="145">
        <v>30.77</v>
      </c>
      <c r="F58" s="146">
        <v>11.44</v>
      </c>
      <c r="G58" s="142">
        <v>14.41</v>
      </c>
      <c r="H58" s="143">
        <v>19.8</v>
      </c>
      <c r="I58" s="144">
        <v>9.83</v>
      </c>
      <c r="J58" s="145">
        <v>27.66</v>
      </c>
      <c r="K58" s="147">
        <v>5.1</v>
      </c>
      <c r="L58" s="142">
        <v>13.78</v>
      </c>
      <c r="M58" s="143">
        <v>19.17</v>
      </c>
      <c r="N58" s="144">
        <v>9.25</v>
      </c>
      <c r="O58" s="145">
        <v>25.91</v>
      </c>
      <c r="P58" s="147">
        <v>3.63</v>
      </c>
    </row>
    <row r="59" spans="1:17" ht="22.5" customHeight="1">
      <c r="A59" s="155" t="s">
        <v>128</v>
      </c>
      <c r="B59" s="148">
        <v>16.25</v>
      </c>
      <c r="C59" s="156">
        <v>22.44</v>
      </c>
      <c r="D59" s="157">
        <v>11.48</v>
      </c>
      <c r="E59" s="158">
        <v>27.26</v>
      </c>
      <c r="F59" s="159">
        <v>7.65</v>
      </c>
      <c r="G59" s="148">
        <v>9.99</v>
      </c>
      <c r="H59" s="156">
        <v>14.66</v>
      </c>
      <c r="I59" s="157">
        <v>6.12</v>
      </c>
      <c r="J59" s="158">
        <v>22.38</v>
      </c>
      <c r="K59" s="160">
        <v>2.31</v>
      </c>
      <c r="L59" s="148">
        <v>10.39</v>
      </c>
      <c r="M59" s="156">
        <v>15.41</v>
      </c>
      <c r="N59" s="157">
        <v>6.28</v>
      </c>
      <c r="O59" s="158">
        <v>25.52</v>
      </c>
      <c r="P59" s="160">
        <v>2.04</v>
      </c>
      <c r="Q59" s="133"/>
    </row>
    <row r="60" spans="1:16" ht="22.5" customHeight="1">
      <c r="A60" s="141" t="s">
        <v>129</v>
      </c>
      <c r="B60" s="142">
        <v>16.51</v>
      </c>
      <c r="C60" s="143">
        <v>23.25</v>
      </c>
      <c r="D60" s="144">
        <v>10.93</v>
      </c>
      <c r="E60" s="145">
        <v>27.6</v>
      </c>
      <c r="F60" s="146">
        <v>5.83</v>
      </c>
      <c r="G60" s="142">
        <v>10.05</v>
      </c>
      <c r="H60" s="143">
        <v>15.24</v>
      </c>
      <c r="I60" s="144">
        <v>5.61</v>
      </c>
      <c r="J60" s="145">
        <v>22.39</v>
      </c>
      <c r="K60" s="147">
        <v>-0.24</v>
      </c>
      <c r="L60" s="142">
        <v>10.9</v>
      </c>
      <c r="M60" s="143">
        <v>16.47</v>
      </c>
      <c r="N60" s="144">
        <v>6.24</v>
      </c>
      <c r="O60" s="145">
        <v>24.34</v>
      </c>
      <c r="P60" s="147">
        <v>1.23</v>
      </c>
    </row>
    <row r="61" spans="1:16" ht="22.5" customHeight="1">
      <c r="A61" s="155" t="s">
        <v>130</v>
      </c>
      <c r="B61" s="148">
        <v>19.8</v>
      </c>
      <c r="C61" s="156">
        <v>24.3</v>
      </c>
      <c r="D61" s="157">
        <v>16.11</v>
      </c>
      <c r="E61" s="158">
        <v>30.08</v>
      </c>
      <c r="F61" s="159">
        <v>13.82</v>
      </c>
      <c r="G61" s="148">
        <v>14.67</v>
      </c>
      <c r="H61" s="156">
        <v>19.03</v>
      </c>
      <c r="I61" s="157">
        <v>10.77</v>
      </c>
      <c r="J61" s="158">
        <v>28.27</v>
      </c>
      <c r="K61" s="160">
        <v>5.75</v>
      </c>
      <c r="L61" s="148">
        <v>14.05</v>
      </c>
      <c r="M61" s="156">
        <v>18.7</v>
      </c>
      <c r="N61" s="157">
        <v>9.98</v>
      </c>
      <c r="O61" s="158">
        <v>24.55</v>
      </c>
      <c r="P61" s="160">
        <v>6.28</v>
      </c>
    </row>
    <row r="62" spans="1:16" ht="22.5" customHeight="1" thickBot="1">
      <c r="A62" s="170" t="s">
        <v>131</v>
      </c>
      <c r="B62" s="171">
        <v>16.06</v>
      </c>
      <c r="C62" s="172">
        <v>23.08</v>
      </c>
      <c r="D62" s="173">
        <v>10.06</v>
      </c>
      <c r="E62" s="174">
        <v>27.78</v>
      </c>
      <c r="F62" s="175">
        <v>5.89</v>
      </c>
      <c r="G62" s="171">
        <v>9.18</v>
      </c>
      <c r="H62" s="172">
        <v>15.1</v>
      </c>
      <c r="I62" s="173">
        <v>3.44</v>
      </c>
      <c r="J62" s="174">
        <v>23.41</v>
      </c>
      <c r="K62" s="176">
        <v>-1.94</v>
      </c>
      <c r="L62" s="171">
        <v>9.28</v>
      </c>
      <c r="M62" s="172">
        <v>15.65</v>
      </c>
      <c r="N62" s="173">
        <v>3.04</v>
      </c>
      <c r="O62" s="174">
        <v>25.15</v>
      </c>
      <c r="P62" s="176">
        <v>-1.81</v>
      </c>
    </row>
    <row r="63" ht="19.5" customHeight="1">
      <c r="A63" s="177" t="s">
        <v>132</v>
      </c>
    </row>
    <row r="64" ht="15.75">
      <c r="A64" s="178"/>
    </row>
  </sheetData>
  <sheetProtection/>
  <mergeCells count="9">
    <mergeCell ref="B5:F5"/>
    <mergeCell ref="G5:K5"/>
    <mergeCell ref="L5:P5"/>
    <mergeCell ref="B6:D6"/>
    <mergeCell ref="E6:F6"/>
    <mergeCell ref="G6:I6"/>
    <mergeCell ref="J6:K6"/>
    <mergeCell ref="L6:N6"/>
    <mergeCell ref="O6:P6"/>
  </mergeCells>
  <printOptions horizontalCentered="1"/>
  <pageMargins left="0.3937007874015748" right="0.2755905511811024" top="0.5118110236220472" bottom="0.31496062992125984" header="0" footer="0"/>
  <pageSetup horizontalDpi="1200" verticalDpi="12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defaultGridColor="0" view="pageBreakPreview" zoomScale="80" zoomScaleNormal="75" zoomScaleSheetLayoutView="80" zoomScalePageLayoutView="0" colorId="18" workbookViewId="0" topLeftCell="A1">
      <selection activeCell="A1" sqref="A1"/>
    </sheetView>
  </sheetViews>
  <sheetFormatPr defaultColWidth="9.625" defaultRowHeight="13.5"/>
  <cols>
    <col min="1" max="1" width="29.875" style="177" customWidth="1"/>
    <col min="2" max="2" width="10.25390625" style="177" customWidth="1"/>
    <col min="3" max="3" width="13.75390625" style="177" customWidth="1"/>
    <col min="4" max="4" width="10.375" style="177" customWidth="1"/>
    <col min="5" max="5" width="13.875" style="177" customWidth="1"/>
    <col min="6" max="6" width="10.375" style="177" customWidth="1"/>
    <col min="7" max="7" width="13.875" style="177" customWidth="1"/>
    <col min="8" max="16" width="9.625" style="181" customWidth="1"/>
    <col min="17" max="16384" width="9.625" style="177" customWidth="1"/>
  </cols>
  <sheetData>
    <row r="1" spans="1:7" ht="27" customHeight="1">
      <c r="A1" s="179" t="s">
        <v>68</v>
      </c>
      <c r="B1" s="180"/>
      <c r="C1" s="180"/>
      <c r="D1" s="180"/>
      <c r="E1" s="180"/>
      <c r="F1" s="180"/>
      <c r="G1" s="180"/>
    </row>
    <row r="2" spans="1:7" ht="24.75" customHeight="1">
      <c r="A2" s="182" t="s">
        <v>133</v>
      </c>
      <c r="B2" s="183"/>
      <c r="C2" s="183"/>
      <c r="D2" s="183"/>
      <c r="E2" s="183"/>
      <c r="F2" s="183"/>
      <c r="G2" s="183"/>
    </row>
    <row r="3" spans="1:7" ht="19.5" customHeight="1" thickBot="1">
      <c r="A3" s="182"/>
      <c r="B3" s="183"/>
      <c r="C3" s="183"/>
      <c r="D3" s="183"/>
      <c r="E3" s="183"/>
      <c r="F3" s="183"/>
      <c r="G3" s="183"/>
    </row>
    <row r="4" spans="1:7" ht="20.25" customHeight="1" thickBot="1">
      <c r="A4" s="184" t="s">
        <v>134</v>
      </c>
      <c r="B4" s="185"/>
      <c r="C4" s="185"/>
      <c r="D4" s="185"/>
      <c r="E4" s="185"/>
      <c r="F4" s="185"/>
      <c r="G4" s="186"/>
    </row>
    <row r="5" spans="1:7" ht="16.5" customHeight="1">
      <c r="A5" s="754" t="s">
        <v>71</v>
      </c>
      <c r="B5" s="756" t="s">
        <v>64</v>
      </c>
      <c r="C5" s="757"/>
      <c r="D5" s="758" t="s">
        <v>65</v>
      </c>
      <c r="E5" s="759"/>
      <c r="F5" s="758" t="s">
        <v>66</v>
      </c>
      <c r="G5" s="759"/>
    </row>
    <row r="6" spans="1:7" ht="16.5" customHeight="1" thickBot="1">
      <c r="A6" s="755"/>
      <c r="B6" s="187" t="s">
        <v>135</v>
      </c>
      <c r="C6" s="188" t="s">
        <v>136</v>
      </c>
      <c r="D6" s="189" t="s">
        <v>135</v>
      </c>
      <c r="E6" s="190" t="s">
        <v>136</v>
      </c>
      <c r="F6" s="187" t="s">
        <v>135</v>
      </c>
      <c r="G6" s="191" t="s">
        <v>136</v>
      </c>
    </row>
    <row r="7" spans="1:7" ht="16.5" customHeight="1">
      <c r="A7" s="125" t="s">
        <v>77</v>
      </c>
      <c r="B7" s="192">
        <v>13.87</v>
      </c>
      <c r="C7" s="193">
        <v>6.12</v>
      </c>
      <c r="D7" s="194">
        <v>46.15</v>
      </c>
      <c r="E7" s="195">
        <v>19.21</v>
      </c>
      <c r="F7" s="196">
        <v>3.92</v>
      </c>
      <c r="G7" s="197">
        <v>1.76</v>
      </c>
    </row>
    <row r="8" spans="1:7" ht="16.5" customHeight="1">
      <c r="A8" s="134" t="s">
        <v>78</v>
      </c>
      <c r="B8" s="198">
        <v>13.06</v>
      </c>
      <c r="C8" s="199">
        <v>5.03</v>
      </c>
      <c r="D8" s="198">
        <v>55.99</v>
      </c>
      <c r="E8" s="199">
        <v>15.99</v>
      </c>
      <c r="F8" s="198">
        <v>1.37</v>
      </c>
      <c r="G8" s="199">
        <v>0.59</v>
      </c>
    </row>
    <row r="9" spans="1:7" ht="16.5" customHeight="1">
      <c r="A9" s="141" t="s">
        <v>79</v>
      </c>
      <c r="B9" s="200">
        <v>9.43</v>
      </c>
      <c r="C9" s="201">
        <v>3.69</v>
      </c>
      <c r="D9" s="200">
        <v>32.41</v>
      </c>
      <c r="E9" s="201">
        <v>12.4</v>
      </c>
      <c r="F9" s="200">
        <v>1.6</v>
      </c>
      <c r="G9" s="201">
        <v>0.6</v>
      </c>
    </row>
    <row r="10" spans="1:7" ht="16.5" customHeight="1">
      <c r="A10" s="134" t="s">
        <v>80</v>
      </c>
      <c r="B10" s="198">
        <v>13.33</v>
      </c>
      <c r="C10" s="199">
        <v>6.46</v>
      </c>
      <c r="D10" s="198">
        <v>52.56</v>
      </c>
      <c r="E10" s="199">
        <v>21.4</v>
      </c>
      <c r="F10" s="198">
        <v>2.4</v>
      </c>
      <c r="G10" s="199">
        <v>0.8</v>
      </c>
    </row>
    <row r="11" spans="1:7" ht="16.5" customHeight="1">
      <c r="A11" s="141" t="s">
        <v>81</v>
      </c>
      <c r="B11" s="200">
        <v>13.07</v>
      </c>
      <c r="C11" s="201">
        <v>6.93</v>
      </c>
      <c r="D11" s="200">
        <v>37.39</v>
      </c>
      <c r="E11" s="201">
        <v>15.88</v>
      </c>
      <c r="F11" s="200">
        <v>0.8</v>
      </c>
      <c r="G11" s="201">
        <v>0.4</v>
      </c>
    </row>
    <row r="12" spans="1:7" ht="16.5" customHeight="1">
      <c r="A12" s="134" t="s">
        <v>82</v>
      </c>
      <c r="B12" s="198">
        <v>13.4</v>
      </c>
      <c r="C12" s="199">
        <v>5.91</v>
      </c>
      <c r="D12" s="198">
        <v>50.2</v>
      </c>
      <c r="E12" s="199">
        <v>21.42</v>
      </c>
      <c r="F12" s="198">
        <v>0.61</v>
      </c>
      <c r="G12" s="199">
        <v>0.61</v>
      </c>
    </row>
    <row r="13" spans="1:7" ht="16.5" customHeight="1">
      <c r="A13" s="141" t="s">
        <v>83</v>
      </c>
      <c r="B13" s="200">
        <v>10.85</v>
      </c>
      <c r="C13" s="201">
        <v>6.63</v>
      </c>
      <c r="D13" s="200">
        <v>94.84</v>
      </c>
      <c r="E13" s="201">
        <v>71.5</v>
      </c>
      <c r="F13" s="200">
        <v>1.18</v>
      </c>
      <c r="G13" s="201">
        <v>0.78</v>
      </c>
    </row>
    <row r="14" spans="1:7" ht="16.5" customHeight="1">
      <c r="A14" s="134" t="s">
        <v>84</v>
      </c>
      <c r="B14" s="198">
        <v>16.32</v>
      </c>
      <c r="C14" s="199">
        <v>7.76</v>
      </c>
      <c r="D14" s="198">
        <v>30.01</v>
      </c>
      <c r="E14" s="199">
        <v>9.85</v>
      </c>
      <c r="F14" s="198">
        <v>2.17</v>
      </c>
      <c r="G14" s="199">
        <v>0.39</v>
      </c>
    </row>
    <row r="15" spans="1:7" ht="16.5" customHeight="1">
      <c r="A15" s="141" t="s">
        <v>85</v>
      </c>
      <c r="B15" s="200">
        <v>18.6</v>
      </c>
      <c r="C15" s="201">
        <v>8.8</v>
      </c>
      <c r="D15" s="200">
        <v>32.53</v>
      </c>
      <c r="E15" s="201">
        <v>14.33</v>
      </c>
      <c r="F15" s="200">
        <v>1.4</v>
      </c>
      <c r="G15" s="201">
        <v>0.6</v>
      </c>
    </row>
    <row r="16" spans="1:7" ht="16.5" customHeight="1" thickBot="1">
      <c r="A16" s="134" t="s">
        <v>86</v>
      </c>
      <c r="B16" s="202">
        <v>9.1</v>
      </c>
      <c r="C16" s="203">
        <v>5.3</v>
      </c>
      <c r="D16" s="202">
        <v>39.7</v>
      </c>
      <c r="E16" s="203">
        <v>13</v>
      </c>
      <c r="F16" s="202">
        <v>0.8</v>
      </c>
      <c r="G16" s="203">
        <v>0.5</v>
      </c>
    </row>
    <row r="17" spans="1:7" ht="16.5" customHeight="1">
      <c r="A17" s="125" t="s">
        <v>87</v>
      </c>
      <c r="B17" s="204">
        <v>55.76</v>
      </c>
      <c r="C17" s="205">
        <v>28.89</v>
      </c>
      <c r="D17" s="204">
        <v>135.74</v>
      </c>
      <c r="E17" s="205">
        <v>70.5</v>
      </c>
      <c r="F17" s="204">
        <v>14.14</v>
      </c>
      <c r="G17" s="205">
        <v>8.48</v>
      </c>
    </row>
    <row r="18" spans="1:7" ht="16.5" customHeight="1">
      <c r="A18" s="155" t="s">
        <v>88</v>
      </c>
      <c r="B18" s="198">
        <v>17.46</v>
      </c>
      <c r="C18" s="199">
        <v>6.7</v>
      </c>
      <c r="D18" s="198">
        <v>35.52</v>
      </c>
      <c r="E18" s="199">
        <v>17.05</v>
      </c>
      <c r="F18" s="198">
        <v>1.22</v>
      </c>
      <c r="G18" s="199">
        <v>0.61</v>
      </c>
    </row>
    <row r="19" spans="1:7" ht="16.5" customHeight="1">
      <c r="A19" s="141" t="s">
        <v>89</v>
      </c>
      <c r="B19" s="206">
        <v>32.68</v>
      </c>
      <c r="C19" s="207">
        <v>17.05</v>
      </c>
      <c r="D19" s="206">
        <v>44.27</v>
      </c>
      <c r="E19" s="207">
        <v>11.17</v>
      </c>
      <c r="F19" s="206">
        <v>3.25</v>
      </c>
      <c r="G19" s="207">
        <v>1.02</v>
      </c>
    </row>
    <row r="20" spans="1:7" ht="16.5" customHeight="1">
      <c r="A20" s="155" t="s">
        <v>90</v>
      </c>
      <c r="B20" s="198">
        <v>22.2</v>
      </c>
      <c r="C20" s="199">
        <v>7.8</v>
      </c>
      <c r="D20" s="198">
        <v>34.72</v>
      </c>
      <c r="E20" s="199">
        <v>16.56</v>
      </c>
      <c r="F20" s="198">
        <v>2.42</v>
      </c>
      <c r="G20" s="199">
        <v>1.01</v>
      </c>
    </row>
    <row r="21" spans="1:7" ht="16.5" customHeight="1">
      <c r="A21" s="141" t="s">
        <v>91</v>
      </c>
      <c r="B21" s="206">
        <v>38.21</v>
      </c>
      <c r="C21" s="207">
        <v>17.52</v>
      </c>
      <c r="D21" s="206">
        <v>136.07</v>
      </c>
      <c r="E21" s="207">
        <v>84.5</v>
      </c>
      <c r="F21" s="206">
        <v>4.55</v>
      </c>
      <c r="G21" s="207">
        <v>3.37</v>
      </c>
    </row>
    <row r="22" spans="1:7" ht="16.5" customHeight="1">
      <c r="A22" s="155" t="s">
        <v>92</v>
      </c>
      <c r="B22" s="198">
        <v>0</v>
      </c>
      <c r="C22" s="199">
        <v>0</v>
      </c>
      <c r="D22" s="198">
        <v>16.24</v>
      </c>
      <c r="E22" s="199">
        <v>8.73</v>
      </c>
      <c r="F22" s="198">
        <v>1.8</v>
      </c>
      <c r="G22" s="199">
        <v>0.6</v>
      </c>
    </row>
    <row r="23" spans="1:7" ht="16.5" customHeight="1">
      <c r="A23" s="141" t="s">
        <v>93</v>
      </c>
      <c r="B23" s="206">
        <v>49.48</v>
      </c>
      <c r="C23" s="207">
        <v>33.73</v>
      </c>
      <c r="D23" s="206">
        <v>31.51</v>
      </c>
      <c r="E23" s="207">
        <v>11.31</v>
      </c>
      <c r="F23" s="206">
        <v>8.69</v>
      </c>
      <c r="G23" s="207">
        <v>4.44</v>
      </c>
    </row>
    <row r="24" spans="1:7" ht="16.5" customHeight="1">
      <c r="A24" s="155" t="s">
        <v>94</v>
      </c>
      <c r="B24" s="198">
        <v>4.12</v>
      </c>
      <c r="C24" s="199">
        <v>2.25</v>
      </c>
      <c r="D24" s="198">
        <v>26.95</v>
      </c>
      <c r="E24" s="199">
        <v>12.64</v>
      </c>
      <c r="F24" s="198">
        <v>2.65</v>
      </c>
      <c r="G24" s="199">
        <v>1.18</v>
      </c>
    </row>
    <row r="25" spans="1:7" ht="16.5" customHeight="1">
      <c r="A25" s="141" t="s">
        <v>95</v>
      </c>
      <c r="B25" s="206">
        <v>50.8</v>
      </c>
      <c r="C25" s="207">
        <v>38.2</v>
      </c>
      <c r="D25" s="206">
        <v>117.7</v>
      </c>
      <c r="E25" s="207">
        <v>66.1</v>
      </c>
      <c r="F25" s="206">
        <v>6.11</v>
      </c>
      <c r="G25" s="207">
        <v>4.1</v>
      </c>
    </row>
    <row r="26" spans="1:7" ht="16.5" customHeight="1">
      <c r="A26" s="155" t="s">
        <v>96</v>
      </c>
      <c r="B26" s="198">
        <v>31.79</v>
      </c>
      <c r="C26" s="199">
        <v>23.09</v>
      </c>
      <c r="D26" s="198">
        <v>110.75</v>
      </c>
      <c r="E26" s="199">
        <v>64.9</v>
      </c>
      <c r="F26" s="198">
        <v>9.6</v>
      </c>
      <c r="G26" s="199">
        <v>5.5</v>
      </c>
    </row>
    <row r="27" spans="1:7" ht="16.5" customHeight="1">
      <c r="A27" s="141" t="s">
        <v>97</v>
      </c>
      <c r="B27" s="206">
        <v>14.32</v>
      </c>
      <c r="C27" s="207">
        <v>13.5</v>
      </c>
      <c r="D27" s="206">
        <v>11.02</v>
      </c>
      <c r="E27" s="207">
        <v>3.98</v>
      </c>
      <c r="F27" s="206">
        <v>1.53</v>
      </c>
      <c r="G27" s="207">
        <v>0.82</v>
      </c>
    </row>
    <row r="28" spans="1:7" ht="16.5" customHeight="1">
      <c r="A28" s="155" t="s">
        <v>98</v>
      </c>
      <c r="B28" s="198">
        <v>16.73</v>
      </c>
      <c r="C28" s="199">
        <v>5.92</v>
      </c>
      <c r="D28" s="198">
        <v>44.88</v>
      </c>
      <c r="E28" s="199">
        <v>14.28</v>
      </c>
      <c r="F28" s="198">
        <v>3</v>
      </c>
      <c r="G28" s="199">
        <v>1.8</v>
      </c>
    </row>
    <row r="29" spans="1:7" ht="16.5" customHeight="1">
      <c r="A29" s="141" t="s">
        <v>99</v>
      </c>
      <c r="B29" s="206">
        <v>126.23</v>
      </c>
      <c r="C29" s="207">
        <v>104.4</v>
      </c>
      <c r="D29" s="206">
        <v>142.24</v>
      </c>
      <c r="E29" s="207">
        <v>73.2</v>
      </c>
      <c r="F29" s="206">
        <v>1.53</v>
      </c>
      <c r="G29" s="207">
        <v>0.61</v>
      </c>
    </row>
    <row r="30" spans="1:7" ht="16.5" customHeight="1">
      <c r="A30" s="155" t="s">
        <v>100</v>
      </c>
      <c r="B30" s="198">
        <v>24.33</v>
      </c>
      <c r="C30" s="199">
        <v>13.07</v>
      </c>
      <c r="D30" s="198">
        <v>41</v>
      </c>
      <c r="E30" s="199">
        <v>16.28</v>
      </c>
      <c r="F30" s="198">
        <v>4.62</v>
      </c>
      <c r="G30" s="199">
        <v>1.41</v>
      </c>
    </row>
    <row r="31" spans="1:7" ht="16.5" customHeight="1">
      <c r="A31" s="141" t="s">
        <v>101</v>
      </c>
      <c r="B31" s="206">
        <v>16.68</v>
      </c>
      <c r="C31" s="207">
        <v>8.92</v>
      </c>
      <c r="D31" s="206">
        <v>19.01</v>
      </c>
      <c r="E31" s="207">
        <v>7.37</v>
      </c>
      <c r="F31" s="206">
        <v>2.72</v>
      </c>
      <c r="G31" s="207">
        <v>1.36</v>
      </c>
    </row>
    <row r="32" spans="1:7" ht="16.5" customHeight="1">
      <c r="A32" s="155" t="s">
        <v>102</v>
      </c>
      <c r="B32" s="198">
        <v>42.5</v>
      </c>
      <c r="C32" s="199">
        <v>24.4</v>
      </c>
      <c r="D32" s="198">
        <v>70</v>
      </c>
      <c r="E32" s="199">
        <v>21.4</v>
      </c>
      <c r="F32" s="198">
        <v>2.8</v>
      </c>
      <c r="G32" s="199">
        <v>1</v>
      </c>
    </row>
    <row r="33" spans="1:7" ht="16.5" customHeight="1">
      <c r="A33" s="141" t="s">
        <v>103</v>
      </c>
      <c r="B33" s="206">
        <v>11.8</v>
      </c>
      <c r="C33" s="207">
        <v>5.5</v>
      </c>
      <c r="D33" s="206">
        <v>49</v>
      </c>
      <c r="E33" s="207">
        <v>26.3</v>
      </c>
      <c r="F33" s="206">
        <v>1.4</v>
      </c>
      <c r="G33" s="207">
        <v>0.7</v>
      </c>
    </row>
    <row r="34" spans="1:7" ht="16.5" customHeight="1">
      <c r="A34" s="155" t="s">
        <v>104</v>
      </c>
      <c r="B34" s="198">
        <v>35</v>
      </c>
      <c r="C34" s="199">
        <v>12</v>
      </c>
      <c r="D34" s="198">
        <v>129.47</v>
      </c>
      <c r="E34" s="199">
        <v>75.6</v>
      </c>
      <c r="F34" s="198">
        <v>3.4</v>
      </c>
      <c r="G34" s="199">
        <v>3</v>
      </c>
    </row>
    <row r="35" spans="1:7" ht="16.5" customHeight="1">
      <c r="A35" s="141" t="s">
        <v>105</v>
      </c>
      <c r="B35" s="206">
        <v>38.6</v>
      </c>
      <c r="C35" s="207">
        <v>19.4</v>
      </c>
      <c r="D35" s="206">
        <v>47.2</v>
      </c>
      <c r="E35" s="207">
        <v>10</v>
      </c>
      <c r="F35" s="206">
        <v>2.2</v>
      </c>
      <c r="G35" s="207">
        <v>0.8</v>
      </c>
    </row>
    <row r="36" spans="1:7" ht="16.5" customHeight="1">
      <c r="A36" s="155" t="s">
        <v>106</v>
      </c>
      <c r="B36" s="198">
        <v>18.47</v>
      </c>
      <c r="C36" s="199">
        <v>13.6</v>
      </c>
      <c r="D36" s="198">
        <v>35.93</v>
      </c>
      <c r="E36" s="199">
        <v>9.74</v>
      </c>
      <c r="F36" s="198">
        <v>3.65</v>
      </c>
      <c r="G36" s="199">
        <v>1.42</v>
      </c>
    </row>
    <row r="37" spans="1:7" ht="16.5" customHeight="1">
      <c r="A37" s="141" t="s">
        <v>107</v>
      </c>
      <c r="B37" s="206">
        <v>160.64</v>
      </c>
      <c r="C37" s="207">
        <v>107.3</v>
      </c>
      <c r="D37" s="206">
        <v>44.58</v>
      </c>
      <c r="E37" s="207">
        <v>21.89</v>
      </c>
      <c r="F37" s="206">
        <v>6.97</v>
      </c>
      <c r="G37" s="207">
        <v>3.18</v>
      </c>
    </row>
    <row r="38" spans="1:7" ht="16.5" customHeight="1">
      <c r="A38" s="155" t="s">
        <v>108</v>
      </c>
      <c r="B38" s="198">
        <v>65.85</v>
      </c>
      <c r="C38" s="199">
        <v>49.29</v>
      </c>
      <c r="D38" s="198">
        <v>143.02</v>
      </c>
      <c r="E38" s="199">
        <v>69.49</v>
      </c>
      <c r="F38" s="198">
        <v>19.79</v>
      </c>
      <c r="G38" s="199">
        <v>10.5</v>
      </c>
    </row>
    <row r="39" spans="1:7" ht="16.5" customHeight="1">
      <c r="A39" s="141" t="s">
        <v>109</v>
      </c>
      <c r="B39" s="206">
        <v>54.2</v>
      </c>
      <c r="C39" s="207">
        <v>33.6</v>
      </c>
      <c r="D39" s="206">
        <v>23.7</v>
      </c>
      <c r="E39" s="207">
        <v>9</v>
      </c>
      <c r="F39" s="206">
        <v>8.4</v>
      </c>
      <c r="G39" s="207">
        <v>2.7</v>
      </c>
    </row>
    <row r="40" spans="1:7" ht="16.5" customHeight="1">
      <c r="A40" s="155" t="s">
        <v>110</v>
      </c>
      <c r="B40" s="198">
        <v>24.76</v>
      </c>
      <c r="C40" s="199">
        <v>8.53</v>
      </c>
      <c r="D40" s="198">
        <v>31.41</v>
      </c>
      <c r="E40" s="199">
        <v>21.83</v>
      </c>
      <c r="F40" s="198">
        <v>0.82</v>
      </c>
      <c r="G40" s="199">
        <v>0.41</v>
      </c>
    </row>
    <row r="41" spans="1:7" ht="16.5" customHeight="1">
      <c r="A41" s="162" t="s">
        <v>111</v>
      </c>
      <c r="B41" s="206">
        <v>177</v>
      </c>
      <c r="C41" s="207">
        <v>146</v>
      </c>
      <c r="D41" s="206">
        <v>62.51</v>
      </c>
      <c r="E41" s="207">
        <v>13.87</v>
      </c>
      <c r="F41" s="206">
        <v>2.21</v>
      </c>
      <c r="G41" s="207">
        <v>1.01</v>
      </c>
    </row>
    <row r="42" spans="1:7" ht="16.5" customHeight="1">
      <c r="A42" s="155" t="s">
        <v>112</v>
      </c>
      <c r="B42" s="198">
        <v>110.6</v>
      </c>
      <c r="C42" s="199">
        <v>52</v>
      </c>
      <c r="D42" s="198">
        <v>95</v>
      </c>
      <c r="E42" s="199">
        <v>43</v>
      </c>
      <c r="F42" s="198">
        <v>2.2</v>
      </c>
      <c r="G42" s="199">
        <v>2.2</v>
      </c>
    </row>
    <row r="43" spans="1:7" ht="16.5" customHeight="1">
      <c r="A43" s="141" t="s">
        <v>113</v>
      </c>
      <c r="B43" s="206">
        <v>45.83</v>
      </c>
      <c r="C43" s="207">
        <v>28.14</v>
      </c>
      <c r="D43" s="206">
        <v>74.17</v>
      </c>
      <c r="E43" s="207">
        <v>28.74</v>
      </c>
      <c r="F43" s="206">
        <v>5.83</v>
      </c>
      <c r="G43" s="207">
        <v>3.22</v>
      </c>
    </row>
    <row r="44" spans="1:7" ht="16.5" customHeight="1" thickBot="1">
      <c r="A44" s="163" t="s">
        <v>114</v>
      </c>
      <c r="B44" s="198">
        <v>33.51</v>
      </c>
      <c r="C44" s="199">
        <v>20.38</v>
      </c>
      <c r="D44" s="198">
        <v>44.68</v>
      </c>
      <c r="E44" s="199">
        <v>23.52</v>
      </c>
      <c r="F44" s="198">
        <v>1.76</v>
      </c>
      <c r="G44" s="199">
        <v>0.49</v>
      </c>
    </row>
    <row r="45" spans="1:7" ht="16.5" customHeight="1">
      <c r="A45" s="125" t="s">
        <v>115</v>
      </c>
      <c r="B45" s="208">
        <v>13.4</v>
      </c>
      <c r="C45" s="209">
        <v>4.2</v>
      </c>
      <c r="D45" s="208">
        <v>18.2</v>
      </c>
      <c r="E45" s="209">
        <v>4</v>
      </c>
      <c r="F45" s="208">
        <v>2</v>
      </c>
      <c r="G45" s="209">
        <v>0.8</v>
      </c>
    </row>
    <row r="46" spans="1:7" ht="16.5" customHeight="1">
      <c r="A46" s="155" t="s">
        <v>116</v>
      </c>
      <c r="B46" s="198">
        <v>82.8</v>
      </c>
      <c r="C46" s="199">
        <v>67.4</v>
      </c>
      <c r="D46" s="198">
        <v>48.3</v>
      </c>
      <c r="E46" s="199">
        <v>14.4</v>
      </c>
      <c r="F46" s="198">
        <v>4.62</v>
      </c>
      <c r="G46" s="199">
        <v>2.81</v>
      </c>
    </row>
    <row r="47" spans="1:7" ht="16.5" customHeight="1">
      <c r="A47" s="141" t="s">
        <v>117</v>
      </c>
      <c r="B47" s="206">
        <v>35.75</v>
      </c>
      <c r="C47" s="207">
        <v>16.77</v>
      </c>
      <c r="D47" s="206">
        <v>60.8</v>
      </c>
      <c r="E47" s="207">
        <v>21.41</v>
      </c>
      <c r="F47" s="206">
        <v>1.01</v>
      </c>
      <c r="G47" s="207">
        <v>0.4</v>
      </c>
    </row>
    <row r="48" spans="1:7" ht="16.5" customHeight="1">
      <c r="A48" s="155" t="s">
        <v>118</v>
      </c>
      <c r="B48" s="198">
        <v>45</v>
      </c>
      <c r="C48" s="199">
        <v>19.4</v>
      </c>
      <c r="D48" s="198">
        <v>54.6</v>
      </c>
      <c r="E48" s="199">
        <v>16.4</v>
      </c>
      <c r="F48" s="198">
        <v>0.2</v>
      </c>
      <c r="G48" s="199">
        <v>0.2</v>
      </c>
    </row>
    <row r="49" spans="1:7" ht="16.5" customHeight="1">
      <c r="A49" s="141" t="s">
        <v>119</v>
      </c>
      <c r="B49" s="206">
        <v>24.19</v>
      </c>
      <c r="C49" s="207">
        <v>8.61</v>
      </c>
      <c r="D49" s="206">
        <v>35.67</v>
      </c>
      <c r="E49" s="207">
        <v>9.43</v>
      </c>
      <c r="F49" s="206">
        <v>3.49</v>
      </c>
      <c r="G49" s="207">
        <v>0.82</v>
      </c>
    </row>
    <row r="50" spans="1:7" ht="16.5" customHeight="1">
      <c r="A50" s="155" t="s">
        <v>120</v>
      </c>
      <c r="B50" s="198">
        <v>49.78</v>
      </c>
      <c r="C50" s="199">
        <v>22.85</v>
      </c>
      <c r="D50" s="198">
        <v>44.47</v>
      </c>
      <c r="E50" s="199">
        <v>14.48</v>
      </c>
      <c r="F50" s="198">
        <v>1.21</v>
      </c>
      <c r="G50" s="199">
        <v>0.2</v>
      </c>
    </row>
    <row r="51" spans="1:7" ht="16.5" customHeight="1">
      <c r="A51" s="141" t="s">
        <v>121</v>
      </c>
      <c r="B51" s="206">
        <v>56.17</v>
      </c>
      <c r="C51" s="207">
        <v>42.64</v>
      </c>
      <c r="D51" s="206">
        <v>45.29</v>
      </c>
      <c r="E51" s="207">
        <v>19.06</v>
      </c>
      <c r="F51" s="206">
        <v>0.81</v>
      </c>
      <c r="G51" s="207">
        <v>0.41</v>
      </c>
    </row>
    <row r="52" spans="1:7" ht="16.5" customHeight="1">
      <c r="A52" s="155" t="s">
        <v>122</v>
      </c>
      <c r="B52" s="198">
        <v>140.53</v>
      </c>
      <c r="C52" s="199">
        <v>60.07</v>
      </c>
      <c r="D52" s="198">
        <v>131.51</v>
      </c>
      <c r="E52" s="199">
        <v>20.68</v>
      </c>
      <c r="F52" s="198">
        <v>0.98</v>
      </c>
      <c r="G52" s="199">
        <v>0.39</v>
      </c>
    </row>
    <row r="53" spans="1:7" ht="16.5" customHeight="1">
      <c r="A53" s="141" t="s">
        <v>123</v>
      </c>
      <c r="B53" s="206">
        <v>34.94</v>
      </c>
      <c r="C53" s="207">
        <v>11.2</v>
      </c>
      <c r="D53" s="206">
        <v>76</v>
      </c>
      <c r="E53" s="207">
        <v>33.9</v>
      </c>
      <c r="F53" s="206">
        <v>0.5</v>
      </c>
      <c r="G53" s="207">
        <v>0.4</v>
      </c>
    </row>
    <row r="54" spans="1:7" ht="16.5" customHeight="1">
      <c r="A54" s="155" t="s">
        <v>124</v>
      </c>
      <c r="B54" s="198">
        <v>11.95</v>
      </c>
      <c r="C54" s="199">
        <v>5.36</v>
      </c>
      <c r="D54" s="198">
        <v>16.48</v>
      </c>
      <c r="E54" s="199">
        <v>4.12</v>
      </c>
      <c r="F54" s="198">
        <v>1.65</v>
      </c>
      <c r="G54" s="199">
        <v>0.41</v>
      </c>
    </row>
    <row r="55" spans="1:7" ht="16.5" customHeight="1">
      <c r="A55" s="141" t="s">
        <v>125</v>
      </c>
      <c r="B55" s="206">
        <v>100.7</v>
      </c>
      <c r="C55" s="207">
        <v>47.3</v>
      </c>
      <c r="D55" s="206">
        <v>130.6</v>
      </c>
      <c r="E55" s="207">
        <v>25.6</v>
      </c>
      <c r="F55" s="206">
        <v>1.8</v>
      </c>
      <c r="G55" s="207">
        <v>0.6</v>
      </c>
    </row>
    <row r="56" spans="1:7" ht="16.5" customHeight="1">
      <c r="A56" s="155" t="s">
        <v>126</v>
      </c>
      <c r="B56" s="198">
        <v>24.37</v>
      </c>
      <c r="C56" s="199">
        <v>11.17</v>
      </c>
      <c r="D56" s="198">
        <v>11.78</v>
      </c>
      <c r="E56" s="199">
        <v>7.31</v>
      </c>
      <c r="F56" s="198">
        <v>0.81</v>
      </c>
      <c r="G56" s="199">
        <v>0.41</v>
      </c>
    </row>
    <row r="57" spans="1:7" ht="16.5" customHeight="1">
      <c r="A57" s="141" t="s">
        <v>127</v>
      </c>
      <c r="B57" s="206">
        <v>72.2</v>
      </c>
      <c r="C57" s="207">
        <v>47.8</v>
      </c>
      <c r="D57" s="206">
        <v>58.2</v>
      </c>
      <c r="E57" s="207">
        <v>19.4</v>
      </c>
      <c r="F57" s="206">
        <v>30.34</v>
      </c>
      <c r="G57" s="207">
        <v>27.97</v>
      </c>
    </row>
    <row r="58" spans="1:7" ht="16.5" customHeight="1">
      <c r="A58" s="155" t="s">
        <v>128</v>
      </c>
      <c r="B58" s="198">
        <v>17.51</v>
      </c>
      <c r="C58" s="199">
        <v>4.94</v>
      </c>
      <c r="D58" s="198">
        <v>19.57</v>
      </c>
      <c r="E58" s="199">
        <v>7.62</v>
      </c>
      <c r="F58" s="198">
        <v>2.68</v>
      </c>
      <c r="G58" s="199">
        <v>0.82</v>
      </c>
    </row>
    <row r="59" spans="1:7" ht="16.5" customHeight="1">
      <c r="A59" s="141" t="s">
        <v>129</v>
      </c>
      <c r="B59" s="206">
        <v>56.48</v>
      </c>
      <c r="C59" s="207">
        <v>27.34</v>
      </c>
      <c r="D59" s="206">
        <v>46.43</v>
      </c>
      <c r="E59" s="207">
        <v>8.84</v>
      </c>
      <c r="F59" s="206">
        <v>5.83</v>
      </c>
      <c r="G59" s="207">
        <v>2.01</v>
      </c>
    </row>
    <row r="60" spans="1:7" ht="16.5" customHeight="1">
      <c r="A60" s="155" t="s">
        <v>130</v>
      </c>
      <c r="B60" s="198">
        <v>15.02</v>
      </c>
      <c r="C60" s="199">
        <v>4.26</v>
      </c>
      <c r="D60" s="198">
        <v>38.58</v>
      </c>
      <c r="E60" s="199">
        <v>12.59</v>
      </c>
      <c r="F60" s="198">
        <v>0.2</v>
      </c>
      <c r="G60" s="199">
        <v>0.2</v>
      </c>
    </row>
    <row r="61" spans="1:16" s="180" customFormat="1" ht="19.5" customHeight="1" thickBot="1">
      <c r="A61" s="170" t="s">
        <v>131</v>
      </c>
      <c r="B61" s="210">
        <v>18.27</v>
      </c>
      <c r="C61" s="211">
        <v>4.67</v>
      </c>
      <c r="D61" s="210">
        <v>22.94</v>
      </c>
      <c r="E61" s="211">
        <v>7.11</v>
      </c>
      <c r="F61" s="210">
        <v>3.65</v>
      </c>
      <c r="G61" s="211">
        <v>1.02</v>
      </c>
      <c r="H61" s="181"/>
      <c r="I61" s="181"/>
      <c r="J61" s="181"/>
      <c r="K61" s="181"/>
      <c r="L61" s="181"/>
      <c r="M61" s="181"/>
      <c r="N61" s="181"/>
      <c r="O61" s="181"/>
      <c r="P61" s="181"/>
    </row>
    <row r="62" spans="1:16" s="180" customFormat="1" ht="12.75">
      <c r="A62" s="177" t="s">
        <v>132</v>
      </c>
      <c r="H62" s="181"/>
      <c r="I62" s="181"/>
      <c r="J62" s="181"/>
      <c r="K62" s="181"/>
      <c r="L62" s="181"/>
      <c r="M62" s="181"/>
      <c r="N62" s="181"/>
      <c r="O62" s="181"/>
      <c r="P62" s="181"/>
    </row>
    <row r="63" spans="1:16" s="180" customFormat="1" ht="12.75">
      <c r="A63" s="212"/>
      <c r="H63" s="181"/>
      <c r="I63" s="181"/>
      <c r="J63" s="181"/>
      <c r="K63" s="181"/>
      <c r="L63" s="181"/>
      <c r="M63" s="181"/>
      <c r="N63" s="181"/>
      <c r="O63" s="181"/>
      <c r="P63" s="181"/>
    </row>
    <row r="64" spans="8:16" s="180" customFormat="1" ht="13.5" customHeight="1">
      <c r="H64" s="181"/>
      <c r="I64" s="181"/>
      <c r="J64" s="181"/>
      <c r="K64" s="181"/>
      <c r="L64" s="181"/>
      <c r="M64" s="181"/>
      <c r="N64" s="181"/>
      <c r="O64" s="181"/>
      <c r="P64" s="181"/>
    </row>
    <row r="65" spans="8:16" s="180" customFormat="1" ht="12.75">
      <c r="H65" s="181"/>
      <c r="I65" s="181"/>
      <c r="J65" s="181"/>
      <c r="K65" s="181"/>
      <c r="L65" s="181"/>
      <c r="M65" s="181"/>
      <c r="N65" s="181"/>
      <c r="O65" s="181"/>
      <c r="P65" s="181"/>
    </row>
    <row r="66" spans="8:16" s="180" customFormat="1" ht="12.75">
      <c r="H66" s="181"/>
      <c r="I66" s="181"/>
      <c r="J66" s="181"/>
      <c r="K66" s="181"/>
      <c r="L66" s="181"/>
      <c r="M66" s="181"/>
      <c r="N66" s="181"/>
      <c r="O66" s="181"/>
      <c r="P66" s="181"/>
    </row>
    <row r="67" spans="8:16" s="180" customFormat="1" ht="12.75">
      <c r="H67" s="181"/>
      <c r="I67" s="181"/>
      <c r="J67" s="181"/>
      <c r="K67" s="181"/>
      <c r="L67" s="181"/>
      <c r="M67" s="181"/>
      <c r="N67" s="181"/>
      <c r="O67" s="181"/>
      <c r="P67" s="181"/>
    </row>
    <row r="68" spans="8:16" s="180" customFormat="1" ht="12.75">
      <c r="H68" s="181"/>
      <c r="I68" s="181"/>
      <c r="J68" s="181"/>
      <c r="K68" s="181"/>
      <c r="L68" s="181"/>
      <c r="M68" s="181"/>
      <c r="N68" s="181"/>
      <c r="O68" s="181"/>
      <c r="P68" s="181"/>
    </row>
    <row r="69" spans="8:16" s="180" customFormat="1" ht="12.75">
      <c r="H69" s="181"/>
      <c r="I69" s="181"/>
      <c r="J69" s="181"/>
      <c r="K69" s="181"/>
      <c r="L69" s="181"/>
      <c r="M69" s="181"/>
      <c r="N69" s="181"/>
      <c r="O69" s="181"/>
      <c r="P69" s="181"/>
    </row>
    <row r="70" spans="8:16" s="180" customFormat="1" ht="12.75">
      <c r="H70" s="181"/>
      <c r="I70" s="181"/>
      <c r="J70" s="181"/>
      <c r="K70" s="181"/>
      <c r="L70" s="181"/>
      <c r="M70" s="181"/>
      <c r="N70" s="181"/>
      <c r="O70" s="181"/>
      <c r="P70" s="181"/>
    </row>
    <row r="71" spans="8:16" s="180" customFormat="1" ht="12.75">
      <c r="H71" s="181"/>
      <c r="I71" s="181"/>
      <c r="J71" s="181"/>
      <c r="K71" s="181"/>
      <c r="L71" s="181"/>
      <c r="M71" s="181"/>
      <c r="N71" s="181"/>
      <c r="O71" s="181"/>
      <c r="P71" s="181"/>
    </row>
    <row r="72" spans="8:16" s="180" customFormat="1" ht="12.75">
      <c r="H72" s="181"/>
      <c r="I72" s="181"/>
      <c r="J72" s="181"/>
      <c r="K72" s="181"/>
      <c r="L72" s="181"/>
      <c r="M72" s="181"/>
      <c r="N72" s="181"/>
      <c r="O72" s="181"/>
      <c r="P72" s="181"/>
    </row>
    <row r="73" spans="1:7" ht="12.75">
      <c r="A73" s="180"/>
      <c r="B73" s="180"/>
      <c r="C73" s="180"/>
      <c r="D73" s="180"/>
      <c r="E73" s="180"/>
      <c r="F73" s="180"/>
      <c r="G73" s="180"/>
    </row>
  </sheetData>
  <sheetProtection/>
  <mergeCells count="4">
    <mergeCell ref="A5:A6"/>
    <mergeCell ref="B5:C5"/>
    <mergeCell ref="D5:E5"/>
    <mergeCell ref="F5:G5"/>
  </mergeCells>
  <printOptions horizontalCentered="1"/>
  <pageMargins left="0.5511811023622047" right="0.4724409448818898" top="0.4330708661417323" bottom="0.2755905511811024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5"/>
  <sheetViews>
    <sheetView view="pageBreakPreview" zoomScale="80" zoomScaleSheetLayoutView="80" zoomScalePageLayoutView="0" workbookViewId="0" topLeftCell="A1">
      <selection activeCell="D34" sqref="D34"/>
    </sheetView>
  </sheetViews>
  <sheetFormatPr defaultColWidth="9.625" defaultRowHeight="13.5"/>
  <cols>
    <col min="1" max="1" width="20.625" style="213" customWidth="1"/>
    <col min="2" max="2" width="10.625" style="213" customWidth="1"/>
    <col min="3" max="4" width="8.125" style="213" customWidth="1"/>
    <col min="5" max="5" width="10.625" style="213" customWidth="1"/>
    <col min="6" max="7" width="8.125" style="213" customWidth="1"/>
    <col min="8" max="8" width="10.625" style="213" customWidth="1"/>
    <col min="9" max="10" width="8.125" style="213" customWidth="1"/>
    <col min="11" max="11" width="10.625" style="213" customWidth="1"/>
    <col min="12" max="13" width="8.125" style="213" customWidth="1"/>
    <col min="14" max="16384" width="9.625" style="213" customWidth="1"/>
  </cols>
  <sheetData>
    <row r="1" spans="1:6" ht="26.25" customHeight="1">
      <c r="A1" s="772" t="s">
        <v>137</v>
      </c>
      <c r="B1" s="772"/>
      <c r="C1" s="772"/>
      <c r="D1" s="772"/>
      <c r="E1" s="772"/>
      <c r="F1" s="772"/>
    </row>
    <row r="2" spans="1:6" ht="21.75" customHeight="1">
      <c r="A2" s="773" t="s">
        <v>138</v>
      </c>
      <c r="B2" s="773"/>
      <c r="C2" s="773"/>
      <c r="D2" s="773"/>
      <c r="E2" s="773"/>
      <c r="F2" s="773"/>
    </row>
    <row r="3" spans="1:6" ht="21.75" customHeight="1" thickBot="1">
      <c r="A3" s="214"/>
      <c r="B3" s="214"/>
      <c r="C3" s="214"/>
      <c r="D3" s="214"/>
      <c r="E3" s="214"/>
      <c r="F3" s="214"/>
    </row>
    <row r="4" spans="1:127" ht="30" customHeight="1" thickBot="1">
      <c r="A4" s="215" t="s">
        <v>139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7"/>
      <c r="M4" s="218" t="s">
        <v>140</v>
      </c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19"/>
      <c r="DJ4" s="219"/>
      <c r="DK4" s="219"/>
      <c r="DL4" s="219"/>
      <c r="DM4" s="219"/>
      <c r="DN4" s="219"/>
      <c r="DO4" s="219"/>
      <c r="DP4" s="219"/>
      <c r="DQ4" s="219"/>
      <c r="DR4" s="219"/>
      <c r="DS4" s="219"/>
      <c r="DT4" s="219"/>
      <c r="DU4" s="219"/>
      <c r="DV4" s="219"/>
      <c r="DW4" s="219"/>
    </row>
    <row r="5" spans="1:133" ht="15.75" customHeight="1">
      <c r="A5" s="762" t="s">
        <v>141</v>
      </c>
      <c r="B5" s="765" t="s">
        <v>142</v>
      </c>
      <c r="C5" s="766"/>
      <c r="D5" s="766"/>
      <c r="E5" s="766"/>
      <c r="F5" s="766"/>
      <c r="G5" s="767"/>
      <c r="H5" s="765" t="s">
        <v>143</v>
      </c>
      <c r="I5" s="766"/>
      <c r="J5" s="766"/>
      <c r="K5" s="766"/>
      <c r="L5" s="766"/>
      <c r="M5" s="767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  <c r="DD5" s="219"/>
      <c r="DE5" s="219"/>
      <c r="DF5" s="219"/>
      <c r="DG5" s="219"/>
      <c r="DH5" s="219"/>
      <c r="DI5" s="219"/>
      <c r="DJ5" s="219"/>
      <c r="DK5" s="219"/>
      <c r="DL5" s="219"/>
      <c r="DM5" s="219"/>
      <c r="DN5" s="219"/>
      <c r="DO5" s="219"/>
      <c r="DP5" s="219"/>
      <c r="DQ5" s="219"/>
      <c r="DR5" s="219"/>
      <c r="DS5" s="219"/>
      <c r="DT5" s="219"/>
      <c r="DU5" s="219"/>
      <c r="DV5" s="219"/>
      <c r="DW5" s="219"/>
      <c r="DX5" s="219"/>
      <c r="DY5" s="219"/>
      <c r="DZ5" s="219"/>
      <c r="EA5" s="219"/>
      <c r="EB5" s="219"/>
      <c r="EC5" s="219"/>
    </row>
    <row r="6" spans="1:133" ht="15.75" customHeight="1">
      <c r="A6" s="763"/>
      <c r="B6" s="768" t="s">
        <v>144</v>
      </c>
      <c r="C6" s="769"/>
      <c r="D6" s="769"/>
      <c r="E6" s="770" t="s">
        <v>145</v>
      </c>
      <c r="F6" s="769"/>
      <c r="G6" s="771"/>
      <c r="H6" s="768" t="s">
        <v>146</v>
      </c>
      <c r="I6" s="769"/>
      <c r="J6" s="769"/>
      <c r="K6" s="770" t="s">
        <v>147</v>
      </c>
      <c r="L6" s="769"/>
      <c r="M6" s="771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19"/>
      <c r="DU6" s="219"/>
      <c r="DV6" s="219"/>
      <c r="DW6" s="219"/>
      <c r="DX6" s="219"/>
      <c r="DY6" s="219"/>
      <c r="DZ6" s="219"/>
      <c r="EA6" s="219"/>
      <c r="EB6" s="219"/>
      <c r="EC6" s="219"/>
    </row>
    <row r="7" spans="1:133" ht="35.25" customHeight="1" thickBot="1">
      <c r="A7" s="764"/>
      <c r="B7" s="220" t="s">
        <v>148</v>
      </c>
      <c r="C7" s="221">
        <v>2020</v>
      </c>
      <c r="D7" s="222" t="s">
        <v>149</v>
      </c>
      <c r="E7" s="223" t="s">
        <v>148</v>
      </c>
      <c r="F7" s="221">
        <v>2020</v>
      </c>
      <c r="G7" s="224" t="s">
        <v>149</v>
      </c>
      <c r="H7" s="220" t="s">
        <v>148</v>
      </c>
      <c r="I7" s="221">
        <v>2020</v>
      </c>
      <c r="J7" s="222" t="s">
        <v>149</v>
      </c>
      <c r="K7" s="223" t="s">
        <v>148</v>
      </c>
      <c r="L7" s="221">
        <v>2020</v>
      </c>
      <c r="M7" s="224" t="s">
        <v>149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219"/>
      <c r="EA7" s="219"/>
      <c r="EB7" s="219"/>
      <c r="EC7" s="219"/>
    </row>
    <row r="8" spans="1:133" ht="15.75" customHeight="1">
      <c r="A8" s="225" t="s">
        <v>150</v>
      </c>
      <c r="B8" s="226"/>
      <c r="C8" s="227"/>
      <c r="D8" s="227"/>
      <c r="E8" s="227"/>
      <c r="F8" s="227"/>
      <c r="G8" s="228"/>
      <c r="H8" s="229"/>
      <c r="I8" s="230"/>
      <c r="J8" s="230"/>
      <c r="K8" s="230"/>
      <c r="L8" s="230"/>
      <c r="M8" s="231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19"/>
      <c r="CO8" s="219"/>
      <c r="CP8" s="219"/>
      <c r="CQ8" s="219"/>
      <c r="CR8" s="219"/>
      <c r="CS8" s="219"/>
      <c r="CT8" s="219"/>
      <c r="CU8" s="219"/>
      <c r="CV8" s="219"/>
      <c r="CW8" s="219"/>
      <c r="CX8" s="219"/>
      <c r="CY8" s="219"/>
      <c r="CZ8" s="219"/>
      <c r="DA8" s="219"/>
      <c r="DB8" s="219"/>
      <c r="DC8" s="219"/>
      <c r="DD8" s="219"/>
      <c r="DE8" s="219"/>
      <c r="DF8" s="219"/>
      <c r="DG8" s="219"/>
      <c r="DH8" s="219"/>
      <c r="DI8" s="219"/>
      <c r="DJ8" s="219"/>
      <c r="DK8" s="219"/>
      <c r="DL8" s="219"/>
      <c r="DM8" s="219"/>
      <c r="DN8" s="219"/>
      <c r="DO8" s="219"/>
      <c r="DP8" s="219"/>
      <c r="DQ8" s="219"/>
      <c r="DR8" s="219"/>
      <c r="DS8" s="219"/>
      <c r="DT8" s="219"/>
      <c r="DU8" s="219"/>
      <c r="DV8" s="219"/>
      <c r="DW8" s="219"/>
      <c r="DX8" s="219"/>
      <c r="DY8" s="219"/>
      <c r="DZ8" s="219"/>
      <c r="EA8" s="219"/>
      <c r="EB8" s="219"/>
      <c r="EC8" s="219"/>
    </row>
    <row r="9" spans="1:133" ht="15.75" customHeight="1">
      <c r="A9" s="232" t="s">
        <v>151</v>
      </c>
      <c r="B9" s="233">
        <v>15210.6</v>
      </c>
      <c r="C9" s="234">
        <v>15447</v>
      </c>
      <c r="D9" s="234">
        <v>15283</v>
      </c>
      <c r="E9" s="234">
        <v>121323.2</v>
      </c>
      <c r="F9" s="234">
        <v>114848</v>
      </c>
      <c r="G9" s="234">
        <v>116868</v>
      </c>
      <c r="H9" s="235">
        <v>319.2</v>
      </c>
      <c r="I9" s="234">
        <v>416</v>
      </c>
      <c r="J9" s="234">
        <v>435</v>
      </c>
      <c r="K9" s="234">
        <v>1184.8</v>
      </c>
      <c r="L9" s="234">
        <v>1174</v>
      </c>
      <c r="M9" s="236">
        <v>1142</v>
      </c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19"/>
      <c r="DE9" s="219"/>
      <c r="DF9" s="219"/>
      <c r="DG9" s="219"/>
      <c r="DH9" s="219"/>
      <c r="DI9" s="219"/>
      <c r="DJ9" s="219"/>
      <c r="DK9" s="219"/>
      <c r="DL9" s="219"/>
      <c r="DM9" s="219"/>
      <c r="DN9" s="219"/>
      <c r="DO9" s="219"/>
      <c r="DP9" s="219"/>
      <c r="DQ9" s="219"/>
      <c r="DR9" s="219"/>
      <c r="DS9" s="219"/>
      <c r="DT9" s="219"/>
      <c r="DU9" s="219"/>
      <c r="DV9" s="219"/>
      <c r="DW9" s="219"/>
      <c r="DX9" s="219"/>
      <c r="DY9" s="219"/>
      <c r="DZ9" s="219"/>
      <c r="EA9" s="219"/>
      <c r="EB9" s="219"/>
      <c r="EC9" s="219"/>
    </row>
    <row r="10" spans="1:133" ht="15.75" customHeight="1">
      <c r="A10" s="237" t="s">
        <v>152</v>
      </c>
      <c r="B10" s="238">
        <v>4333.3</v>
      </c>
      <c r="C10" s="239">
        <v>4599.8</v>
      </c>
      <c r="D10" s="239">
        <v>4759</v>
      </c>
      <c r="E10" s="239">
        <v>8578.1</v>
      </c>
      <c r="F10" s="239">
        <v>13796</v>
      </c>
      <c r="G10" s="239">
        <v>15601</v>
      </c>
      <c r="H10" s="240">
        <v>1471.4</v>
      </c>
      <c r="I10" s="239">
        <v>1388</v>
      </c>
      <c r="J10" s="239">
        <v>1440</v>
      </c>
      <c r="K10" s="239">
        <v>3440.6</v>
      </c>
      <c r="L10" s="239">
        <v>4803</v>
      </c>
      <c r="M10" s="241">
        <v>5737</v>
      </c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19"/>
      <c r="CV10" s="219"/>
      <c r="CW10" s="219"/>
      <c r="CX10" s="219"/>
      <c r="CY10" s="219"/>
      <c r="CZ10" s="219"/>
      <c r="DA10" s="219"/>
      <c r="DB10" s="219"/>
      <c r="DC10" s="219"/>
      <c r="DD10" s="219"/>
      <c r="DE10" s="219"/>
      <c r="DF10" s="219"/>
      <c r="DG10" s="219"/>
      <c r="DH10" s="219"/>
      <c r="DI10" s="219"/>
      <c r="DJ10" s="219"/>
      <c r="DK10" s="219"/>
      <c r="DL10" s="219"/>
      <c r="DM10" s="219"/>
      <c r="DN10" s="219"/>
      <c r="DO10" s="219"/>
      <c r="DP10" s="219"/>
      <c r="DQ10" s="219"/>
      <c r="DR10" s="219"/>
      <c r="DS10" s="219"/>
      <c r="DT10" s="219"/>
      <c r="DU10" s="219"/>
      <c r="DV10" s="219"/>
      <c r="DW10" s="219"/>
      <c r="DX10" s="219"/>
      <c r="DY10" s="219"/>
      <c r="DZ10" s="219"/>
      <c r="EA10" s="219"/>
      <c r="EB10" s="219"/>
      <c r="EC10" s="219"/>
    </row>
    <row r="11" spans="1:133" ht="15.75" customHeight="1">
      <c r="A11" s="242" t="s">
        <v>153</v>
      </c>
      <c r="B11" s="233">
        <v>16665</v>
      </c>
      <c r="C11" s="234">
        <v>14972.8</v>
      </c>
      <c r="D11" s="234">
        <v>14074</v>
      </c>
      <c r="E11" s="234">
        <v>27938.9</v>
      </c>
      <c r="F11" s="234">
        <v>39783</v>
      </c>
      <c r="G11" s="234">
        <v>41185</v>
      </c>
      <c r="H11" s="235">
        <v>3411.4</v>
      </c>
      <c r="I11" s="234">
        <v>3008</v>
      </c>
      <c r="J11" s="234">
        <v>2720</v>
      </c>
      <c r="K11" s="234">
        <v>6050</v>
      </c>
      <c r="L11" s="234">
        <v>8426</v>
      </c>
      <c r="M11" s="236">
        <v>8597</v>
      </c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19"/>
      <c r="DE11" s="219"/>
      <c r="DF11" s="219"/>
      <c r="DG11" s="219"/>
      <c r="DH11" s="219"/>
      <c r="DI11" s="219"/>
      <c r="DJ11" s="219"/>
      <c r="DK11" s="219"/>
      <c r="DL11" s="219"/>
      <c r="DM11" s="219"/>
      <c r="DN11" s="219"/>
      <c r="DO11" s="219"/>
      <c r="DP11" s="219"/>
      <c r="DQ11" s="219"/>
      <c r="DR11" s="219"/>
      <c r="DS11" s="219"/>
      <c r="DT11" s="219"/>
      <c r="DU11" s="219"/>
      <c r="DV11" s="219"/>
      <c r="DW11" s="219"/>
      <c r="DX11" s="219"/>
      <c r="DY11" s="219"/>
      <c r="DZ11" s="219"/>
      <c r="EA11" s="219"/>
      <c r="EB11" s="219"/>
      <c r="EC11" s="219"/>
    </row>
    <row r="12" spans="1:133" ht="15.75" customHeight="1">
      <c r="A12" s="237" t="s">
        <v>154</v>
      </c>
      <c r="B12" s="238">
        <v>5511.2</v>
      </c>
      <c r="C12" s="239">
        <v>5611.7</v>
      </c>
      <c r="D12" s="239">
        <v>5012</v>
      </c>
      <c r="E12" s="239">
        <v>9552.2</v>
      </c>
      <c r="F12" s="239">
        <v>23561</v>
      </c>
      <c r="G12" s="241">
        <v>12698</v>
      </c>
      <c r="H12" s="240">
        <v>2690.5</v>
      </c>
      <c r="I12" s="239">
        <v>2358</v>
      </c>
      <c r="J12" s="239">
        <v>1755</v>
      </c>
      <c r="K12" s="239">
        <v>5458.8</v>
      </c>
      <c r="L12" s="239">
        <v>15351</v>
      </c>
      <c r="M12" s="241">
        <v>5955</v>
      </c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  <c r="DD12" s="219"/>
      <c r="DE12" s="219"/>
      <c r="DF12" s="219"/>
      <c r="DG12" s="219"/>
      <c r="DH12" s="219"/>
      <c r="DI12" s="219"/>
      <c r="DJ12" s="219"/>
      <c r="DK12" s="219"/>
      <c r="DL12" s="219"/>
      <c r="DM12" s="219"/>
      <c r="DN12" s="219"/>
      <c r="DO12" s="219"/>
      <c r="DP12" s="219"/>
      <c r="DQ12" s="219"/>
      <c r="DR12" s="219"/>
      <c r="DS12" s="219"/>
      <c r="DT12" s="219"/>
      <c r="DU12" s="219"/>
      <c r="DV12" s="219"/>
      <c r="DW12" s="219"/>
      <c r="DX12" s="219"/>
      <c r="DY12" s="219"/>
      <c r="DZ12" s="219"/>
      <c r="EA12" s="219"/>
      <c r="EB12" s="219"/>
      <c r="EC12" s="219"/>
    </row>
    <row r="13" spans="1:133" ht="15.75" customHeight="1">
      <c r="A13" s="243" t="s">
        <v>155</v>
      </c>
      <c r="B13" s="233">
        <v>607</v>
      </c>
      <c r="C13" s="234">
        <v>325.8</v>
      </c>
      <c r="D13" s="234">
        <v>299</v>
      </c>
      <c r="E13" s="234">
        <v>5903.6</v>
      </c>
      <c r="F13" s="234">
        <v>3214</v>
      </c>
      <c r="G13" s="236">
        <v>4052</v>
      </c>
      <c r="H13" s="244">
        <v>275.2</v>
      </c>
      <c r="I13" s="245">
        <v>141</v>
      </c>
      <c r="J13" s="245">
        <v>120</v>
      </c>
      <c r="K13" s="245">
        <v>2741.6</v>
      </c>
      <c r="L13" s="245">
        <v>1680</v>
      </c>
      <c r="M13" s="246">
        <v>1488</v>
      </c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19"/>
      <c r="DE13" s="219"/>
      <c r="DF13" s="219"/>
      <c r="DG13" s="219"/>
      <c r="DH13" s="219"/>
      <c r="DI13" s="219"/>
      <c r="DJ13" s="219"/>
      <c r="DK13" s="219"/>
      <c r="DL13" s="219"/>
      <c r="DM13" s="219"/>
      <c r="DN13" s="219"/>
      <c r="DO13" s="219"/>
      <c r="DP13" s="219"/>
      <c r="DQ13" s="219"/>
      <c r="DR13" s="219"/>
      <c r="DS13" s="219"/>
      <c r="DT13" s="219"/>
      <c r="DU13" s="219"/>
      <c r="DV13" s="219"/>
      <c r="DW13" s="219"/>
      <c r="DX13" s="219"/>
      <c r="DY13" s="219"/>
      <c r="DZ13" s="219"/>
      <c r="EA13" s="219"/>
      <c r="EB13" s="219"/>
      <c r="EC13" s="219"/>
    </row>
    <row r="14" spans="1:133" ht="15.75" customHeight="1">
      <c r="A14" s="225" t="s">
        <v>156</v>
      </c>
      <c r="B14" s="247"/>
      <c r="C14" s="248"/>
      <c r="D14" s="248"/>
      <c r="E14" s="248"/>
      <c r="F14" s="248"/>
      <c r="G14" s="249"/>
      <c r="H14" s="235"/>
      <c r="I14" s="234"/>
      <c r="J14" s="234"/>
      <c r="K14" s="234"/>
      <c r="L14" s="234"/>
      <c r="M14" s="236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  <c r="DN14" s="219"/>
      <c r="DO14" s="219"/>
      <c r="DP14" s="219"/>
      <c r="DQ14" s="219"/>
      <c r="DR14" s="219"/>
      <c r="DS14" s="219"/>
      <c r="DT14" s="219"/>
      <c r="DU14" s="219"/>
      <c r="DV14" s="219"/>
      <c r="DW14" s="219"/>
      <c r="DX14" s="219"/>
      <c r="DY14" s="219"/>
      <c r="DZ14" s="219"/>
      <c r="EA14" s="219"/>
      <c r="EB14" s="219"/>
      <c r="EC14" s="219"/>
    </row>
    <row r="15" spans="1:133" ht="15.75" customHeight="1">
      <c r="A15" s="232" t="s">
        <v>157</v>
      </c>
      <c r="B15" s="233">
        <v>7.3</v>
      </c>
      <c r="C15" s="234">
        <v>7.2</v>
      </c>
      <c r="D15" s="234">
        <v>0</v>
      </c>
      <c r="E15" s="234">
        <v>9.4</v>
      </c>
      <c r="F15" s="234">
        <v>1900</v>
      </c>
      <c r="G15" s="236">
        <v>0</v>
      </c>
      <c r="H15" s="235">
        <v>2.7</v>
      </c>
      <c r="I15" s="234">
        <v>5</v>
      </c>
      <c r="J15" s="234">
        <v>0</v>
      </c>
      <c r="K15" s="234">
        <v>3.9</v>
      </c>
      <c r="L15" s="234">
        <v>1900</v>
      </c>
      <c r="M15" s="236">
        <v>0</v>
      </c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19"/>
      <c r="DN15" s="219"/>
      <c r="DO15" s="219"/>
      <c r="DP15" s="219"/>
      <c r="DQ15" s="219"/>
      <c r="DR15" s="219"/>
      <c r="DS15" s="219"/>
      <c r="DT15" s="219"/>
      <c r="DU15" s="219"/>
      <c r="DV15" s="219"/>
      <c r="DW15" s="219"/>
      <c r="DX15" s="219"/>
      <c r="DY15" s="219"/>
      <c r="DZ15" s="219"/>
      <c r="EA15" s="219"/>
      <c r="EB15" s="219"/>
      <c r="EC15" s="219"/>
    </row>
    <row r="16" spans="1:133" ht="15.75" customHeight="1">
      <c r="A16" s="250" t="s">
        <v>158</v>
      </c>
      <c r="B16" s="238">
        <v>17.1</v>
      </c>
      <c r="C16" s="239">
        <v>10.7</v>
      </c>
      <c r="D16" s="239">
        <v>0</v>
      </c>
      <c r="E16" s="239">
        <v>11.8</v>
      </c>
      <c r="F16" s="239">
        <v>3</v>
      </c>
      <c r="G16" s="241">
        <v>0</v>
      </c>
      <c r="H16" s="251">
        <v>2.9</v>
      </c>
      <c r="I16" s="252">
        <v>0</v>
      </c>
      <c r="J16" s="252">
        <v>0</v>
      </c>
      <c r="K16" s="252">
        <v>2.2</v>
      </c>
      <c r="L16" s="252">
        <v>0</v>
      </c>
      <c r="M16" s="253">
        <v>0</v>
      </c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19"/>
      <c r="DS16" s="219"/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</row>
    <row r="17" spans="1:133" ht="15.75" customHeight="1">
      <c r="A17" s="225" t="s">
        <v>159</v>
      </c>
      <c r="B17" s="247"/>
      <c r="C17" s="248"/>
      <c r="D17" s="248"/>
      <c r="E17" s="248"/>
      <c r="F17" s="248"/>
      <c r="G17" s="249"/>
      <c r="H17" s="235"/>
      <c r="I17" s="234"/>
      <c r="J17" s="234"/>
      <c r="K17" s="234"/>
      <c r="L17" s="234"/>
      <c r="M17" s="236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  <c r="DT17" s="219"/>
      <c r="DU17" s="219"/>
      <c r="DV17" s="219"/>
      <c r="DW17" s="219"/>
      <c r="DX17" s="219"/>
      <c r="DY17" s="219"/>
      <c r="DZ17" s="219"/>
      <c r="EA17" s="219"/>
      <c r="EB17" s="219"/>
      <c r="EC17" s="219"/>
    </row>
    <row r="18" spans="1:133" ht="15.75" customHeight="1">
      <c r="A18" s="242" t="s">
        <v>160</v>
      </c>
      <c r="B18" s="233">
        <v>937.7</v>
      </c>
      <c r="C18" s="234">
        <v>1310.7</v>
      </c>
      <c r="D18" s="234">
        <v>1393</v>
      </c>
      <c r="E18" s="234">
        <v>30885.6</v>
      </c>
      <c r="F18" s="234">
        <v>36625</v>
      </c>
      <c r="G18" s="236">
        <v>52128</v>
      </c>
      <c r="H18" s="235">
        <v>204.7</v>
      </c>
      <c r="I18" s="234">
        <v>274</v>
      </c>
      <c r="J18" s="234">
        <v>274</v>
      </c>
      <c r="K18" s="234">
        <v>4861.8</v>
      </c>
      <c r="L18" s="234">
        <v>6987</v>
      </c>
      <c r="M18" s="236">
        <v>6987</v>
      </c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19"/>
      <c r="DV18" s="219"/>
      <c r="DW18" s="219"/>
      <c r="DX18" s="219"/>
      <c r="DY18" s="219"/>
      <c r="DZ18" s="219"/>
      <c r="EA18" s="219"/>
      <c r="EB18" s="219"/>
      <c r="EC18" s="219"/>
    </row>
    <row r="19" spans="1:133" ht="15.75" customHeight="1">
      <c r="A19" s="254" t="s">
        <v>161</v>
      </c>
      <c r="B19" s="238">
        <v>654.6</v>
      </c>
      <c r="C19" s="239">
        <v>696.9</v>
      </c>
      <c r="D19" s="239">
        <v>572</v>
      </c>
      <c r="E19" s="239">
        <v>16317.2</v>
      </c>
      <c r="F19" s="239">
        <v>15506</v>
      </c>
      <c r="G19" s="241">
        <v>16721</v>
      </c>
      <c r="H19" s="240">
        <v>277.1</v>
      </c>
      <c r="I19" s="255">
        <v>463</v>
      </c>
      <c r="J19" s="255">
        <v>463</v>
      </c>
      <c r="K19" s="239">
        <v>6982.1</v>
      </c>
      <c r="L19" s="239">
        <v>12964</v>
      </c>
      <c r="M19" s="256">
        <v>14250</v>
      </c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19"/>
      <c r="DE19" s="219"/>
      <c r="DF19" s="219"/>
      <c r="DG19" s="219"/>
      <c r="DH19" s="219"/>
      <c r="DI19" s="219"/>
      <c r="DJ19" s="219"/>
      <c r="DK19" s="219"/>
      <c r="DL19" s="219"/>
      <c r="DM19" s="219"/>
      <c r="DN19" s="219"/>
      <c r="DO19" s="219"/>
      <c r="DP19" s="219"/>
      <c r="DQ19" s="219"/>
      <c r="DR19" s="219"/>
      <c r="DS19" s="219"/>
      <c r="DT19" s="219"/>
      <c r="DU19" s="219"/>
      <c r="DV19" s="219"/>
      <c r="DW19" s="219"/>
      <c r="DX19" s="219"/>
      <c r="DY19" s="219"/>
      <c r="DZ19" s="219"/>
      <c r="EA19" s="219"/>
      <c r="EB19" s="219"/>
      <c r="EC19" s="219"/>
    </row>
    <row r="20" spans="1:133" ht="15.75" customHeight="1">
      <c r="A20" s="232" t="s">
        <v>162</v>
      </c>
      <c r="B20" s="233">
        <v>412.8</v>
      </c>
      <c r="C20" s="234">
        <v>478.5</v>
      </c>
      <c r="D20" s="234">
        <v>438</v>
      </c>
      <c r="E20" s="234">
        <v>7908</v>
      </c>
      <c r="F20" s="234">
        <v>9186</v>
      </c>
      <c r="G20" s="236">
        <v>9143</v>
      </c>
      <c r="H20" s="235">
        <v>203.3</v>
      </c>
      <c r="I20" s="234">
        <v>216</v>
      </c>
      <c r="J20" s="234">
        <v>216</v>
      </c>
      <c r="K20" s="234">
        <v>4746.8</v>
      </c>
      <c r="L20" s="234">
        <v>5400</v>
      </c>
      <c r="M20" s="236">
        <v>5400</v>
      </c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B20" s="219"/>
      <c r="DC20" s="219"/>
      <c r="DD20" s="219"/>
      <c r="DE20" s="219"/>
      <c r="DF20" s="219"/>
      <c r="DG20" s="219"/>
      <c r="DH20" s="219"/>
      <c r="DI20" s="219"/>
      <c r="DJ20" s="219"/>
      <c r="DK20" s="219"/>
      <c r="DL20" s="219"/>
      <c r="DM20" s="219"/>
      <c r="DN20" s="219"/>
      <c r="DO20" s="219"/>
      <c r="DP20" s="219"/>
      <c r="DQ20" s="219"/>
      <c r="DR20" s="219"/>
      <c r="DS20" s="219"/>
      <c r="DT20" s="219"/>
      <c r="DU20" s="219"/>
      <c r="DV20" s="219"/>
      <c r="DW20" s="219"/>
      <c r="DX20" s="219"/>
      <c r="DY20" s="219"/>
      <c r="DZ20" s="219"/>
      <c r="EA20" s="219"/>
      <c r="EB20" s="219"/>
      <c r="EC20" s="219"/>
    </row>
    <row r="21" spans="1:133" ht="15.75" customHeight="1">
      <c r="A21" s="250" t="s">
        <v>163</v>
      </c>
      <c r="B21" s="238">
        <v>466.2</v>
      </c>
      <c r="C21" s="239">
        <v>649</v>
      </c>
      <c r="D21" s="239">
        <v>625</v>
      </c>
      <c r="E21" s="239">
        <v>7908.4</v>
      </c>
      <c r="F21" s="239">
        <v>9346</v>
      </c>
      <c r="G21" s="241">
        <v>9752</v>
      </c>
      <c r="H21" s="251">
        <v>0</v>
      </c>
      <c r="I21" s="252">
        <v>0</v>
      </c>
      <c r="J21" s="252">
        <v>0</v>
      </c>
      <c r="K21" s="252">
        <v>0</v>
      </c>
      <c r="L21" s="252">
        <v>0</v>
      </c>
      <c r="M21" s="253">
        <v>0</v>
      </c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  <c r="DD21" s="219"/>
      <c r="DE21" s="219"/>
      <c r="DF21" s="219"/>
      <c r="DG21" s="219"/>
      <c r="DH21" s="219"/>
      <c r="DI21" s="219"/>
      <c r="DJ21" s="219"/>
      <c r="DK21" s="219"/>
      <c r="DL21" s="219"/>
      <c r="DM21" s="219"/>
      <c r="DN21" s="219"/>
      <c r="DO21" s="219"/>
      <c r="DP21" s="219"/>
      <c r="DQ21" s="219"/>
      <c r="DR21" s="219"/>
      <c r="DS21" s="219"/>
      <c r="DT21" s="219"/>
      <c r="DU21" s="219"/>
      <c r="DV21" s="219"/>
      <c r="DW21" s="219"/>
      <c r="DX21" s="219"/>
      <c r="DY21" s="219"/>
      <c r="DZ21" s="219"/>
      <c r="EA21" s="219"/>
      <c r="EB21" s="219"/>
      <c r="EC21" s="219"/>
    </row>
    <row r="22" spans="1:133" ht="15.75" customHeight="1">
      <c r="A22" s="225" t="s">
        <v>164</v>
      </c>
      <c r="B22" s="247"/>
      <c r="C22" s="248"/>
      <c r="D22" s="248"/>
      <c r="E22" s="248"/>
      <c r="F22" s="248"/>
      <c r="G22" s="249"/>
      <c r="H22" s="235"/>
      <c r="I22" s="234"/>
      <c r="J22" s="234"/>
      <c r="K22" s="234"/>
      <c r="L22" s="234"/>
      <c r="M22" s="236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219"/>
      <c r="DG22" s="219"/>
      <c r="DH22" s="219"/>
      <c r="DI22" s="219"/>
      <c r="DJ22" s="219"/>
      <c r="DK22" s="219"/>
      <c r="DL22" s="219"/>
      <c r="DM22" s="219"/>
      <c r="DN22" s="219"/>
      <c r="DO22" s="219"/>
      <c r="DP22" s="219"/>
      <c r="DQ22" s="219"/>
      <c r="DR22" s="219"/>
      <c r="DS22" s="219"/>
      <c r="DT22" s="219"/>
      <c r="DU22" s="219"/>
      <c r="DV22" s="219"/>
      <c r="DW22" s="219"/>
      <c r="DX22" s="219"/>
      <c r="DY22" s="219"/>
      <c r="DZ22" s="219"/>
      <c r="EA22" s="219"/>
      <c r="EB22" s="219"/>
      <c r="EC22" s="219"/>
    </row>
    <row r="23" spans="1:133" ht="15.75" customHeight="1">
      <c r="A23" s="232" t="s">
        <v>165</v>
      </c>
      <c r="B23" s="233">
        <v>1.5</v>
      </c>
      <c r="C23" s="234">
        <v>0</v>
      </c>
      <c r="D23" s="234">
        <v>0</v>
      </c>
      <c r="E23" s="234">
        <v>4.5</v>
      </c>
      <c r="F23" s="234">
        <v>0</v>
      </c>
      <c r="G23" s="236">
        <v>0</v>
      </c>
      <c r="H23" s="235">
        <v>1.5</v>
      </c>
      <c r="I23" s="234">
        <v>0</v>
      </c>
      <c r="J23" s="234">
        <v>0</v>
      </c>
      <c r="K23" s="234">
        <v>23.4</v>
      </c>
      <c r="L23" s="234">
        <v>0</v>
      </c>
      <c r="M23" s="236">
        <v>0</v>
      </c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219"/>
      <c r="DG23" s="219"/>
      <c r="DH23" s="219"/>
      <c r="DI23" s="219"/>
      <c r="DJ23" s="219"/>
      <c r="DK23" s="219"/>
      <c r="DL23" s="219"/>
      <c r="DM23" s="219"/>
      <c r="DN23" s="219"/>
      <c r="DO23" s="219"/>
      <c r="DP23" s="219"/>
      <c r="DQ23" s="219"/>
      <c r="DR23" s="219"/>
      <c r="DS23" s="219"/>
      <c r="DT23" s="219"/>
      <c r="DU23" s="219"/>
      <c r="DV23" s="219"/>
      <c r="DW23" s="219"/>
      <c r="DX23" s="219"/>
      <c r="DY23" s="219"/>
      <c r="DZ23" s="219"/>
      <c r="EA23" s="219"/>
      <c r="EB23" s="219"/>
      <c r="EC23" s="219"/>
    </row>
    <row r="24" spans="1:133" ht="15.75" customHeight="1">
      <c r="A24" s="250" t="s">
        <v>166</v>
      </c>
      <c r="B24" s="238">
        <v>1005.6</v>
      </c>
      <c r="C24" s="239">
        <v>723.9</v>
      </c>
      <c r="D24" s="239">
        <v>585</v>
      </c>
      <c r="E24" s="239">
        <v>820.2</v>
      </c>
      <c r="F24" s="239">
        <v>746</v>
      </c>
      <c r="G24" s="256">
        <v>658</v>
      </c>
      <c r="H24" s="251">
        <v>481.5</v>
      </c>
      <c r="I24" s="257">
        <v>375</v>
      </c>
      <c r="J24" s="257">
        <v>220</v>
      </c>
      <c r="K24" s="252">
        <v>368.1</v>
      </c>
      <c r="L24" s="252">
        <v>316</v>
      </c>
      <c r="M24" s="258">
        <v>313</v>
      </c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219"/>
      <c r="DG24" s="219"/>
      <c r="DH24" s="219"/>
      <c r="DI24" s="219"/>
      <c r="DJ24" s="219"/>
      <c r="DK24" s="219"/>
      <c r="DL24" s="219"/>
      <c r="DM24" s="219"/>
      <c r="DN24" s="219"/>
      <c r="DO24" s="219"/>
      <c r="DP24" s="219"/>
      <c r="DQ24" s="219"/>
      <c r="DR24" s="219"/>
      <c r="DS24" s="219"/>
      <c r="DT24" s="219"/>
      <c r="DU24" s="219"/>
      <c r="DV24" s="219"/>
      <c r="DW24" s="219"/>
      <c r="DX24" s="219"/>
      <c r="DY24" s="219"/>
      <c r="DZ24" s="219"/>
      <c r="EA24" s="219"/>
      <c r="EB24" s="219"/>
      <c r="EC24" s="219"/>
    </row>
    <row r="25" spans="1:133" ht="15.75" customHeight="1">
      <c r="A25" s="225" t="s">
        <v>167</v>
      </c>
      <c r="B25" s="247"/>
      <c r="C25" s="248"/>
      <c r="D25" s="248"/>
      <c r="E25" s="248"/>
      <c r="F25" s="248"/>
      <c r="G25" s="249"/>
      <c r="H25" s="235"/>
      <c r="I25" s="234"/>
      <c r="J25" s="234"/>
      <c r="K25" s="234"/>
      <c r="L25" s="234"/>
      <c r="M25" s="236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19"/>
      <c r="DD25" s="219"/>
      <c r="DE25" s="219"/>
      <c r="DF25" s="219"/>
      <c r="DG25" s="219"/>
      <c r="DH25" s="219"/>
      <c r="DI25" s="219"/>
      <c r="DJ25" s="219"/>
      <c r="DK25" s="219"/>
      <c r="DL25" s="219"/>
      <c r="DM25" s="219"/>
      <c r="DN25" s="219"/>
      <c r="DO25" s="219"/>
      <c r="DP25" s="219"/>
      <c r="DQ25" s="219"/>
      <c r="DR25" s="219"/>
      <c r="DS25" s="219"/>
      <c r="DT25" s="219"/>
      <c r="DU25" s="219"/>
      <c r="DV25" s="219"/>
      <c r="DW25" s="219"/>
      <c r="DX25" s="219"/>
      <c r="DY25" s="219"/>
      <c r="DZ25" s="219"/>
      <c r="EA25" s="219"/>
      <c r="EB25" s="219"/>
      <c r="EC25" s="219"/>
    </row>
    <row r="26" spans="1:133" ht="15.75" customHeight="1">
      <c r="A26" s="243" t="s">
        <v>168</v>
      </c>
      <c r="B26" s="233">
        <v>1734.5</v>
      </c>
      <c r="C26" s="234">
        <v>1255</v>
      </c>
      <c r="D26" s="234">
        <v>1415</v>
      </c>
      <c r="E26" s="234">
        <v>83990.1</v>
      </c>
      <c r="F26" s="234">
        <v>59442</v>
      </c>
      <c r="G26" s="236">
        <v>57543</v>
      </c>
      <c r="H26" s="244">
        <v>1178.9</v>
      </c>
      <c r="I26" s="245">
        <v>773</v>
      </c>
      <c r="J26" s="245">
        <v>823</v>
      </c>
      <c r="K26" s="245">
        <v>72178</v>
      </c>
      <c r="L26" s="245">
        <v>49714</v>
      </c>
      <c r="M26" s="246">
        <v>48658</v>
      </c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19"/>
      <c r="DE26" s="219"/>
      <c r="DF26" s="219"/>
      <c r="DG26" s="219"/>
      <c r="DH26" s="219"/>
      <c r="DI26" s="219"/>
      <c r="DJ26" s="219"/>
      <c r="DK26" s="219"/>
      <c r="DL26" s="219"/>
      <c r="DM26" s="219"/>
      <c r="DN26" s="219"/>
      <c r="DO26" s="219"/>
      <c r="DP26" s="219"/>
      <c r="DQ26" s="219"/>
      <c r="DR26" s="219"/>
      <c r="DS26" s="219"/>
      <c r="DT26" s="219"/>
      <c r="DU26" s="219"/>
      <c r="DV26" s="219"/>
      <c r="DW26" s="219"/>
      <c r="DX26" s="219"/>
      <c r="DY26" s="219"/>
      <c r="DZ26" s="219"/>
      <c r="EA26" s="219"/>
      <c r="EB26" s="219"/>
      <c r="EC26" s="219"/>
    </row>
    <row r="27" spans="1:133" ht="15.75" customHeight="1">
      <c r="A27" s="225" t="s">
        <v>169</v>
      </c>
      <c r="B27" s="247"/>
      <c r="C27" s="248"/>
      <c r="D27" s="248"/>
      <c r="E27" s="248"/>
      <c r="F27" s="248"/>
      <c r="G27" s="249"/>
      <c r="H27" s="235"/>
      <c r="I27" s="234"/>
      <c r="J27" s="234"/>
      <c r="K27" s="234"/>
      <c r="L27" s="234"/>
      <c r="M27" s="236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19"/>
      <c r="CC27" s="219"/>
      <c r="CD27" s="219"/>
      <c r="CE27" s="219"/>
      <c r="CF27" s="219"/>
      <c r="CG27" s="219"/>
      <c r="CH27" s="219"/>
      <c r="CI27" s="219"/>
      <c r="CJ27" s="219"/>
      <c r="CK27" s="219"/>
      <c r="CL27" s="219"/>
      <c r="CM27" s="219"/>
      <c r="CN27" s="219"/>
      <c r="CO27" s="219"/>
      <c r="CP27" s="219"/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  <c r="DA27" s="219"/>
      <c r="DB27" s="219"/>
      <c r="DC27" s="219"/>
      <c r="DD27" s="219"/>
      <c r="DE27" s="219"/>
      <c r="DF27" s="219"/>
      <c r="DG27" s="219"/>
      <c r="DH27" s="219"/>
      <c r="DI27" s="219"/>
      <c r="DJ27" s="219"/>
      <c r="DK27" s="219"/>
      <c r="DL27" s="219"/>
      <c r="DM27" s="219"/>
      <c r="DN27" s="219"/>
      <c r="DO27" s="219"/>
      <c r="DP27" s="219"/>
      <c r="DQ27" s="219"/>
      <c r="DR27" s="219"/>
      <c r="DS27" s="219"/>
      <c r="DT27" s="219"/>
      <c r="DU27" s="219"/>
      <c r="DV27" s="219"/>
      <c r="DW27" s="219"/>
      <c r="DX27" s="219"/>
      <c r="DY27" s="219"/>
      <c r="DZ27" s="219"/>
      <c r="EA27" s="219"/>
      <c r="EB27" s="219"/>
      <c r="EC27" s="219"/>
    </row>
    <row r="28" spans="1:133" ht="15.75" customHeight="1">
      <c r="A28" s="232" t="s">
        <v>170</v>
      </c>
      <c r="B28" s="233">
        <v>223.8</v>
      </c>
      <c r="C28" s="234">
        <v>247.2</v>
      </c>
      <c r="D28" s="234">
        <v>249</v>
      </c>
      <c r="E28" s="234">
        <v>9502.3</v>
      </c>
      <c r="F28" s="234">
        <v>12702</v>
      </c>
      <c r="G28" s="236">
        <v>12595</v>
      </c>
      <c r="H28" s="235">
        <v>64.4</v>
      </c>
      <c r="I28" s="234">
        <v>57</v>
      </c>
      <c r="J28" s="234">
        <v>57</v>
      </c>
      <c r="K28" s="234">
        <v>3015</v>
      </c>
      <c r="L28" s="234">
        <v>2990</v>
      </c>
      <c r="M28" s="236">
        <v>2990</v>
      </c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  <c r="DT28" s="219"/>
      <c r="DU28" s="219"/>
      <c r="DV28" s="219"/>
      <c r="DW28" s="219"/>
      <c r="DX28" s="219"/>
      <c r="DY28" s="219"/>
      <c r="DZ28" s="219"/>
      <c r="EA28" s="219"/>
      <c r="EB28" s="219"/>
      <c r="EC28" s="219"/>
    </row>
    <row r="29" spans="1:133" ht="15.75" customHeight="1">
      <c r="A29" s="254" t="s">
        <v>171</v>
      </c>
      <c r="B29" s="238">
        <v>403.4</v>
      </c>
      <c r="C29" s="239">
        <v>412.2</v>
      </c>
      <c r="D29" s="239">
        <v>382</v>
      </c>
      <c r="E29" s="239">
        <v>6150.3</v>
      </c>
      <c r="F29" s="239">
        <v>6734</v>
      </c>
      <c r="G29" s="241">
        <v>5476</v>
      </c>
      <c r="H29" s="240">
        <v>51.2</v>
      </c>
      <c r="I29" s="239">
        <v>46</v>
      </c>
      <c r="J29" s="239">
        <v>42</v>
      </c>
      <c r="K29" s="239">
        <v>563.3</v>
      </c>
      <c r="L29" s="239">
        <v>690</v>
      </c>
      <c r="M29" s="241">
        <v>630</v>
      </c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219"/>
      <c r="DG29" s="219"/>
      <c r="DH29" s="219"/>
      <c r="DI29" s="219"/>
      <c r="DJ29" s="219"/>
      <c r="DK29" s="219"/>
      <c r="DL29" s="219"/>
      <c r="DM29" s="219"/>
      <c r="DN29" s="219"/>
      <c r="DO29" s="219"/>
      <c r="DP29" s="219"/>
      <c r="DQ29" s="219"/>
      <c r="DR29" s="219"/>
      <c r="DS29" s="219"/>
      <c r="DT29" s="219"/>
      <c r="DU29" s="219"/>
      <c r="DV29" s="219"/>
      <c r="DW29" s="219"/>
      <c r="DX29" s="219"/>
      <c r="DY29" s="219"/>
      <c r="DZ29" s="219"/>
      <c r="EA29" s="219"/>
      <c r="EB29" s="219"/>
      <c r="EC29" s="219"/>
    </row>
    <row r="30" spans="1:133" ht="15.75" customHeight="1">
      <c r="A30" s="242" t="s">
        <v>172</v>
      </c>
      <c r="B30" s="233">
        <v>4022.8</v>
      </c>
      <c r="C30" s="234">
        <v>4051.5</v>
      </c>
      <c r="D30" s="234">
        <v>4570</v>
      </c>
      <c r="E30" s="234">
        <v>55319.3</v>
      </c>
      <c r="F30" s="234">
        <v>59089</v>
      </c>
      <c r="G30" s="236">
        <v>70784</v>
      </c>
      <c r="H30" s="235">
        <v>2013.1</v>
      </c>
      <c r="I30" s="234">
        <v>1943</v>
      </c>
      <c r="J30" s="234">
        <v>2411</v>
      </c>
      <c r="K30" s="234">
        <v>26314.2</v>
      </c>
      <c r="L30" s="234">
        <v>29339</v>
      </c>
      <c r="M30" s="236">
        <v>34538</v>
      </c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219"/>
      <c r="DK30" s="219"/>
      <c r="DL30" s="219"/>
      <c r="DM30" s="219"/>
      <c r="DN30" s="219"/>
      <c r="DO30" s="219"/>
      <c r="DP30" s="219"/>
      <c r="DQ30" s="219"/>
      <c r="DR30" s="219"/>
      <c r="DS30" s="219"/>
      <c r="DT30" s="219"/>
      <c r="DU30" s="219"/>
      <c r="DV30" s="219"/>
      <c r="DW30" s="219"/>
      <c r="DX30" s="219"/>
      <c r="DY30" s="219"/>
      <c r="DZ30" s="219"/>
      <c r="EA30" s="219"/>
      <c r="EB30" s="219"/>
      <c r="EC30" s="219"/>
    </row>
    <row r="31" spans="1:133" ht="15.75" customHeight="1">
      <c r="A31" s="254" t="s">
        <v>173</v>
      </c>
      <c r="B31" s="238"/>
      <c r="C31" s="239"/>
      <c r="D31" s="239"/>
      <c r="E31" s="239"/>
      <c r="F31" s="239"/>
      <c r="G31" s="241"/>
      <c r="H31" s="240"/>
      <c r="I31" s="239"/>
      <c r="J31" s="239"/>
      <c r="K31" s="239"/>
      <c r="L31" s="239"/>
      <c r="M31" s="241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19"/>
      <c r="DE31" s="219"/>
      <c r="DF31" s="219"/>
      <c r="DG31" s="219"/>
      <c r="DH31" s="219"/>
      <c r="DI31" s="219"/>
      <c r="DJ31" s="219"/>
      <c r="DK31" s="219"/>
      <c r="DL31" s="219"/>
      <c r="DM31" s="219"/>
      <c r="DN31" s="219"/>
      <c r="DO31" s="219"/>
      <c r="DP31" s="219"/>
      <c r="DQ31" s="219"/>
      <c r="DR31" s="219"/>
      <c r="DS31" s="219"/>
      <c r="DT31" s="219"/>
      <c r="DU31" s="219"/>
      <c r="DV31" s="219"/>
      <c r="DW31" s="219"/>
      <c r="DX31" s="219"/>
      <c r="DY31" s="219"/>
      <c r="DZ31" s="219"/>
      <c r="EA31" s="219"/>
      <c r="EB31" s="219"/>
      <c r="EC31" s="219"/>
    </row>
    <row r="32" spans="1:133" ht="15.75" customHeight="1">
      <c r="A32" s="242" t="s">
        <v>174</v>
      </c>
      <c r="B32" s="233">
        <v>1151.4</v>
      </c>
      <c r="C32" s="234">
        <v>1401</v>
      </c>
      <c r="D32" s="234">
        <v>1264</v>
      </c>
      <c r="E32" s="234">
        <v>56424.7</v>
      </c>
      <c r="F32" s="234">
        <v>47196</v>
      </c>
      <c r="G32" s="236">
        <v>90397</v>
      </c>
      <c r="H32" s="235">
        <v>161.3</v>
      </c>
      <c r="I32" s="234">
        <v>135</v>
      </c>
      <c r="J32" s="234">
        <v>0</v>
      </c>
      <c r="K32" s="234">
        <v>5337.7</v>
      </c>
      <c r="L32" s="234">
        <v>4860</v>
      </c>
      <c r="M32" s="236">
        <v>4248</v>
      </c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19"/>
      <c r="DE32" s="219"/>
      <c r="DF32" s="219"/>
      <c r="DG32" s="219"/>
      <c r="DH32" s="219"/>
      <c r="DI32" s="219"/>
      <c r="DJ32" s="219"/>
      <c r="DK32" s="219"/>
      <c r="DL32" s="219"/>
      <c r="DM32" s="219"/>
      <c r="DN32" s="219"/>
      <c r="DO32" s="219"/>
      <c r="DP32" s="219"/>
      <c r="DQ32" s="219"/>
      <c r="DR32" s="219"/>
      <c r="DS32" s="219"/>
      <c r="DT32" s="219"/>
      <c r="DU32" s="219"/>
      <c r="DV32" s="219"/>
      <c r="DW32" s="219"/>
      <c r="DX32" s="219"/>
      <c r="DY32" s="219"/>
      <c r="DZ32" s="219"/>
      <c r="EA32" s="219"/>
      <c r="EB32" s="219"/>
      <c r="EC32" s="219"/>
    </row>
    <row r="33" spans="1:133" ht="15.75" customHeight="1">
      <c r="A33" s="254" t="s">
        <v>175</v>
      </c>
      <c r="B33" s="238">
        <v>35.6</v>
      </c>
      <c r="C33" s="239">
        <v>1</v>
      </c>
      <c r="D33" s="239">
        <v>295</v>
      </c>
      <c r="E33" s="239">
        <v>1835.3</v>
      </c>
      <c r="F33" s="239">
        <v>0</v>
      </c>
      <c r="G33" s="241">
        <v>214</v>
      </c>
      <c r="H33" s="240">
        <v>0</v>
      </c>
      <c r="I33" s="239">
        <v>0</v>
      </c>
      <c r="J33" s="239">
        <v>0</v>
      </c>
      <c r="K33" s="239">
        <v>0</v>
      </c>
      <c r="L33" s="239">
        <v>0</v>
      </c>
      <c r="M33" s="241">
        <v>0</v>
      </c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19"/>
      <c r="DE33" s="219"/>
      <c r="DF33" s="219"/>
      <c r="DG33" s="219"/>
      <c r="DH33" s="219"/>
      <c r="DI33" s="219"/>
      <c r="DJ33" s="219"/>
      <c r="DK33" s="219"/>
      <c r="DL33" s="219"/>
      <c r="DM33" s="219"/>
      <c r="DN33" s="219"/>
      <c r="DO33" s="219"/>
      <c r="DP33" s="219"/>
      <c r="DQ33" s="219"/>
      <c r="DR33" s="219"/>
      <c r="DS33" s="219"/>
      <c r="DT33" s="219"/>
      <c r="DU33" s="219"/>
      <c r="DV33" s="219"/>
      <c r="DW33" s="219"/>
      <c r="DX33" s="219"/>
      <c r="DY33" s="219"/>
      <c r="DZ33" s="219"/>
      <c r="EA33" s="219"/>
      <c r="EB33" s="219"/>
      <c r="EC33" s="219"/>
    </row>
    <row r="34" spans="1:133" ht="15.75" customHeight="1">
      <c r="A34" s="232" t="s">
        <v>176</v>
      </c>
      <c r="B34" s="233">
        <v>342.9</v>
      </c>
      <c r="C34" s="234">
        <v>398</v>
      </c>
      <c r="D34" s="234">
        <v>116</v>
      </c>
      <c r="E34" s="234">
        <v>11431.2</v>
      </c>
      <c r="F34" s="234">
        <v>14760</v>
      </c>
      <c r="G34" s="236">
        <v>14215</v>
      </c>
      <c r="H34" s="235">
        <v>272.4</v>
      </c>
      <c r="I34" s="234">
        <v>328</v>
      </c>
      <c r="J34" s="234">
        <v>240</v>
      </c>
      <c r="K34" s="234">
        <v>9765</v>
      </c>
      <c r="L34" s="234">
        <v>14760</v>
      </c>
      <c r="M34" s="236">
        <v>8400</v>
      </c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  <c r="DE34" s="219"/>
      <c r="DF34" s="219"/>
      <c r="DG34" s="219"/>
      <c r="DH34" s="219"/>
      <c r="DI34" s="219"/>
      <c r="DJ34" s="219"/>
      <c r="DK34" s="219"/>
      <c r="DL34" s="219"/>
      <c r="DM34" s="219"/>
      <c r="DN34" s="219"/>
      <c r="DO34" s="219"/>
      <c r="DP34" s="219"/>
      <c r="DQ34" s="219"/>
      <c r="DR34" s="219"/>
      <c r="DS34" s="219"/>
      <c r="DT34" s="219"/>
      <c r="DU34" s="219"/>
      <c r="DV34" s="219"/>
      <c r="DW34" s="219"/>
      <c r="DX34" s="219"/>
      <c r="DY34" s="219"/>
      <c r="DZ34" s="219"/>
      <c r="EA34" s="219"/>
      <c r="EB34" s="219"/>
      <c r="EC34" s="219"/>
    </row>
    <row r="35" spans="1:133" ht="15.75" customHeight="1">
      <c r="A35" s="254" t="s">
        <v>177</v>
      </c>
      <c r="B35" s="238">
        <v>154.5</v>
      </c>
      <c r="C35" s="239">
        <v>151.9</v>
      </c>
      <c r="D35" s="239">
        <v>265</v>
      </c>
      <c r="E35" s="239">
        <v>5946.2</v>
      </c>
      <c r="F35" s="239">
        <v>6722</v>
      </c>
      <c r="G35" s="241">
        <v>6345</v>
      </c>
      <c r="H35" s="240">
        <v>66.4</v>
      </c>
      <c r="I35" s="239">
        <v>60</v>
      </c>
      <c r="J35" s="239">
        <v>173</v>
      </c>
      <c r="K35" s="239">
        <v>3012.3</v>
      </c>
      <c r="L35" s="239">
        <v>3200</v>
      </c>
      <c r="M35" s="241">
        <v>2850</v>
      </c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19"/>
      <c r="DE35" s="219"/>
      <c r="DF35" s="219"/>
      <c r="DG35" s="219"/>
      <c r="DH35" s="219"/>
      <c r="DI35" s="219"/>
      <c r="DJ35" s="219"/>
      <c r="DK35" s="219"/>
      <c r="DL35" s="219"/>
      <c r="DM35" s="219"/>
      <c r="DN35" s="219"/>
      <c r="DO35" s="219"/>
      <c r="DP35" s="219"/>
      <c r="DQ35" s="219"/>
      <c r="DR35" s="219"/>
      <c r="DS35" s="219"/>
      <c r="DT35" s="219"/>
      <c r="DU35" s="219"/>
      <c r="DV35" s="219"/>
      <c r="DW35" s="219"/>
      <c r="DX35" s="219"/>
      <c r="DY35" s="219"/>
      <c r="DZ35" s="219"/>
      <c r="EA35" s="219"/>
      <c r="EB35" s="219"/>
      <c r="EC35" s="219"/>
    </row>
    <row r="36" spans="1:133" ht="15.75" customHeight="1">
      <c r="A36" s="232" t="s">
        <v>178</v>
      </c>
      <c r="B36" s="233">
        <v>1077.1</v>
      </c>
      <c r="C36" s="234">
        <v>930.7</v>
      </c>
      <c r="D36" s="234">
        <v>4009</v>
      </c>
      <c r="E36" s="234">
        <v>36457.3</v>
      </c>
      <c r="F36" s="234">
        <v>56038</v>
      </c>
      <c r="G36" s="236">
        <v>43273</v>
      </c>
      <c r="H36" s="235">
        <v>194</v>
      </c>
      <c r="I36" s="234">
        <v>158</v>
      </c>
      <c r="J36" s="234">
        <v>3036</v>
      </c>
      <c r="K36" s="234">
        <v>5890</v>
      </c>
      <c r="L36" s="234">
        <v>6314</v>
      </c>
      <c r="M36" s="236">
        <v>5928</v>
      </c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19"/>
      <c r="DE36" s="219"/>
      <c r="DF36" s="219"/>
      <c r="DG36" s="219"/>
      <c r="DH36" s="219"/>
      <c r="DI36" s="219"/>
      <c r="DJ36" s="219"/>
      <c r="DK36" s="219"/>
      <c r="DL36" s="219"/>
      <c r="DM36" s="219"/>
      <c r="DN36" s="219"/>
      <c r="DO36" s="219"/>
      <c r="DP36" s="219"/>
      <c r="DQ36" s="219"/>
      <c r="DR36" s="219"/>
      <c r="DS36" s="219"/>
      <c r="DT36" s="219"/>
      <c r="DU36" s="219"/>
      <c r="DV36" s="219"/>
      <c r="DW36" s="219"/>
      <c r="DX36" s="219"/>
      <c r="DY36" s="219"/>
      <c r="DZ36" s="219"/>
      <c r="EA36" s="219"/>
      <c r="EB36" s="219"/>
      <c r="EC36" s="219"/>
    </row>
    <row r="37" spans="1:133" ht="15.75" customHeight="1">
      <c r="A37" s="254" t="s">
        <v>179</v>
      </c>
      <c r="B37" s="238">
        <v>2203.9</v>
      </c>
      <c r="C37" s="239">
        <v>2953.4</v>
      </c>
      <c r="D37" s="239">
        <v>569</v>
      </c>
      <c r="E37" s="239">
        <v>45729.5</v>
      </c>
      <c r="F37" s="239">
        <v>68331</v>
      </c>
      <c r="G37" s="241">
        <v>67563</v>
      </c>
      <c r="H37" s="240">
        <v>2141.5</v>
      </c>
      <c r="I37" s="255">
        <v>2892</v>
      </c>
      <c r="J37" s="239">
        <v>472</v>
      </c>
      <c r="K37" s="239">
        <v>44308.1</v>
      </c>
      <c r="L37" s="255">
        <v>66516</v>
      </c>
      <c r="M37" s="241">
        <v>65578</v>
      </c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219"/>
      <c r="DJ37" s="219"/>
      <c r="DK37" s="219"/>
      <c r="DL37" s="219"/>
      <c r="DM37" s="219"/>
      <c r="DN37" s="219"/>
      <c r="DO37" s="219"/>
      <c r="DP37" s="219"/>
      <c r="DQ37" s="219"/>
      <c r="DR37" s="219"/>
      <c r="DS37" s="219"/>
      <c r="DT37" s="219"/>
      <c r="DU37" s="219"/>
      <c r="DV37" s="219"/>
      <c r="DW37" s="219"/>
      <c r="DX37" s="219"/>
      <c r="DY37" s="219"/>
      <c r="DZ37" s="219"/>
      <c r="EA37" s="219"/>
      <c r="EB37" s="219"/>
      <c r="EC37" s="219"/>
    </row>
    <row r="38" spans="1:133" ht="15.75" customHeight="1">
      <c r="A38" s="232" t="s">
        <v>180</v>
      </c>
      <c r="B38" s="233">
        <v>1130.4</v>
      </c>
      <c r="C38" s="234">
        <v>1131.9</v>
      </c>
      <c r="D38" s="234">
        <v>2133</v>
      </c>
      <c r="E38" s="234">
        <v>27686.1</v>
      </c>
      <c r="F38" s="234">
        <v>34359</v>
      </c>
      <c r="G38" s="236">
        <v>36779</v>
      </c>
      <c r="H38" s="235">
        <v>348.3</v>
      </c>
      <c r="I38" s="259">
        <v>158</v>
      </c>
      <c r="J38" s="234">
        <v>1159</v>
      </c>
      <c r="K38" s="234">
        <v>8458.1</v>
      </c>
      <c r="L38" s="259">
        <v>11125</v>
      </c>
      <c r="M38" s="236">
        <v>11800</v>
      </c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DJ38" s="219"/>
      <c r="DK38" s="219"/>
      <c r="DL38" s="219"/>
      <c r="DM38" s="219"/>
      <c r="DN38" s="219"/>
      <c r="DO38" s="219"/>
      <c r="DP38" s="219"/>
      <c r="DQ38" s="219"/>
      <c r="DR38" s="219"/>
      <c r="DS38" s="219"/>
      <c r="DT38" s="219"/>
      <c r="DU38" s="219"/>
      <c r="DV38" s="219"/>
      <c r="DW38" s="219"/>
      <c r="DX38" s="219"/>
      <c r="DY38" s="219"/>
      <c r="DZ38" s="219"/>
      <c r="EA38" s="219"/>
      <c r="EB38" s="219"/>
      <c r="EC38" s="219"/>
    </row>
    <row r="39" spans="1:133" ht="15.75" customHeight="1">
      <c r="A39" s="254" t="s">
        <v>181</v>
      </c>
      <c r="B39" s="238">
        <v>2002.8</v>
      </c>
      <c r="C39" s="239">
        <v>2266.9</v>
      </c>
      <c r="D39" s="239">
        <v>1042</v>
      </c>
      <c r="E39" s="239">
        <v>54260.3</v>
      </c>
      <c r="F39" s="239">
        <v>68450</v>
      </c>
      <c r="G39" s="241">
        <v>69735</v>
      </c>
      <c r="H39" s="240">
        <v>969</v>
      </c>
      <c r="I39" s="239">
        <v>1199</v>
      </c>
      <c r="J39" s="239">
        <v>190</v>
      </c>
      <c r="K39" s="239">
        <v>28253.6</v>
      </c>
      <c r="L39" s="239">
        <v>40034</v>
      </c>
      <c r="M39" s="241">
        <v>40410</v>
      </c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  <c r="DD39" s="219"/>
      <c r="DE39" s="219"/>
      <c r="DF39" s="219"/>
      <c r="DG39" s="219"/>
      <c r="DH39" s="219"/>
      <c r="DI39" s="219"/>
      <c r="DJ39" s="219"/>
      <c r="DK39" s="219"/>
      <c r="DL39" s="219"/>
      <c r="DM39" s="219"/>
      <c r="DN39" s="219"/>
      <c r="DO39" s="219"/>
      <c r="DP39" s="219"/>
      <c r="DQ39" s="219"/>
      <c r="DR39" s="219"/>
      <c r="DS39" s="219"/>
      <c r="DT39" s="219"/>
      <c r="DU39" s="219"/>
      <c r="DV39" s="219"/>
      <c r="DW39" s="219"/>
      <c r="DX39" s="219"/>
      <c r="DY39" s="219"/>
      <c r="DZ39" s="219"/>
      <c r="EA39" s="219"/>
      <c r="EB39" s="219"/>
      <c r="EC39" s="219"/>
    </row>
    <row r="40" spans="1:133" ht="15.75" customHeight="1">
      <c r="A40" s="242" t="s">
        <v>182</v>
      </c>
      <c r="B40" s="233">
        <v>392.2</v>
      </c>
      <c r="C40" s="234">
        <v>430.9</v>
      </c>
      <c r="D40" s="234">
        <v>755</v>
      </c>
      <c r="E40" s="234">
        <v>11001.1</v>
      </c>
      <c r="F40" s="234">
        <v>16116</v>
      </c>
      <c r="G40" s="236">
        <v>16196</v>
      </c>
      <c r="H40" s="235">
        <v>199.5</v>
      </c>
      <c r="I40" s="234">
        <v>215</v>
      </c>
      <c r="J40" s="234">
        <v>408</v>
      </c>
      <c r="K40" s="234">
        <v>5953</v>
      </c>
      <c r="L40" s="234">
        <v>7095</v>
      </c>
      <c r="M40" s="236">
        <v>6270</v>
      </c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19"/>
      <c r="DE40" s="219"/>
      <c r="DF40" s="219"/>
      <c r="DG40" s="219"/>
      <c r="DH40" s="219"/>
      <c r="DI40" s="219"/>
      <c r="DJ40" s="219"/>
      <c r="DK40" s="219"/>
      <c r="DL40" s="219"/>
      <c r="DM40" s="219"/>
      <c r="DN40" s="219"/>
      <c r="DO40" s="219"/>
      <c r="DP40" s="219"/>
      <c r="DQ40" s="219"/>
      <c r="DR40" s="219"/>
      <c r="DS40" s="219"/>
      <c r="DT40" s="219"/>
      <c r="DU40" s="219"/>
      <c r="DV40" s="219"/>
      <c r="DW40" s="219"/>
      <c r="DX40" s="219"/>
      <c r="DY40" s="219"/>
      <c r="DZ40" s="219"/>
      <c r="EA40" s="219"/>
      <c r="EB40" s="219"/>
      <c r="EC40" s="219"/>
    </row>
    <row r="41" spans="1:133" ht="15.75" customHeight="1">
      <c r="A41" s="254" t="s">
        <v>183</v>
      </c>
      <c r="B41" s="238">
        <v>595.6</v>
      </c>
      <c r="C41" s="239">
        <v>645.2</v>
      </c>
      <c r="D41" s="239">
        <v>151</v>
      </c>
      <c r="E41" s="239">
        <v>5822.1</v>
      </c>
      <c r="F41" s="239">
        <v>6669</v>
      </c>
      <c r="G41" s="241">
        <v>5966</v>
      </c>
      <c r="H41" s="240">
        <v>446.8</v>
      </c>
      <c r="I41" s="255">
        <v>480</v>
      </c>
      <c r="J41" s="255">
        <v>0</v>
      </c>
      <c r="K41" s="239">
        <v>4670.2</v>
      </c>
      <c r="L41" s="255">
        <v>5760</v>
      </c>
      <c r="M41" s="256">
        <v>4896</v>
      </c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  <c r="DB41" s="219"/>
      <c r="DC41" s="219"/>
      <c r="DD41" s="219"/>
      <c r="DE41" s="219"/>
      <c r="DF41" s="219"/>
      <c r="DG41" s="219"/>
      <c r="DH41" s="219"/>
      <c r="DI41" s="219"/>
      <c r="DJ41" s="219"/>
      <c r="DK41" s="219"/>
      <c r="DL41" s="219"/>
      <c r="DM41" s="219"/>
      <c r="DN41" s="219"/>
      <c r="DO41" s="219"/>
      <c r="DP41" s="219"/>
      <c r="DQ41" s="219"/>
      <c r="DR41" s="219"/>
      <c r="DS41" s="219"/>
      <c r="DT41" s="219"/>
      <c r="DU41" s="219"/>
      <c r="DV41" s="219"/>
      <c r="DW41" s="219"/>
      <c r="DX41" s="219"/>
      <c r="DY41" s="219"/>
      <c r="DZ41" s="219"/>
      <c r="EA41" s="219"/>
      <c r="EB41" s="219"/>
      <c r="EC41" s="219"/>
    </row>
    <row r="42" spans="1:133" ht="15.75" customHeight="1">
      <c r="A42" s="232" t="s">
        <v>184</v>
      </c>
      <c r="B42" s="233">
        <v>6</v>
      </c>
      <c r="C42" s="234">
        <v>4.7</v>
      </c>
      <c r="D42" s="234">
        <v>326</v>
      </c>
      <c r="E42" s="234">
        <v>164.5</v>
      </c>
      <c r="F42" s="234">
        <v>87</v>
      </c>
      <c r="G42" s="236">
        <v>232</v>
      </c>
      <c r="H42" s="235">
        <v>0.2</v>
      </c>
      <c r="I42" s="259">
        <v>0</v>
      </c>
      <c r="J42" s="259">
        <v>318</v>
      </c>
      <c r="K42" s="234">
        <v>5</v>
      </c>
      <c r="L42" s="259">
        <v>0</v>
      </c>
      <c r="M42" s="260">
        <v>0</v>
      </c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  <c r="CV42" s="219"/>
      <c r="CW42" s="219"/>
      <c r="CX42" s="219"/>
      <c r="CY42" s="219"/>
      <c r="CZ42" s="219"/>
      <c r="DA42" s="219"/>
      <c r="DB42" s="219"/>
      <c r="DC42" s="219"/>
      <c r="DD42" s="219"/>
      <c r="DE42" s="219"/>
      <c r="DF42" s="219"/>
      <c r="DG42" s="219"/>
      <c r="DH42" s="219"/>
      <c r="DI42" s="219"/>
      <c r="DJ42" s="219"/>
      <c r="DK42" s="219"/>
      <c r="DL42" s="219"/>
      <c r="DM42" s="219"/>
      <c r="DN42" s="219"/>
      <c r="DO42" s="219"/>
      <c r="DP42" s="219"/>
      <c r="DQ42" s="219"/>
      <c r="DR42" s="219"/>
      <c r="DS42" s="219"/>
      <c r="DT42" s="219"/>
      <c r="DU42" s="219"/>
      <c r="DV42" s="219"/>
      <c r="DW42" s="219"/>
      <c r="DX42" s="219"/>
      <c r="DY42" s="219"/>
      <c r="DZ42" s="219"/>
      <c r="EA42" s="219"/>
      <c r="EB42" s="219"/>
      <c r="EC42" s="219"/>
    </row>
    <row r="43" spans="1:133" ht="15.75" customHeight="1">
      <c r="A43" s="254" t="s">
        <v>185</v>
      </c>
      <c r="B43" s="238">
        <v>1689.8</v>
      </c>
      <c r="C43" s="239">
        <v>1681.6</v>
      </c>
      <c r="D43" s="239">
        <v>2237</v>
      </c>
      <c r="E43" s="239">
        <v>64823.1</v>
      </c>
      <c r="F43" s="239">
        <v>75112</v>
      </c>
      <c r="G43" s="241">
        <v>78762</v>
      </c>
      <c r="H43" s="240">
        <v>243.5</v>
      </c>
      <c r="I43" s="239">
        <v>341</v>
      </c>
      <c r="J43" s="239">
        <v>978</v>
      </c>
      <c r="K43" s="239">
        <v>11139.3</v>
      </c>
      <c r="L43" s="239">
        <v>22847</v>
      </c>
      <c r="M43" s="241">
        <v>21306</v>
      </c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19"/>
      <c r="BR43" s="219"/>
      <c r="BS43" s="219"/>
      <c r="BT43" s="219"/>
      <c r="BU43" s="219"/>
      <c r="BV43" s="219"/>
      <c r="BW43" s="219"/>
      <c r="BX43" s="219"/>
      <c r="BY43" s="219"/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19"/>
      <c r="CV43" s="219"/>
      <c r="CW43" s="219"/>
      <c r="CX43" s="219"/>
      <c r="CY43" s="219"/>
      <c r="CZ43" s="219"/>
      <c r="DA43" s="219"/>
      <c r="DB43" s="219"/>
      <c r="DC43" s="219"/>
      <c r="DD43" s="219"/>
      <c r="DE43" s="219"/>
      <c r="DF43" s="219"/>
      <c r="DG43" s="219"/>
      <c r="DH43" s="219"/>
      <c r="DI43" s="219"/>
      <c r="DJ43" s="219"/>
      <c r="DK43" s="219"/>
      <c r="DL43" s="219"/>
      <c r="DM43" s="219"/>
      <c r="DN43" s="219"/>
      <c r="DO43" s="219"/>
      <c r="DP43" s="219"/>
      <c r="DQ43" s="219"/>
      <c r="DR43" s="219"/>
      <c r="DS43" s="219"/>
      <c r="DT43" s="219"/>
      <c r="DU43" s="219"/>
      <c r="DV43" s="219"/>
      <c r="DW43" s="219"/>
      <c r="DX43" s="219"/>
      <c r="DY43" s="219"/>
      <c r="DZ43" s="219"/>
      <c r="EA43" s="219"/>
      <c r="EB43" s="219"/>
      <c r="EC43" s="219"/>
    </row>
    <row r="44" spans="1:133" ht="15.75" customHeight="1">
      <c r="A44" s="232" t="s">
        <v>186</v>
      </c>
      <c r="B44" s="233">
        <v>1623.5</v>
      </c>
      <c r="C44" s="234">
        <v>1639.7</v>
      </c>
      <c r="D44" s="234">
        <v>809</v>
      </c>
      <c r="E44" s="234">
        <v>39884.9</v>
      </c>
      <c r="F44" s="234">
        <v>38549</v>
      </c>
      <c r="G44" s="236">
        <v>42077</v>
      </c>
      <c r="H44" s="235">
        <v>1013.5</v>
      </c>
      <c r="I44" s="234">
        <v>1037</v>
      </c>
      <c r="J44" s="234">
        <v>413</v>
      </c>
      <c r="K44" s="234">
        <v>26969</v>
      </c>
      <c r="L44" s="234">
        <v>27595</v>
      </c>
      <c r="M44" s="236">
        <v>30765</v>
      </c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19"/>
      <c r="BQ44" s="219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19"/>
      <c r="CV44" s="219"/>
      <c r="CW44" s="219"/>
      <c r="CX44" s="219"/>
      <c r="CY44" s="219"/>
      <c r="CZ44" s="219"/>
      <c r="DA44" s="219"/>
      <c r="DB44" s="219"/>
      <c r="DC44" s="219"/>
      <c r="DD44" s="219"/>
      <c r="DE44" s="219"/>
      <c r="DF44" s="219"/>
      <c r="DG44" s="219"/>
      <c r="DH44" s="219"/>
      <c r="DI44" s="219"/>
      <c r="DJ44" s="219"/>
      <c r="DK44" s="219"/>
      <c r="DL44" s="219"/>
      <c r="DM44" s="219"/>
      <c r="DN44" s="219"/>
      <c r="DO44" s="219"/>
      <c r="DP44" s="219"/>
      <c r="DQ44" s="219"/>
      <c r="DR44" s="219"/>
      <c r="DS44" s="219"/>
      <c r="DT44" s="219"/>
      <c r="DU44" s="219"/>
      <c r="DV44" s="219"/>
      <c r="DW44" s="219"/>
      <c r="DX44" s="219"/>
      <c r="DY44" s="219"/>
      <c r="DZ44" s="219"/>
      <c r="EA44" s="219"/>
      <c r="EB44" s="219"/>
      <c r="EC44" s="219"/>
    </row>
    <row r="45" spans="1:133" ht="15.75" customHeight="1">
      <c r="A45" s="254" t="s">
        <v>187</v>
      </c>
      <c r="B45" s="238">
        <v>735.1</v>
      </c>
      <c r="C45" s="239">
        <v>876.2</v>
      </c>
      <c r="D45" s="239">
        <v>579</v>
      </c>
      <c r="E45" s="239">
        <v>50782.4</v>
      </c>
      <c r="F45" s="239">
        <v>69808</v>
      </c>
      <c r="G45" s="241">
        <v>71252</v>
      </c>
      <c r="H45" s="240">
        <v>276.5</v>
      </c>
      <c r="I45" s="239">
        <v>376</v>
      </c>
      <c r="J45" s="239">
        <v>101</v>
      </c>
      <c r="K45" s="239">
        <v>29920</v>
      </c>
      <c r="L45" s="239">
        <v>43120</v>
      </c>
      <c r="M45" s="241">
        <v>44650</v>
      </c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9"/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19"/>
      <c r="CV45" s="219"/>
      <c r="CW45" s="219"/>
      <c r="CX45" s="219"/>
      <c r="CY45" s="219"/>
      <c r="CZ45" s="219"/>
      <c r="DA45" s="219"/>
      <c r="DB45" s="219"/>
      <c r="DC45" s="219"/>
      <c r="DD45" s="219"/>
      <c r="DE45" s="219"/>
      <c r="DF45" s="219"/>
      <c r="DG45" s="219"/>
      <c r="DH45" s="219"/>
      <c r="DI45" s="219"/>
      <c r="DJ45" s="219"/>
      <c r="DK45" s="219"/>
      <c r="DL45" s="219"/>
      <c r="DM45" s="219"/>
      <c r="DN45" s="219"/>
      <c r="DO45" s="219"/>
      <c r="DP45" s="219"/>
      <c r="DQ45" s="219"/>
      <c r="DR45" s="219"/>
      <c r="DS45" s="219"/>
      <c r="DT45" s="219"/>
      <c r="DU45" s="219"/>
      <c r="DV45" s="219"/>
      <c r="DW45" s="219"/>
      <c r="DX45" s="219"/>
      <c r="DY45" s="219"/>
      <c r="DZ45" s="219"/>
      <c r="EA45" s="219"/>
      <c r="EB45" s="219"/>
      <c r="EC45" s="219"/>
    </row>
    <row r="46" spans="1:133" ht="15.75" customHeight="1">
      <c r="A46" s="232" t="s">
        <v>188</v>
      </c>
      <c r="B46" s="233">
        <v>131.3</v>
      </c>
      <c r="C46" s="234">
        <v>104.2</v>
      </c>
      <c r="D46" s="234">
        <v>471</v>
      </c>
      <c r="E46" s="234">
        <v>1042.4</v>
      </c>
      <c r="F46" s="234">
        <v>755</v>
      </c>
      <c r="G46" s="236">
        <v>1180</v>
      </c>
      <c r="H46" s="235">
        <v>39.1</v>
      </c>
      <c r="I46" s="259">
        <v>45</v>
      </c>
      <c r="J46" s="259">
        <v>422</v>
      </c>
      <c r="K46" s="234">
        <v>312.8</v>
      </c>
      <c r="L46" s="259">
        <v>360</v>
      </c>
      <c r="M46" s="260">
        <v>808</v>
      </c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19"/>
      <c r="BO46" s="219"/>
      <c r="BP46" s="219"/>
      <c r="BQ46" s="219"/>
      <c r="BR46" s="219"/>
      <c r="BS46" s="219"/>
      <c r="BT46" s="219"/>
      <c r="BU46" s="219"/>
      <c r="BV46" s="219"/>
      <c r="BW46" s="219"/>
      <c r="BX46" s="219"/>
      <c r="BY46" s="219"/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219"/>
      <c r="CU46" s="219"/>
      <c r="CV46" s="219"/>
      <c r="CW46" s="219"/>
      <c r="CX46" s="219"/>
      <c r="CY46" s="219"/>
      <c r="CZ46" s="219"/>
      <c r="DA46" s="219"/>
      <c r="DB46" s="219"/>
      <c r="DC46" s="219"/>
      <c r="DD46" s="219"/>
      <c r="DE46" s="219"/>
      <c r="DF46" s="219"/>
      <c r="DG46" s="219"/>
      <c r="DH46" s="219"/>
      <c r="DI46" s="219"/>
      <c r="DJ46" s="219"/>
      <c r="DK46" s="219"/>
      <c r="DL46" s="219"/>
      <c r="DM46" s="219"/>
      <c r="DN46" s="219"/>
      <c r="DO46" s="219"/>
      <c r="DP46" s="219"/>
      <c r="DQ46" s="219"/>
      <c r="DR46" s="219"/>
      <c r="DS46" s="219"/>
      <c r="DT46" s="219"/>
      <c r="DU46" s="219"/>
      <c r="DV46" s="219"/>
      <c r="DW46" s="219"/>
      <c r="DX46" s="219"/>
      <c r="DY46" s="219"/>
      <c r="DZ46" s="219"/>
      <c r="EA46" s="219"/>
      <c r="EB46" s="219"/>
      <c r="EC46" s="219"/>
    </row>
    <row r="47" spans="1:133" ht="15.75" customHeight="1" thickBot="1">
      <c r="A47" s="261" t="s">
        <v>189</v>
      </c>
      <c r="B47" s="262">
        <v>1201.2</v>
      </c>
      <c r="C47" s="263">
        <v>1133.3</v>
      </c>
      <c r="D47" s="263">
        <v>1101</v>
      </c>
      <c r="E47" s="263">
        <v>73329.7</v>
      </c>
      <c r="F47" s="263">
        <v>68530</v>
      </c>
      <c r="G47" s="264">
        <v>69153</v>
      </c>
      <c r="H47" s="265">
        <v>527.2</v>
      </c>
      <c r="I47" s="263">
        <v>410</v>
      </c>
      <c r="J47" s="263">
        <v>422</v>
      </c>
      <c r="K47" s="263">
        <v>52906.6</v>
      </c>
      <c r="L47" s="263">
        <v>43125</v>
      </c>
      <c r="M47" s="264">
        <v>43845</v>
      </c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  <c r="BI47" s="219"/>
      <c r="BJ47" s="219"/>
      <c r="BK47" s="219"/>
      <c r="BL47" s="219"/>
      <c r="BM47" s="219"/>
      <c r="BN47" s="219"/>
      <c r="BO47" s="219"/>
      <c r="BP47" s="219"/>
      <c r="BQ47" s="219"/>
      <c r="BR47" s="219"/>
      <c r="BS47" s="219"/>
      <c r="BT47" s="219"/>
      <c r="BU47" s="219"/>
      <c r="BV47" s="219"/>
      <c r="BW47" s="219"/>
      <c r="BX47" s="219"/>
      <c r="BY47" s="219"/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219"/>
      <c r="CU47" s="219"/>
      <c r="CV47" s="219"/>
      <c r="CW47" s="219"/>
      <c r="CX47" s="219"/>
      <c r="CY47" s="219"/>
      <c r="CZ47" s="219"/>
      <c r="DA47" s="219"/>
      <c r="DB47" s="219"/>
      <c r="DC47" s="219"/>
      <c r="DD47" s="219"/>
      <c r="DE47" s="219"/>
      <c r="DF47" s="219"/>
      <c r="DG47" s="219"/>
      <c r="DH47" s="219"/>
      <c r="DI47" s="219"/>
      <c r="DJ47" s="219"/>
      <c r="DK47" s="219"/>
      <c r="DL47" s="219"/>
      <c r="DM47" s="219"/>
      <c r="DN47" s="219"/>
      <c r="DO47" s="219"/>
      <c r="DP47" s="219"/>
      <c r="DQ47" s="219"/>
      <c r="DR47" s="219"/>
      <c r="DS47" s="219"/>
      <c r="DT47" s="219"/>
      <c r="DU47" s="219"/>
      <c r="DV47" s="219"/>
      <c r="DW47" s="219"/>
      <c r="DX47" s="219"/>
      <c r="DY47" s="219"/>
      <c r="DZ47" s="219"/>
      <c r="EA47" s="219"/>
      <c r="EB47" s="219"/>
      <c r="EC47" s="219"/>
    </row>
    <row r="48" spans="1:127" ht="15.75" customHeight="1">
      <c r="A48" s="266" t="s">
        <v>190</v>
      </c>
      <c r="B48" s="267"/>
      <c r="C48" s="219"/>
      <c r="D48" s="219"/>
      <c r="E48" s="219"/>
      <c r="F48" s="219"/>
      <c r="G48" s="219"/>
      <c r="H48" s="268"/>
      <c r="I48" s="269"/>
      <c r="J48" s="270"/>
      <c r="K48" s="270"/>
      <c r="L48" s="269"/>
      <c r="M48" s="270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219"/>
      <c r="CZ48" s="219"/>
      <c r="DA48" s="219"/>
      <c r="DB48" s="219"/>
      <c r="DC48" s="219"/>
      <c r="DD48" s="219"/>
      <c r="DE48" s="219"/>
      <c r="DF48" s="219"/>
      <c r="DG48" s="219"/>
      <c r="DH48" s="219"/>
      <c r="DI48" s="219"/>
      <c r="DJ48" s="219"/>
      <c r="DK48" s="219"/>
      <c r="DL48" s="219"/>
      <c r="DM48" s="219"/>
      <c r="DN48" s="219"/>
      <c r="DO48" s="219"/>
      <c r="DP48" s="219"/>
      <c r="DQ48" s="219"/>
      <c r="DR48" s="219"/>
      <c r="DS48" s="219"/>
      <c r="DT48" s="219"/>
      <c r="DU48" s="219"/>
      <c r="DV48" s="219"/>
      <c r="DW48" s="219"/>
    </row>
    <row r="49" spans="1:127" ht="15.75" customHeight="1" thickBot="1">
      <c r="A49" s="271" t="s">
        <v>191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72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19"/>
      <c r="BM49" s="219"/>
      <c r="BN49" s="219"/>
      <c r="BO49" s="219"/>
      <c r="BP49" s="219"/>
      <c r="BQ49" s="219"/>
      <c r="BR49" s="219"/>
      <c r="BS49" s="219"/>
      <c r="BT49" s="219"/>
      <c r="BU49" s="219"/>
      <c r="BV49" s="219"/>
      <c r="BW49" s="219"/>
      <c r="BX49" s="219"/>
      <c r="BY49" s="219"/>
      <c r="BZ49" s="219"/>
      <c r="CA49" s="219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  <c r="CS49" s="219"/>
      <c r="CT49" s="219"/>
      <c r="CU49" s="219"/>
      <c r="CV49" s="219"/>
      <c r="CW49" s="219"/>
      <c r="CX49" s="219"/>
      <c r="CY49" s="219"/>
      <c r="CZ49" s="219"/>
      <c r="DA49" s="219"/>
      <c r="DB49" s="219"/>
      <c r="DC49" s="219"/>
      <c r="DD49" s="219"/>
      <c r="DE49" s="219"/>
      <c r="DF49" s="219"/>
      <c r="DG49" s="219"/>
      <c r="DH49" s="219"/>
      <c r="DI49" s="219"/>
      <c r="DJ49" s="219"/>
      <c r="DK49" s="219"/>
      <c r="DL49" s="219"/>
      <c r="DM49" s="219"/>
      <c r="DN49" s="219"/>
      <c r="DO49" s="219"/>
      <c r="DP49" s="219"/>
      <c r="DQ49" s="219"/>
      <c r="DR49" s="219"/>
      <c r="DS49" s="219"/>
      <c r="DT49" s="219"/>
      <c r="DU49" s="219"/>
      <c r="DV49" s="219"/>
      <c r="DW49" s="219"/>
    </row>
    <row r="50" spans="1:127" ht="29.25" customHeight="1" thickBot="1">
      <c r="A50" s="760" t="s">
        <v>139</v>
      </c>
      <c r="B50" s="761"/>
      <c r="C50" s="761"/>
      <c r="D50" s="761"/>
      <c r="E50" s="761"/>
      <c r="F50" s="761"/>
      <c r="G50" s="761"/>
      <c r="H50" s="761"/>
      <c r="I50" s="761"/>
      <c r="J50" s="761"/>
      <c r="K50" s="761"/>
      <c r="L50" s="217"/>
      <c r="M50" s="218" t="s">
        <v>140</v>
      </c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219"/>
      <c r="BO50" s="219"/>
      <c r="BP50" s="219"/>
      <c r="BQ50" s="219"/>
      <c r="BR50" s="219"/>
      <c r="BS50" s="219"/>
      <c r="BT50" s="219"/>
      <c r="BU50" s="219"/>
      <c r="BV50" s="219"/>
      <c r="BW50" s="219"/>
      <c r="BX50" s="219"/>
      <c r="BY50" s="219"/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19"/>
      <c r="CM50" s="219"/>
      <c r="CN50" s="219"/>
      <c r="CO50" s="219"/>
      <c r="CP50" s="219"/>
      <c r="CQ50" s="219"/>
      <c r="CR50" s="219"/>
      <c r="CS50" s="219"/>
      <c r="CT50" s="219"/>
      <c r="CU50" s="219"/>
      <c r="CV50" s="219"/>
      <c r="CW50" s="219"/>
      <c r="CX50" s="219"/>
      <c r="CY50" s="219"/>
      <c r="CZ50" s="219"/>
      <c r="DA50" s="219"/>
      <c r="DB50" s="219"/>
      <c r="DC50" s="219"/>
      <c r="DD50" s="219"/>
      <c r="DE50" s="219"/>
      <c r="DF50" s="219"/>
      <c r="DG50" s="219"/>
      <c r="DH50" s="219"/>
      <c r="DI50" s="219"/>
      <c r="DJ50" s="219"/>
      <c r="DK50" s="219"/>
      <c r="DL50" s="219"/>
      <c r="DM50" s="219"/>
      <c r="DN50" s="219"/>
      <c r="DO50" s="219"/>
      <c r="DP50" s="219"/>
      <c r="DQ50" s="219"/>
      <c r="DR50" s="219"/>
      <c r="DS50" s="219"/>
      <c r="DT50" s="219"/>
      <c r="DU50" s="219"/>
      <c r="DV50" s="219"/>
      <c r="DW50" s="219"/>
    </row>
    <row r="51" spans="1:133" ht="15.75" customHeight="1">
      <c r="A51" s="762" t="s">
        <v>141</v>
      </c>
      <c r="B51" s="765" t="s">
        <v>192</v>
      </c>
      <c r="C51" s="766"/>
      <c r="D51" s="766"/>
      <c r="E51" s="766"/>
      <c r="F51" s="766"/>
      <c r="G51" s="767"/>
      <c r="H51" s="765" t="s">
        <v>193</v>
      </c>
      <c r="I51" s="766"/>
      <c r="J51" s="766"/>
      <c r="K51" s="766"/>
      <c r="L51" s="766"/>
      <c r="M51" s="767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  <c r="BI51" s="219"/>
      <c r="BJ51" s="219"/>
      <c r="BK51" s="219"/>
      <c r="BL51" s="219"/>
      <c r="BM51" s="219"/>
      <c r="BN51" s="219"/>
      <c r="BO51" s="219"/>
      <c r="BP51" s="219"/>
      <c r="BQ51" s="219"/>
      <c r="BR51" s="219"/>
      <c r="BS51" s="219"/>
      <c r="BT51" s="219"/>
      <c r="BU51" s="219"/>
      <c r="BV51" s="219"/>
      <c r="BW51" s="219"/>
      <c r="BX51" s="219"/>
      <c r="BY51" s="219"/>
      <c r="BZ51" s="219"/>
      <c r="CA51" s="219"/>
      <c r="CB51" s="219"/>
      <c r="CC51" s="219"/>
      <c r="CD51" s="219"/>
      <c r="CE51" s="219"/>
      <c r="CF51" s="219"/>
      <c r="CG51" s="219"/>
      <c r="CH51" s="219"/>
      <c r="CI51" s="219"/>
      <c r="CJ51" s="219"/>
      <c r="CK51" s="219"/>
      <c r="CL51" s="219"/>
      <c r="CM51" s="219"/>
      <c r="CN51" s="219"/>
      <c r="CO51" s="219"/>
      <c r="CP51" s="219"/>
      <c r="CQ51" s="219"/>
      <c r="CR51" s="219"/>
      <c r="CS51" s="219"/>
      <c r="CT51" s="219"/>
      <c r="CU51" s="219"/>
      <c r="CV51" s="219"/>
      <c r="CW51" s="219"/>
      <c r="CX51" s="219"/>
      <c r="CY51" s="219"/>
      <c r="CZ51" s="219"/>
      <c r="DA51" s="219"/>
      <c r="DB51" s="219"/>
      <c r="DC51" s="219"/>
      <c r="DD51" s="219"/>
      <c r="DE51" s="219"/>
      <c r="DF51" s="219"/>
      <c r="DG51" s="219"/>
      <c r="DH51" s="219"/>
      <c r="DI51" s="219"/>
      <c r="DJ51" s="219"/>
      <c r="DK51" s="219"/>
      <c r="DL51" s="219"/>
      <c r="DM51" s="219"/>
      <c r="DN51" s="219"/>
      <c r="DO51" s="219"/>
      <c r="DP51" s="219"/>
      <c r="DQ51" s="219"/>
      <c r="DR51" s="219"/>
      <c r="DS51" s="219"/>
      <c r="DT51" s="219"/>
      <c r="DU51" s="219"/>
      <c r="DV51" s="219"/>
      <c r="DW51" s="219"/>
      <c r="DX51" s="219"/>
      <c r="DY51" s="219"/>
      <c r="DZ51" s="219"/>
      <c r="EA51" s="219"/>
      <c r="EB51" s="219"/>
      <c r="EC51" s="219"/>
    </row>
    <row r="52" spans="1:133" ht="15.75" customHeight="1">
      <c r="A52" s="763"/>
      <c r="B52" s="768" t="s">
        <v>194</v>
      </c>
      <c r="C52" s="769"/>
      <c r="D52" s="769"/>
      <c r="E52" s="770" t="s">
        <v>145</v>
      </c>
      <c r="F52" s="769"/>
      <c r="G52" s="771"/>
      <c r="H52" s="768" t="s">
        <v>195</v>
      </c>
      <c r="I52" s="769"/>
      <c r="J52" s="769"/>
      <c r="K52" s="770" t="s">
        <v>145</v>
      </c>
      <c r="L52" s="769"/>
      <c r="M52" s="771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E52" s="219"/>
      <c r="BF52" s="219"/>
      <c r="BG52" s="219"/>
      <c r="BH52" s="219"/>
      <c r="BI52" s="219"/>
      <c r="BJ52" s="219"/>
      <c r="BK52" s="219"/>
      <c r="BL52" s="219"/>
      <c r="BM52" s="219"/>
      <c r="BN52" s="219"/>
      <c r="BO52" s="219"/>
      <c r="BP52" s="219"/>
      <c r="BQ52" s="219"/>
      <c r="BR52" s="219"/>
      <c r="BS52" s="219"/>
      <c r="BT52" s="219"/>
      <c r="BU52" s="219"/>
      <c r="BV52" s="219"/>
      <c r="BW52" s="219"/>
      <c r="BX52" s="219"/>
      <c r="BY52" s="219"/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  <c r="CS52" s="219"/>
      <c r="CT52" s="219"/>
      <c r="CU52" s="219"/>
      <c r="CV52" s="219"/>
      <c r="CW52" s="219"/>
      <c r="CX52" s="219"/>
      <c r="CY52" s="219"/>
      <c r="CZ52" s="219"/>
      <c r="DA52" s="219"/>
      <c r="DB52" s="219"/>
      <c r="DC52" s="219"/>
      <c r="DD52" s="219"/>
      <c r="DE52" s="219"/>
      <c r="DF52" s="219"/>
      <c r="DG52" s="219"/>
      <c r="DH52" s="219"/>
      <c r="DI52" s="219"/>
      <c r="DJ52" s="219"/>
      <c r="DK52" s="219"/>
      <c r="DL52" s="219"/>
      <c r="DM52" s="219"/>
      <c r="DN52" s="219"/>
      <c r="DO52" s="219"/>
      <c r="DP52" s="219"/>
      <c r="DQ52" s="219"/>
      <c r="DR52" s="219"/>
      <c r="DS52" s="219"/>
      <c r="DT52" s="219"/>
      <c r="DU52" s="219"/>
      <c r="DV52" s="219"/>
      <c r="DW52" s="219"/>
      <c r="DX52" s="219"/>
      <c r="DY52" s="219"/>
      <c r="DZ52" s="219"/>
      <c r="EA52" s="219"/>
      <c r="EB52" s="219"/>
      <c r="EC52" s="219"/>
    </row>
    <row r="53" spans="1:133" ht="28.5" customHeight="1" thickBot="1">
      <c r="A53" s="764"/>
      <c r="B53" s="220" t="s">
        <v>148</v>
      </c>
      <c r="C53" s="221">
        <v>2020</v>
      </c>
      <c r="D53" s="222" t="s">
        <v>149</v>
      </c>
      <c r="E53" s="223" t="s">
        <v>148</v>
      </c>
      <c r="F53" s="221">
        <v>2020</v>
      </c>
      <c r="G53" s="224" t="s">
        <v>149</v>
      </c>
      <c r="H53" s="220" t="s">
        <v>148</v>
      </c>
      <c r="I53" s="221">
        <v>2020</v>
      </c>
      <c r="J53" s="222" t="s">
        <v>149</v>
      </c>
      <c r="K53" s="223" t="s">
        <v>148</v>
      </c>
      <c r="L53" s="221">
        <v>2020</v>
      </c>
      <c r="M53" s="224" t="s">
        <v>149</v>
      </c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19"/>
      <c r="BF53" s="219"/>
      <c r="BG53" s="219"/>
      <c r="BH53" s="219"/>
      <c r="BI53" s="219"/>
      <c r="BJ53" s="219"/>
      <c r="BK53" s="219"/>
      <c r="BL53" s="219"/>
      <c r="BM53" s="219"/>
      <c r="BN53" s="219"/>
      <c r="BO53" s="219"/>
      <c r="BP53" s="219"/>
      <c r="BQ53" s="219"/>
      <c r="BR53" s="219"/>
      <c r="BS53" s="219"/>
      <c r="BT53" s="219"/>
      <c r="BU53" s="219"/>
      <c r="BV53" s="219"/>
      <c r="BW53" s="219"/>
      <c r="BX53" s="219"/>
      <c r="BY53" s="219"/>
      <c r="BZ53" s="219"/>
      <c r="CA53" s="219"/>
      <c r="CB53" s="219"/>
      <c r="CC53" s="219"/>
      <c r="CD53" s="219"/>
      <c r="CE53" s="219"/>
      <c r="CF53" s="219"/>
      <c r="CG53" s="219"/>
      <c r="CH53" s="219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  <c r="CS53" s="219"/>
      <c r="CT53" s="219"/>
      <c r="CU53" s="219"/>
      <c r="CV53" s="219"/>
      <c r="CW53" s="219"/>
      <c r="CX53" s="219"/>
      <c r="CY53" s="219"/>
      <c r="CZ53" s="219"/>
      <c r="DA53" s="219"/>
      <c r="DB53" s="219"/>
      <c r="DC53" s="219"/>
      <c r="DD53" s="219"/>
      <c r="DE53" s="219"/>
      <c r="DF53" s="219"/>
      <c r="DG53" s="219"/>
      <c r="DH53" s="219"/>
      <c r="DI53" s="219"/>
      <c r="DJ53" s="219"/>
      <c r="DK53" s="219"/>
      <c r="DL53" s="219"/>
      <c r="DM53" s="219"/>
      <c r="DN53" s="219"/>
      <c r="DO53" s="219"/>
      <c r="DP53" s="219"/>
      <c r="DQ53" s="219"/>
      <c r="DR53" s="219"/>
      <c r="DS53" s="219"/>
      <c r="DT53" s="219"/>
      <c r="DU53" s="219"/>
      <c r="DV53" s="219"/>
      <c r="DW53" s="219"/>
      <c r="DX53" s="219"/>
      <c r="DY53" s="219"/>
      <c r="DZ53" s="219"/>
      <c r="EA53" s="219"/>
      <c r="EB53" s="219"/>
      <c r="EC53" s="219"/>
    </row>
    <row r="54" spans="1:133" ht="15.75" customHeight="1">
      <c r="A54" s="225" t="s">
        <v>150</v>
      </c>
      <c r="B54" s="229"/>
      <c r="C54" s="230"/>
      <c r="D54" s="230"/>
      <c r="E54" s="230"/>
      <c r="F54" s="230"/>
      <c r="G54" s="231"/>
      <c r="H54" s="226"/>
      <c r="I54" s="227"/>
      <c r="J54" s="227"/>
      <c r="K54" s="227"/>
      <c r="L54" s="227"/>
      <c r="M54" s="228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19"/>
      <c r="BQ54" s="219"/>
      <c r="BR54" s="219"/>
      <c r="BS54" s="219"/>
      <c r="BT54" s="219"/>
      <c r="BU54" s="219"/>
      <c r="BV54" s="219"/>
      <c r="BW54" s="219"/>
      <c r="BX54" s="219"/>
      <c r="BY54" s="219"/>
      <c r="BZ54" s="219"/>
      <c r="CA54" s="219"/>
      <c r="CB54" s="219"/>
      <c r="CC54" s="219"/>
      <c r="CD54" s="219"/>
      <c r="CE54" s="219"/>
      <c r="CF54" s="219"/>
      <c r="CG54" s="219"/>
      <c r="CH54" s="219"/>
      <c r="CI54" s="219"/>
      <c r="CJ54" s="219"/>
      <c r="CK54" s="219"/>
      <c r="CL54" s="219"/>
      <c r="CM54" s="219"/>
      <c r="CN54" s="219"/>
      <c r="CO54" s="219"/>
      <c r="CP54" s="219"/>
      <c r="CQ54" s="219"/>
      <c r="CR54" s="219"/>
      <c r="CS54" s="219"/>
      <c r="CT54" s="219"/>
      <c r="CU54" s="219"/>
      <c r="CV54" s="219"/>
      <c r="CW54" s="219"/>
      <c r="CX54" s="219"/>
      <c r="CY54" s="219"/>
      <c r="CZ54" s="219"/>
      <c r="DA54" s="219"/>
      <c r="DB54" s="219"/>
      <c r="DC54" s="219"/>
      <c r="DD54" s="219"/>
      <c r="DE54" s="219"/>
      <c r="DF54" s="219"/>
      <c r="DG54" s="219"/>
      <c r="DH54" s="219"/>
      <c r="DI54" s="219"/>
      <c r="DJ54" s="219"/>
      <c r="DK54" s="219"/>
      <c r="DL54" s="219"/>
      <c r="DM54" s="219"/>
      <c r="DN54" s="219"/>
      <c r="DO54" s="219"/>
      <c r="DP54" s="219"/>
      <c r="DQ54" s="219"/>
      <c r="DR54" s="219"/>
      <c r="DS54" s="219"/>
      <c r="DT54" s="219"/>
      <c r="DU54" s="219"/>
      <c r="DV54" s="219"/>
      <c r="DW54" s="219"/>
      <c r="DX54" s="219"/>
      <c r="DY54" s="219"/>
      <c r="DZ54" s="219"/>
      <c r="EA54" s="219"/>
      <c r="EB54" s="219"/>
      <c r="EC54" s="219"/>
    </row>
    <row r="55" spans="1:133" ht="15.75" customHeight="1">
      <c r="A55" s="232" t="s">
        <v>151</v>
      </c>
      <c r="B55" s="235">
        <v>153</v>
      </c>
      <c r="C55" s="234">
        <v>153</v>
      </c>
      <c r="D55" s="234">
        <v>153</v>
      </c>
      <c r="E55" s="234">
        <v>1125.2</v>
      </c>
      <c r="F55" s="234">
        <v>1188</v>
      </c>
      <c r="G55" s="236">
        <v>1193</v>
      </c>
      <c r="H55" s="235">
        <v>14738.4</v>
      </c>
      <c r="I55" s="234">
        <v>14878</v>
      </c>
      <c r="J55" s="234">
        <v>14695</v>
      </c>
      <c r="K55" s="234">
        <v>119002.5</v>
      </c>
      <c r="L55" s="234">
        <v>112486</v>
      </c>
      <c r="M55" s="236">
        <v>114533</v>
      </c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19"/>
      <c r="BF55" s="219"/>
      <c r="BG55" s="219"/>
      <c r="BH55" s="219"/>
      <c r="BI55" s="219"/>
      <c r="BJ55" s="219"/>
      <c r="BK55" s="219"/>
      <c r="BL55" s="219"/>
      <c r="BM55" s="219"/>
      <c r="BN55" s="219"/>
      <c r="BO55" s="219"/>
      <c r="BP55" s="219"/>
      <c r="BQ55" s="219"/>
      <c r="BR55" s="219"/>
      <c r="BS55" s="219"/>
      <c r="BT55" s="219"/>
      <c r="BU55" s="219"/>
      <c r="BV55" s="219"/>
      <c r="BW55" s="219"/>
      <c r="BX55" s="219"/>
      <c r="BY55" s="219"/>
      <c r="BZ55" s="219"/>
      <c r="CA55" s="219"/>
      <c r="CB55" s="219"/>
      <c r="CC55" s="219"/>
      <c r="CD55" s="219"/>
      <c r="CE55" s="219"/>
      <c r="CF55" s="219"/>
      <c r="CG55" s="219"/>
      <c r="CH55" s="219"/>
      <c r="CI55" s="219"/>
      <c r="CJ55" s="219"/>
      <c r="CK55" s="219"/>
      <c r="CL55" s="219"/>
      <c r="CM55" s="219"/>
      <c r="CN55" s="219"/>
      <c r="CO55" s="219"/>
      <c r="CP55" s="219"/>
      <c r="CQ55" s="219"/>
      <c r="CR55" s="219"/>
      <c r="CS55" s="219"/>
      <c r="CT55" s="219"/>
      <c r="CU55" s="219"/>
      <c r="CV55" s="219"/>
      <c r="CW55" s="219"/>
      <c r="CX55" s="219"/>
      <c r="CY55" s="219"/>
      <c r="CZ55" s="219"/>
      <c r="DA55" s="219"/>
      <c r="DB55" s="219"/>
      <c r="DC55" s="219"/>
      <c r="DD55" s="219"/>
      <c r="DE55" s="219"/>
      <c r="DF55" s="219"/>
      <c r="DG55" s="219"/>
      <c r="DH55" s="219"/>
      <c r="DI55" s="219"/>
      <c r="DJ55" s="219"/>
      <c r="DK55" s="219"/>
      <c r="DL55" s="219"/>
      <c r="DM55" s="219"/>
      <c r="DN55" s="219"/>
      <c r="DO55" s="219"/>
      <c r="DP55" s="219"/>
      <c r="DQ55" s="219"/>
      <c r="DR55" s="219"/>
      <c r="DS55" s="219"/>
      <c r="DT55" s="219"/>
      <c r="DU55" s="219"/>
      <c r="DV55" s="219"/>
      <c r="DW55" s="219"/>
      <c r="DX55" s="219"/>
      <c r="DY55" s="219"/>
      <c r="DZ55" s="219"/>
      <c r="EA55" s="219"/>
      <c r="EB55" s="219"/>
      <c r="EC55" s="219"/>
    </row>
    <row r="56" spans="1:133" ht="15.75" customHeight="1">
      <c r="A56" s="237" t="s">
        <v>196</v>
      </c>
      <c r="B56" s="240">
        <v>790.8</v>
      </c>
      <c r="C56" s="239">
        <v>790.8</v>
      </c>
      <c r="D56" s="239">
        <v>700</v>
      </c>
      <c r="E56" s="239">
        <v>1424.48</v>
      </c>
      <c r="F56" s="239">
        <v>1741</v>
      </c>
      <c r="G56" s="241">
        <v>1736</v>
      </c>
      <c r="H56" s="240">
        <v>2071.1</v>
      </c>
      <c r="I56" s="239">
        <v>2421</v>
      </c>
      <c r="J56" s="239">
        <v>2619</v>
      </c>
      <c r="K56" s="239">
        <v>3728</v>
      </c>
      <c r="L56" s="239">
        <v>7252</v>
      </c>
      <c r="M56" s="241">
        <v>8128</v>
      </c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19"/>
      <c r="AW56" s="219"/>
      <c r="AX56" s="219"/>
      <c r="AY56" s="219"/>
      <c r="AZ56" s="219"/>
      <c r="BA56" s="219"/>
      <c r="BB56" s="219"/>
      <c r="BC56" s="219"/>
      <c r="BD56" s="219"/>
      <c r="BE56" s="219"/>
      <c r="BF56" s="219"/>
      <c r="BG56" s="219"/>
      <c r="BH56" s="219"/>
      <c r="BI56" s="219"/>
      <c r="BJ56" s="219"/>
      <c r="BK56" s="219"/>
      <c r="BL56" s="219"/>
      <c r="BM56" s="219"/>
      <c r="BN56" s="219"/>
      <c r="BO56" s="219"/>
      <c r="BP56" s="219"/>
      <c r="BQ56" s="219"/>
      <c r="BR56" s="219"/>
      <c r="BS56" s="219"/>
      <c r="BT56" s="219"/>
      <c r="BU56" s="219"/>
      <c r="BV56" s="219"/>
      <c r="BW56" s="219"/>
      <c r="BX56" s="219"/>
      <c r="BY56" s="219"/>
      <c r="BZ56" s="219"/>
      <c r="CA56" s="219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  <c r="CL56" s="219"/>
      <c r="CM56" s="219"/>
      <c r="CN56" s="219"/>
      <c r="CO56" s="219"/>
      <c r="CP56" s="219"/>
      <c r="CQ56" s="219"/>
      <c r="CR56" s="219"/>
      <c r="CS56" s="219"/>
      <c r="CT56" s="219"/>
      <c r="CU56" s="219"/>
      <c r="CV56" s="219"/>
      <c r="CW56" s="219"/>
      <c r="CX56" s="219"/>
      <c r="CY56" s="219"/>
      <c r="CZ56" s="219"/>
      <c r="DA56" s="219"/>
      <c r="DB56" s="219"/>
      <c r="DC56" s="219"/>
      <c r="DD56" s="219"/>
      <c r="DE56" s="219"/>
      <c r="DF56" s="219"/>
      <c r="DG56" s="219"/>
      <c r="DH56" s="219"/>
      <c r="DI56" s="219"/>
      <c r="DJ56" s="219"/>
      <c r="DK56" s="219"/>
      <c r="DL56" s="219"/>
      <c r="DM56" s="219"/>
      <c r="DN56" s="219"/>
      <c r="DO56" s="219"/>
      <c r="DP56" s="219"/>
      <c r="DQ56" s="219"/>
      <c r="DR56" s="219"/>
      <c r="DS56" s="219"/>
      <c r="DT56" s="219"/>
      <c r="DU56" s="219"/>
      <c r="DV56" s="219"/>
      <c r="DW56" s="219"/>
      <c r="DX56" s="219"/>
      <c r="DY56" s="219"/>
      <c r="DZ56" s="219"/>
      <c r="EA56" s="219"/>
      <c r="EB56" s="219"/>
      <c r="EC56" s="219"/>
    </row>
    <row r="57" spans="1:13" ht="15.75" customHeight="1">
      <c r="A57" s="242" t="s">
        <v>197</v>
      </c>
      <c r="B57" s="235">
        <v>3847.8</v>
      </c>
      <c r="C57" s="234">
        <v>3847.8</v>
      </c>
      <c r="D57" s="234">
        <v>3038</v>
      </c>
      <c r="E57" s="234">
        <v>5271.24</v>
      </c>
      <c r="F57" s="234">
        <v>6131</v>
      </c>
      <c r="G57" s="236">
        <v>5745</v>
      </c>
      <c r="H57" s="235">
        <v>9405.8</v>
      </c>
      <c r="I57" s="234">
        <v>8117</v>
      </c>
      <c r="J57" s="234">
        <v>8316</v>
      </c>
      <c r="K57" s="234">
        <v>16673.2</v>
      </c>
      <c r="L57" s="234">
        <v>25226</v>
      </c>
      <c r="M57" s="234">
        <v>26843</v>
      </c>
    </row>
    <row r="58" spans="1:13" ht="15.75" customHeight="1">
      <c r="A58" s="237" t="s">
        <v>198</v>
      </c>
      <c r="B58" s="240">
        <v>1019.7</v>
      </c>
      <c r="C58" s="239">
        <v>1019.7</v>
      </c>
      <c r="D58" s="239">
        <v>1368</v>
      </c>
      <c r="E58" s="239">
        <v>1201.1100000000001</v>
      </c>
      <c r="F58" s="239">
        <v>2106</v>
      </c>
      <c r="G58" s="241">
        <v>1922</v>
      </c>
      <c r="H58" s="240">
        <v>1801</v>
      </c>
      <c r="I58" s="239">
        <v>2234</v>
      </c>
      <c r="J58" s="239">
        <v>1889</v>
      </c>
      <c r="K58" s="239">
        <v>2852.6</v>
      </c>
      <c r="L58" s="239">
        <v>6104</v>
      </c>
      <c r="M58" s="241">
        <v>4821</v>
      </c>
    </row>
    <row r="59" spans="1:13" ht="15.75" customHeight="1">
      <c r="A59" s="243" t="s">
        <v>155</v>
      </c>
      <c r="B59" s="244">
        <v>105.8</v>
      </c>
      <c r="C59" s="245">
        <v>105.8</v>
      </c>
      <c r="D59" s="245">
        <v>100</v>
      </c>
      <c r="E59" s="245">
        <v>386.61</v>
      </c>
      <c r="F59" s="245">
        <v>352</v>
      </c>
      <c r="G59" s="246">
        <v>352</v>
      </c>
      <c r="H59" s="244">
        <v>226</v>
      </c>
      <c r="I59" s="245">
        <v>79</v>
      </c>
      <c r="J59" s="245">
        <v>79</v>
      </c>
      <c r="K59" s="245">
        <v>2772.6</v>
      </c>
      <c r="L59" s="245">
        <v>1182</v>
      </c>
      <c r="M59" s="246">
        <v>2212</v>
      </c>
    </row>
    <row r="60" spans="1:13" ht="15.75" customHeight="1">
      <c r="A60" s="225" t="s">
        <v>156</v>
      </c>
      <c r="B60" s="233"/>
      <c r="C60" s="234"/>
      <c r="D60" s="234"/>
      <c r="E60" s="234"/>
      <c r="F60" s="234"/>
      <c r="G60" s="236"/>
      <c r="H60" s="233"/>
      <c r="I60" s="234"/>
      <c r="J60" s="234"/>
      <c r="K60" s="234"/>
      <c r="L60" s="234"/>
      <c r="M60" s="236"/>
    </row>
    <row r="61" spans="1:13" ht="15.75" customHeight="1">
      <c r="A61" s="232" t="s">
        <v>157</v>
      </c>
      <c r="B61" s="235">
        <v>2.2</v>
      </c>
      <c r="C61" s="234">
        <v>2.2</v>
      </c>
      <c r="D61" s="234">
        <v>0</v>
      </c>
      <c r="E61" s="234">
        <v>1.9899999999999998</v>
      </c>
      <c r="F61" s="234">
        <v>0</v>
      </c>
      <c r="G61" s="236">
        <v>0</v>
      </c>
      <c r="H61" s="235">
        <v>2.4</v>
      </c>
      <c r="I61" s="234">
        <v>0</v>
      </c>
      <c r="J61" s="234">
        <v>0</v>
      </c>
      <c r="K61" s="234">
        <v>3.8</v>
      </c>
      <c r="L61" s="234">
        <v>0</v>
      </c>
      <c r="M61" s="236">
        <v>0</v>
      </c>
    </row>
    <row r="62" spans="1:13" ht="15.75" customHeight="1">
      <c r="A62" s="250" t="s">
        <v>158</v>
      </c>
      <c r="B62" s="251">
        <v>10.7</v>
      </c>
      <c r="C62" s="252">
        <v>10.7</v>
      </c>
      <c r="D62" s="252">
        <v>0</v>
      </c>
      <c r="E62" s="252">
        <v>7.38</v>
      </c>
      <c r="F62" s="252">
        <v>3</v>
      </c>
      <c r="G62" s="253">
        <v>0</v>
      </c>
      <c r="H62" s="251">
        <v>3.5</v>
      </c>
      <c r="I62" s="252">
        <v>0</v>
      </c>
      <c r="J62" s="252">
        <v>0</v>
      </c>
      <c r="K62" s="252">
        <v>2.5</v>
      </c>
      <c r="L62" s="252">
        <v>0</v>
      </c>
      <c r="M62" s="253">
        <v>0</v>
      </c>
    </row>
    <row r="63" spans="1:13" ht="15.75" customHeight="1">
      <c r="A63" s="225" t="s">
        <v>159</v>
      </c>
      <c r="B63" s="233"/>
      <c r="C63" s="234"/>
      <c r="D63" s="234"/>
      <c r="E63" s="234"/>
      <c r="F63" s="234"/>
      <c r="G63" s="236"/>
      <c r="H63" s="233"/>
      <c r="I63" s="234"/>
      <c r="J63" s="234"/>
      <c r="K63" s="234"/>
      <c r="L63" s="234"/>
      <c r="M63" s="236"/>
    </row>
    <row r="64" spans="1:13" ht="15.75" customHeight="1">
      <c r="A64" s="242" t="s">
        <v>160</v>
      </c>
      <c r="B64" s="235">
        <v>137.7</v>
      </c>
      <c r="C64" s="234">
        <v>137.7</v>
      </c>
      <c r="D64" s="234">
        <v>228</v>
      </c>
      <c r="E64" s="234">
        <v>4007.7400000000002</v>
      </c>
      <c r="F64" s="234">
        <v>6954</v>
      </c>
      <c r="G64" s="236">
        <v>7296</v>
      </c>
      <c r="H64" s="235">
        <v>595.3</v>
      </c>
      <c r="I64" s="234">
        <v>899</v>
      </c>
      <c r="J64" s="234">
        <v>891</v>
      </c>
      <c r="K64" s="234">
        <v>21609.6</v>
      </c>
      <c r="L64" s="234">
        <v>22684</v>
      </c>
      <c r="M64" s="236">
        <v>37845</v>
      </c>
    </row>
    <row r="65" spans="1:13" ht="15.75" customHeight="1">
      <c r="A65" s="254" t="s">
        <v>161</v>
      </c>
      <c r="B65" s="240">
        <v>233.9</v>
      </c>
      <c r="C65" s="255">
        <v>233.9</v>
      </c>
      <c r="D65" s="255">
        <v>109</v>
      </c>
      <c r="E65" s="239">
        <v>4239</v>
      </c>
      <c r="F65" s="239">
        <v>2542</v>
      </c>
      <c r="G65" s="256">
        <v>2471</v>
      </c>
      <c r="H65" s="240">
        <v>143.6</v>
      </c>
      <c r="I65" s="255">
        <v>0</v>
      </c>
      <c r="J65" s="255">
        <v>0</v>
      </c>
      <c r="K65" s="239">
        <v>5298.4</v>
      </c>
      <c r="L65" s="239">
        <v>0</v>
      </c>
      <c r="M65" s="256">
        <v>0</v>
      </c>
    </row>
    <row r="66" spans="1:13" ht="15.75" customHeight="1">
      <c r="A66" s="232" t="s">
        <v>162</v>
      </c>
      <c r="B66" s="235">
        <v>151.5</v>
      </c>
      <c r="C66" s="234">
        <v>151.5</v>
      </c>
      <c r="D66" s="234">
        <v>107</v>
      </c>
      <c r="E66" s="234">
        <v>1914.45</v>
      </c>
      <c r="F66" s="234">
        <v>1677</v>
      </c>
      <c r="G66" s="236">
        <v>1558</v>
      </c>
      <c r="H66" s="235">
        <v>58</v>
      </c>
      <c r="I66" s="234">
        <v>111</v>
      </c>
      <c r="J66" s="234">
        <v>115</v>
      </c>
      <c r="K66" s="234">
        <v>1294.3</v>
      </c>
      <c r="L66" s="234">
        <v>2109</v>
      </c>
      <c r="M66" s="236">
        <v>2185</v>
      </c>
    </row>
    <row r="67" spans="1:13" ht="15.75" customHeight="1">
      <c r="A67" s="250" t="s">
        <v>163</v>
      </c>
      <c r="B67" s="251">
        <v>0</v>
      </c>
      <c r="C67" s="252">
        <v>0</v>
      </c>
      <c r="D67" s="252">
        <v>0</v>
      </c>
      <c r="E67" s="252">
        <v>0</v>
      </c>
      <c r="F67" s="252">
        <v>0</v>
      </c>
      <c r="G67" s="253">
        <v>0</v>
      </c>
      <c r="H67" s="251">
        <v>466.2</v>
      </c>
      <c r="I67" s="252">
        <v>649</v>
      </c>
      <c r="J67" s="252">
        <v>625</v>
      </c>
      <c r="K67" s="252">
        <v>7908.4</v>
      </c>
      <c r="L67" s="252">
        <v>9346</v>
      </c>
      <c r="M67" s="253">
        <v>9752</v>
      </c>
    </row>
    <row r="68" spans="1:13" ht="15.75" customHeight="1">
      <c r="A68" s="225" t="s">
        <v>164</v>
      </c>
      <c r="B68" s="233"/>
      <c r="C68" s="234"/>
      <c r="D68" s="234"/>
      <c r="E68" s="234"/>
      <c r="F68" s="234"/>
      <c r="G68" s="236"/>
      <c r="H68" s="233"/>
      <c r="I68" s="234"/>
      <c r="J68" s="234"/>
      <c r="K68" s="234"/>
      <c r="L68" s="234"/>
      <c r="M68" s="236"/>
    </row>
    <row r="69" spans="1:13" ht="15.75" customHeight="1">
      <c r="A69" s="232" t="s">
        <v>165</v>
      </c>
      <c r="B69" s="235">
        <v>0</v>
      </c>
      <c r="C69" s="234">
        <v>0</v>
      </c>
      <c r="D69" s="234">
        <v>0</v>
      </c>
      <c r="E69" s="234">
        <v>0</v>
      </c>
      <c r="F69" s="234">
        <v>0</v>
      </c>
      <c r="G69" s="236">
        <v>0</v>
      </c>
      <c r="H69" s="235">
        <v>0</v>
      </c>
      <c r="I69" s="234">
        <v>0</v>
      </c>
      <c r="J69" s="234">
        <v>0</v>
      </c>
      <c r="K69" s="234">
        <v>0</v>
      </c>
      <c r="L69" s="234">
        <v>0</v>
      </c>
      <c r="M69" s="236">
        <v>0</v>
      </c>
    </row>
    <row r="70" spans="1:13" ht="15.75" customHeight="1">
      <c r="A70" s="250" t="s">
        <v>166</v>
      </c>
      <c r="B70" s="251">
        <v>2.9</v>
      </c>
      <c r="C70" s="257">
        <v>2.9</v>
      </c>
      <c r="D70" s="257">
        <v>0</v>
      </c>
      <c r="E70" s="252">
        <v>2.6399999999999997</v>
      </c>
      <c r="F70" s="252">
        <v>0</v>
      </c>
      <c r="G70" s="258">
        <v>0</v>
      </c>
      <c r="H70" s="251">
        <v>521.2</v>
      </c>
      <c r="I70" s="257">
        <v>346</v>
      </c>
      <c r="J70" s="257">
        <v>365</v>
      </c>
      <c r="K70" s="252">
        <v>449.7</v>
      </c>
      <c r="L70" s="252">
        <v>430</v>
      </c>
      <c r="M70" s="258">
        <v>345</v>
      </c>
    </row>
    <row r="71" spans="1:13" ht="15.75" customHeight="1">
      <c r="A71" s="225" t="s">
        <v>167</v>
      </c>
      <c r="B71" s="233"/>
      <c r="C71" s="234"/>
      <c r="D71" s="234"/>
      <c r="E71" s="234"/>
      <c r="F71" s="234"/>
      <c r="G71" s="236"/>
      <c r="H71" s="233"/>
      <c r="I71" s="234"/>
      <c r="J71" s="234"/>
      <c r="K71" s="234"/>
      <c r="L71" s="234"/>
      <c r="M71" s="236"/>
    </row>
    <row r="72" spans="1:13" ht="15.75" customHeight="1">
      <c r="A72" s="243" t="s">
        <v>168</v>
      </c>
      <c r="B72" s="244">
        <v>235</v>
      </c>
      <c r="C72" s="245">
        <v>235</v>
      </c>
      <c r="D72" s="245">
        <v>345</v>
      </c>
      <c r="E72" s="245">
        <v>5883.7300000000005</v>
      </c>
      <c r="F72" s="245">
        <v>6818</v>
      </c>
      <c r="G72" s="246">
        <v>6075</v>
      </c>
      <c r="H72" s="244">
        <v>320.6</v>
      </c>
      <c r="I72" s="245">
        <v>247</v>
      </c>
      <c r="J72" s="245">
        <v>247</v>
      </c>
      <c r="K72" s="245">
        <v>5895.9</v>
      </c>
      <c r="L72" s="245">
        <v>2910</v>
      </c>
      <c r="M72" s="246">
        <v>2810</v>
      </c>
    </row>
    <row r="73" spans="1:13" ht="15.75" customHeight="1">
      <c r="A73" s="225" t="s">
        <v>169</v>
      </c>
      <c r="B73" s="233"/>
      <c r="C73" s="234"/>
      <c r="D73" s="234"/>
      <c r="E73" s="234"/>
      <c r="F73" s="234"/>
      <c r="G73" s="236"/>
      <c r="H73" s="233"/>
      <c r="I73" s="234"/>
      <c r="J73" s="234"/>
      <c r="K73" s="234"/>
      <c r="L73" s="234"/>
      <c r="M73" s="236"/>
    </row>
    <row r="74" spans="1:13" ht="15.75" customHeight="1">
      <c r="A74" s="232" t="s">
        <v>170</v>
      </c>
      <c r="B74" s="235">
        <v>69.2</v>
      </c>
      <c r="C74" s="234">
        <v>69.2</v>
      </c>
      <c r="D74" s="234">
        <v>71</v>
      </c>
      <c r="E74" s="234">
        <v>1567.8</v>
      </c>
      <c r="F74" s="234">
        <v>2093</v>
      </c>
      <c r="G74" s="236">
        <v>2037</v>
      </c>
      <c r="H74" s="235">
        <v>90.2</v>
      </c>
      <c r="I74" s="234">
        <v>121</v>
      </c>
      <c r="J74" s="234">
        <v>121</v>
      </c>
      <c r="K74" s="234">
        <v>4868.6</v>
      </c>
      <c r="L74" s="234">
        <v>7619</v>
      </c>
      <c r="M74" s="236">
        <v>7568</v>
      </c>
    </row>
    <row r="75" spans="1:13" ht="15.75" customHeight="1">
      <c r="A75" s="254" t="s">
        <v>171</v>
      </c>
      <c r="B75" s="240">
        <v>276.2</v>
      </c>
      <c r="C75" s="239">
        <v>276.2</v>
      </c>
      <c r="D75" s="239">
        <v>250</v>
      </c>
      <c r="E75" s="239">
        <v>4541.530000000001</v>
      </c>
      <c r="F75" s="239">
        <v>4656</v>
      </c>
      <c r="G75" s="241">
        <v>4188</v>
      </c>
      <c r="H75" s="240">
        <v>76</v>
      </c>
      <c r="I75" s="239">
        <v>90</v>
      </c>
      <c r="J75" s="239">
        <v>90</v>
      </c>
      <c r="K75" s="239">
        <v>977.7</v>
      </c>
      <c r="L75" s="239">
        <v>1388</v>
      </c>
      <c r="M75" s="241">
        <v>658</v>
      </c>
    </row>
    <row r="76" spans="1:13" ht="15.75" customHeight="1">
      <c r="A76" s="242" t="s">
        <v>199</v>
      </c>
      <c r="B76" s="235">
        <v>1086.5</v>
      </c>
      <c r="C76" s="234">
        <v>1086.5</v>
      </c>
      <c r="D76" s="234">
        <v>1140</v>
      </c>
      <c r="E76" s="234">
        <v>16542.35</v>
      </c>
      <c r="F76" s="234">
        <v>15134</v>
      </c>
      <c r="G76" s="236">
        <v>15874</v>
      </c>
      <c r="H76" s="235">
        <v>923.2</v>
      </c>
      <c r="I76" s="234">
        <v>1022</v>
      </c>
      <c r="J76" s="234">
        <v>1019</v>
      </c>
      <c r="K76" s="234">
        <v>12771.3</v>
      </c>
      <c r="L76" s="234">
        <v>14616</v>
      </c>
      <c r="M76" s="236">
        <v>20372</v>
      </c>
    </row>
    <row r="77" spans="1:13" ht="15.75" customHeight="1">
      <c r="A77" s="254" t="s">
        <v>173</v>
      </c>
      <c r="B77" s="240"/>
      <c r="C77" s="239"/>
      <c r="D77" s="239"/>
      <c r="E77" s="239"/>
      <c r="F77" s="239"/>
      <c r="G77" s="241"/>
      <c r="H77" s="240"/>
      <c r="I77" s="239"/>
      <c r="J77" s="239"/>
      <c r="K77" s="239"/>
      <c r="L77" s="239"/>
      <c r="M77" s="241"/>
    </row>
    <row r="78" spans="1:13" ht="15.75" customHeight="1">
      <c r="A78" s="242" t="s">
        <v>174</v>
      </c>
      <c r="B78" s="235">
        <v>146</v>
      </c>
      <c r="C78" s="234">
        <v>146</v>
      </c>
      <c r="D78" s="234">
        <v>136</v>
      </c>
      <c r="E78" s="234">
        <v>3413.1699999999996</v>
      </c>
      <c r="F78" s="234">
        <v>0</v>
      </c>
      <c r="G78" s="236">
        <v>2876</v>
      </c>
      <c r="H78" s="235">
        <v>844.1</v>
      </c>
      <c r="I78" s="234">
        <v>1120</v>
      </c>
      <c r="J78" s="234">
        <v>1128</v>
      </c>
      <c r="K78" s="234">
        <v>47645.6</v>
      </c>
      <c r="L78" s="234">
        <v>42336</v>
      </c>
      <c r="M78" s="236">
        <v>83273</v>
      </c>
    </row>
    <row r="79" spans="1:13" ht="15.75" customHeight="1">
      <c r="A79" s="254" t="s">
        <v>175</v>
      </c>
      <c r="B79" s="240">
        <v>1</v>
      </c>
      <c r="C79" s="239">
        <v>1</v>
      </c>
      <c r="D79" s="239">
        <v>10</v>
      </c>
      <c r="E79" s="239">
        <v>0</v>
      </c>
      <c r="F79" s="239">
        <v>0</v>
      </c>
      <c r="G79" s="241">
        <v>238</v>
      </c>
      <c r="H79" s="240">
        <v>34.6</v>
      </c>
      <c r="I79" s="239">
        <v>0</v>
      </c>
      <c r="J79" s="255">
        <v>0</v>
      </c>
      <c r="K79" s="239">
        <v>1811.5</v>
      </c>
      <c r="L79" s="239">
        <v>0</v>
      </c>
      <c r="M79" s="241">
        <v>0</v>
      </c>
    </row>
    <row r="80" spans="1:13" ht="15.75" customHeight="1">
      <c r="A80" s="232" t="s">
        <v>176</v>
      </c>
      <c r="B80" s="235">
        <v>70</v>
      </c>
      <c r="C80" s="234">
        <v>70</v>
      </c>
      <c r="D80" s="234">
        <v>88</v>
      </c>
      <c r="E80" s="234">
        <v>1595.77</v>
      </c>
      <c r="F80" s="234">
        <v>0</v>
      </c>
      <c r="G80" s="236">
        <v>2061</v>
      </c>
      <c r="H80" s="235">
        <v>0.5</v>
      </c>
      <c r="I80" s="234">
        <v>0</v>
      </c>
      <c r="J80" s="234">
        <v>0</v>
      </c>
      <c r="K80" s="234">
        <v>26.9</v>
      </c>
      <c r="L80" s="234">
        <v>0</v>
      </c>
      <c r="M80" s="234">
        <v>0</v>
      </c>
    </row>
    <row r="81" spans="1:13" ht="15.75" customHeight="1">
      <c r="A81" s="254" t="s">
        <v>177</v>
      </c>
      <c r="B81" s="240">
        <v>68.9</v>
      </c>
      <c r="C81" s="239">
        <v>68.9</v>
      </c>
      <c r="D81" s="239">
        <v>69</v>
      </c>
      <c r="E81" s="239">
        <v>1679.6299999999999</v>
      </c>
      <c r="F81" s="239">
        <v>2218</v>
      </c>
      <c r="G81" s="241">
        <v>2190</v>
      </c>
      <c r="H81" s="240">
        <v>19.2</v>
      </c>
      <c r="I81" s="239">
        <v>23</v>
      </c>
      <c r="J81" s="239">
        <v>23</v>
      </c>
      <c r="K81" s="239">
        <v>1209.6</v>
      </c>
      <c r="L81" s="239">
        <v>1304</v>
      </c>
      <c r="M81" s="241">
        <v>1305</v>
      </c>
    </row>
    <row r="82" spans="1:13" ht="15.75" customHeight="1">
      <c r="A82" s="232" t="s">
        <v>178</v>
      </c>
      <c r="B82" s="235">
        <v>220.7</v>
      </c>
      <c r="C82" s="234">
        <v>220.7</v>
      </c>
      <c r="D82" s="234">
        <v>421</v>
      </c>
      <c r="E82" s="234">
        <v>5996.34</v>
      </c>
      <c r="F82" s="234">
        <v>15249</v>
      </c>
      <c r="G82" s="236">
        <v>13852</v>
      </c>
      <c r="H82" s="235">
        <v>677.7</v>
      </c>
      <c r="I82" s="234">
        <v>552</v>
      </c>
      <c r="J82" s="234">
        <v>552</v>
      </c>
      <c r="K82" s="234">
        <v>23861</v>
      </c>
      <c r="L82" s="234">
        <v>34475</v>
      </c>
      <c r="M82" s="236">
        <v>23493</v>
      </c>
    </row>
    <row r="83" spans="1:13" ht="15.75" customHeight="1">
      <c r="A83" s="254" t="s">
        <v>179</v>
      </c>
      <c r="B83" s="240">
        <v>61.4</v>
      </c>
      <c r="C83" s="255">
        <v>61.4</v>
      </c>
      <c r="D83" s="239">
        <v>97</v>
      </c>
      <c r="E83" s="239">
        <v>1388.28</v>
      </c>
      <c r="F83" s="255">
        <v>1815</v>
      </c>
      <c r="G83" s="241">
        <v>1985</v>
      </c>
      <c r="H83" s="240">
        <v>1</v>
      </c>
      <c r="I83" s="255">
        <v>0</v>
      </c>
      <c r="J83" s="255">
        <v>0</v>
      </c>
      <c r="K83" s="239">
        <v>34.5</v>
      </c>
      <c r="L83" s="255">
        <v>0</v>
      </c>
      <c r="M83" s="241">
        <v>0</v>
      </c>
    </row>
    <row r="84" spans="1:13" ht="15.75" customHeight="1">
      <c r="A84" s="232" t="s">
        <v>180</v>
      </c>
      <c r="B84" s="235">
        <v>357.9</v>
      </c>
      <c r="C84" s="259">
        <v>357.9</v>
      </c>
      <c r="D84" s="234">
        <v>358</v>
      </c>
      <c r="E84" s="234">
        <v>9668.51</v>
      </c>
      <c r="F84" s="259">
        <v>8336</v>
      </c>
      <c r="G84" s="236">
        <v>8783</v>
      </c>
      <c r="H84" s="235">
        <v>424.2</v>
      </c>
      <c r="I84" s="259">
        <v>616</v>
      </c>
      <c r="J84" s="234">
        <v>616</v>
      </c>
      <c r="K84" s="234">
        <v>9562.8</v>
      </c>
      <c r="L84" s="259">
        <v>14898</v>
      </c>
      <c r="M84" s="236">
        <v>16196</v>
      </c>
    </row>
    <row r="85" spans="1:13" ht="15.75" customHeight="1">
      <c r="A85" s="254" t="s">
        <v>181</v>
      </c>
      <c r="B85" s="240">
        <v>603.9</v>
      </c>
      <c r="C85" s="239">
        <v>603.9</v>
      </c>
      <c r="D85" s="239">
        <v>385</v>
      </c>
      <c r="E85" s="239">
        <v>12224.810000000001</v>
      </c>
      <c r="F85" s="239">
        <v>8466</v>
      </c>
      <c r="G85" s="241">
        <v>9294</v>
      </c>
      <c r="H85" s="240">
        <v>429.9</v>
      </c>
      <c r="I85" s="239">
        <v>464</v>
      </c>
      <c r="J85" s="239">
        <v>467</v>
      </c>
      <c r="K85" s="239">
        <v>15006.1</v>
      </c>
      <c r="L85" s="239">
        <v>19950</v>
      </c>
      <c r="M85" s="241">
        <v>20031</v>
      </c>
    </row>
    <row r="86" spans="1:13" ht="15.75" customHeight="1">
      <c r="A86" s="242" t="s">
        <v>182</v>
      </c>
      <c r="B86" s="235">
        <v>96.9</v>
      </c>
      <c r="C86" s="234">
        <v>96.9</v>
      </c>
      <c r="D86" s="234">
        <v>229</v>
      </c>
      <c r="E86" s="234">
        <v>1775.4</v>
      </c>
      <c r="F86" s="234">
        <v>6413</v>
      </c>
      <c r="G86" s="236">
        <v>5725</v>
      </c>
      <c r="H86" s="235">
        <v>95.8</v>
      </c>
      <c r="I86" s="234">
        <v>119</v>
      </c>
      <c r="J86" s="234">
        <v>118</v>
      </c>
      <c r="K86" s="234">
        <v>2916.4</v>
      </c>
      <c r="L86" s="234">
        <v>2608</v>
      </c>
      <c r="M86" s="236">
        <v>4201</v>
      </c>
    </row>
    <row r="87" spans="1:13" ht="15.75" customHeight="1">
      <c r="A87" s="254" t="s">
        <v>183</v>
      </c>
      <c r="B87" s="240">
        <v>74.2</v>
      </c>
      <c r="C87" s="255">
        <v>74.2</v>
      </c>
      <c r="D87" s="255">
        <v>60</v>
      </c>
      <c r="E87" s="239">
        <v>755.8100000000001</v>
      </c>
      <c r="F87" s="255">
        <v>454</v>
      </c>
      <c r="G87" s="256">
        <v>531</v>
      </c>
      <c r="H87" s="240">
        <v>74.6</v>
      </c>
      <c r="I87" s="255">
        <v>91</v>
      </c>
      <c r="J87" s="255">
        <v>91</v>
      </c>
      <c r="K87" s="239">
        <v>410.9</v>
      </c>
      <c r="L87" s="255">
        <v>455</v>
      </c>
      <c r="M87" s="256">
        <v>539</v>
      </c>
    </row>
    <row r="88" spans="1:13" ht="15.75" customHeight="1">
      <c r="A88" s="232" t="s">
        <v>184</v>
      </c>
      <c r="B88" s="235">
        <v>1.7</v>
      </c>
      <c r="C88" s="259">
        <v>1.7</v>
      </c>
      <c r="D88" s="259">
        <v>0</v>
      </c>
      <c r="E88" s="234">
        <v>46.92</v>
      </c>
      <c r="F88" s="259">
        <v>0</v>
      </c>
      <c r="G88" s="260">
        <v>0</v>
      </c>
      <c r="H88" s="235">
        <v>4.1</v>
      </c>
      <c r="I88" s="259">
        <v>3</v>
      </c>
      <c r="J88" s="259">
        <v>8</v>
      </c>
      <c r="K88" s="234">
        <v>117.7</v>
      </c>
      <c r="L88" s="259">
        <v>87</v>
      </c>
      <c r="M88" s="260">
        <v>232</v>
      </c>
    </row>
    <row r="89" spans="1:13" ht="15.75" customHeight="1">
      <c r="A89" s="254" t="s">
        <v>185</v>
      </c>
      <c r="B89" s="240">
        <v>521.6</v>
      </c>
      <c r="C89" s="239">
        <v>521.6</v>
      </c>
      <c r="D89" s="239">
        <v>442</v>
      </c>
      <c r="E89" s="239">
        <v>10516.92</v>
      </c>
      <c r="F89" s="239">
        <v>11976</v>
      </c>
      <c r="G89" s="241">
        <v>12036</v>
      </c>
      <c r="H89" s="240">
        <v>924.7</v>
      </c>
      <c r="I89" s="239">
        <v>819</v>
      </c>
      <c r="J89" s="239">
        <v>817</v>
      </c>
      <c r="K89" s="239">
        <v>43090</v>
      </c>
      <c r="L89" s="239">
        <v>40289</v>
      </c>
      <c r="M89" s="241">
        <v>45420</v>
      </c>
    </row>
    <row r="90" spans="1:13" ht="15.75" customHeight="1">
      <c r="A90" s="232" t="s">
        <v>186</v>
      </c>
      <c r="B90" s="235">
        <v>498.7</v>
      </c>
      <c r="C90" s="234">
        <v>498.7</v>
      </c>
      <c r="D90" s="234">
        <v>292</v>
      </c>
      <c r="E90" s="234">
        <v>9945.45</v>
      </c>
      <c r="F90" s="234">
        <v>6863</v>
      </c>
      <c r="G90" s="236">
        <v>7126</v>
      </c>
      <c r="H90" s="235">
        <v>111.3</v>
      </c>
      <c r="I90" s="234">
        <v>104</v>
      </c>
      <c r="J90" s="234">
        <v>104</v>
      </c>
      <c r="K90" s="234">
        <v>3309.7</v>
      </c>
      <c r="L90" s="234">
        <v>4091</v>
      </c>
      <c r="M90" s="236">
        <v>4186</v>
      </c>
    </row>
    <row r="91" spans="1:13" ht="15.75" customHeight="1">
      <c r="A91" s="254" t="s">
        <v>187</v>
      </c>
      <c r="B91" s="240">
        <v>136.2</v>
      </c>
      <c r="C91" s="239">
        <v>136.2</v>
      </c>
      <c r="D91" s="239">
        <v>114</v>
      </c>
      <c r="E91" s="239">
        <v>2800.7200000000003</v>
      </c>
      <c r="F91" s="239">
        <v>2461</v>
      </c>
      <c r="G91" s="241">
        <v>2942</v>
      </c>
      <c r="H91" s="240">
        <v>322.4</v>
      </c>
      <c r="I91" s="239">
        <v>364</v>
      </c>
      <c r="J91" s="239">
        <v>364</v>
      </c>
      <c r="K91" s="239">
        <v>18006.6</v>
      </c>
      <c r="L91" s="239">
        <v>24227</v>
      </c>
      <c r="M91" s="241">
        <v>23660</v>
      </c>
    </row>
    <row r="92" spans="1:13" ht="15.75" customHeight="1">
      <c r="A92" s="232" t="s">
        <v>188</v>
      </c>
      <c r="B92" s="235">
        <v>59.2</v>
      </c>
      <c r="C92" s="259">
        <v>59.2</v>
      </c>
      <c r="D92" s="259">
        <v>49</v>
      </c>
      <c r="E92" s="234">
        <v>519.29</v>
      </c>
      <c r="F92" s="259">
        <v>395</v>
      </c>
      <c r="G92" s="260">
        <v>372</v>
      </c>
      <c r="H92" s="235">
        <v>33</v>
      </c>
      <c r="I92" s="259">
        <v>0</v>
      </c>
      <c r="J92" s="259">
        <v>0</v>
      </c>
      <c r="K92" s="234">
        <v>216.6</v>
      </c>
      <c r="L92" s="259">
        <v>0</v>
      </c>
      <c r="M92" s="260">
        <v>0</v>
      </c>
    </row>
    <row r="93" spans="1:13" ht="15.75" customHeight="1" thickBot="1">
      <c r="A93" s="261" t="s">
        <v>200</v>
      </c>
      <c r="B93" s="265">
        <v>535.3</v>
      </c>
      <c r="C93" s="263">
        <v>535.3</v>
      </c>
      <c r="D93" s="263">
        <v>491</v>
      </c>
      <c r="E93" s="263">
        <v>13867.9</v>
      </c>
      <c r="F93" s="263">
        <v>16774</v>
      </c>
      <c r="G93" s="264">
        <v>16682</v>
      </c>
      <c r="H93" s="265">
        <v>138.7</v>
      </c>
      <c r="I93" s="263">
        <v>188</v>
      </c>
      <c r="J93" s="263">
        <v>188</v>
      </c>
      <c r="K93" s="263">
        <v>6300.2</v>
      </c>
      <c r="L93" s="263">
        <v>8631</v>
      </c>
      <c r="M93" s="264">
        <v>8626</v>
      </c>
    </row>
    <row r="94" spans="1:13" ht="15.75" customHeight="1">
      <c r="A94" s="266" t="s">
        <v>190</v>
      </c>
      <c r="B94" s="219"/>
      <c r="C94" s="219"/>
      <c r="D94" s="219"/>
      <c r="E94" s="219"/>
      <c r="F94" s="219"/>
      <c r="G94" s="219"/>
      <c r="H94" s="270"/>
      <c r="I94" s="269"/>
      <c r="J94" s="270"/>
      <c r="K94" s="270"/>
      <c r="L94" s="269"/>
      <c r="M94" s="268"/>
    </row>
    <row r="95" spans="1:13" ht="15.75" customHeight="1">
      <c r="A95" s="271" t="s">
        <v>191</v>
      </c>
      <c r="B95" s="219"/>
      <c r="C95" s="219"/>
      <c r="D95" s="219"/>
      <c r="E95" s="219"/>
      <c r="F95" s="219"/>
      <c r="G95" s="219"/>
      <c r="H95" s="219"/>
      <c r="I95" s="219"/>
      <c r="J95" s="219"/>
      <c r="K95" s="219"/>
      <c r="L95" s="272"/>
      <c r="M95" s="219"/>
    </row>
    <row r="96" ht="15.75" customHeight="1"/>
    <row r="97" ht="15.75" customHeight="1"/>
    <row r="98" ht="15.75" customHeight="1"/>
  </sheetData>
  <sheetProtection/>
  <mergeCells count="17">
    <mergeCell ref="A1:F1"/>
    <mergeCell ref="A2:F2"/>
    <mergeCell ref="A5:A7"/>
    <mergeCell ref="B5:G5"/>
    <mergeCell ref="H5:M5"/>
    <mergeCell ref="B6:D6"/>
    <mergeCell ref="E6:G6"/>
    <mergeCell ref="H6:J6"/>
    <mergeCell ref="K6:M6"/>
    <mergeCell ref="A50:K50"/>
    <mergeCell ref="A51:A53"/>
    <mergeCell ref="B51:G51"/>
    <mergeCell ref="H51:M51"/>
    <mergeCell ref="B52:D52"/>
    <mergeCell ref="E52:G52"/>
    <mergeCell ref="H52:J52"/>
    <mergeCell ref="K52:M52"/>
  </mergeCells>
  <printOptions/>
  <pageMargins left="0.5118110236220472" right="0.3937007874015748" top="0.7086614173228347" bottom="0.984251968503937" header="0" footer="0"/>
  <pageSetup horizontalDpi="600" verticalDpi="600" orientation="portrait" paperSize="9" scale="63" r:id="rId1"/>
  <rowBreaks count="1" manualBreakCount="1">
    <brk id="4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99"/>
  <sheetViews>
    <sheetView defaultGridColor="0" view="pageBreakPreview" zoomScale="80" zoomScaleNormal="75" zoomScaleSheetLayoutView="80" zoomScalePageLayoutView="0" colorId="18" workbookViewId="0" topLeftCell="A1">
      <selection activeCell="A1" sqref="A1:F1"/>
    </sheetView>
  </sheetViews>
  <sheetFormatPr defaultColWidth="9.625" defaultRowHeight="13.5"/>
  <cols>
    <col min="1" max="1" width="22.00390625" style="274" customWidth="1"/>
    <col min="2" max="2" width="12.75390625" style="274" customWidth="1"/>
    <col min="3" max="7" width="12.625" style="274" customWidth="1"/>
    <col min="8" max="16384" width="9.625" style="274" customWidth="1"/>
  </cols>
  <sheetData>
    <row r="1" spans="1:7" ht="29.25" customHeight="1">
      <c r="A1" s="774" t="s">
        <v>137</v>
      </c>
      <c r="B1" s="774"/>
      <c r="C1" s="774"/>
      <c r="D1" s="774"/>
      <c r="E1" s="774"/>
      <c r="F1" s="774"/>
      <c r="G1" s="273"/>
    </row>
    <row r="2" spans="1:7" ht="21.75" customHeight="1">
      <c r="A2" s="775" t="s">
        <v>138</v>
      </c>
      <c r="B2" s="775"/>
      <c r="C2" s="775"/>
      <c r="D2" s="775"/>
      <c r="E2" s="775"/>
      <c r="F2" s="273"/>
      <c r="G2" s="275"/>
    </row>
    <row r="3" spans="1:7" ht="21.75" customHeight="1" thickBot="1">
      <c r="A3" s="276"/>
      <c r="B3" s="276"/>
      <c r="C3" s="276"/>
      <c r="D3" s="276"/>
      <c r="E3" s="276"/>
      <c r="F3" s="273"/>
      <c r="G3" s="277"/>
    </row>
    <row r="4" spans="1:8" ht="30" customHeight="1" thickBot="1">
      <c r="A4" s="278" t="s">
        <v>201</v>
      </c>
      <c r="B4" s="279"/>
      <c r="C4" s="279"/>
      <c r="D4" s="279"/>
      <c r="E4" s="279"/>
      <c r="F4" s="279"/>
      <c r="G4" s="280" t="s">
        <v>140</v>
      </c>
      <c r="H4" s="281"/>
    </row>
    <row r="5" spans="1:7" s="282" customFormat="1" ht="21.75" customHeight="1">
      <c r="A5" s="776" t="s">
        <v>202</v>
      </c>
      <c r="B5" s="778" t="s">
        <v>203</v>
      </c>
      <c r="C5" s="778"/>
      <c r="D5" s="778"/>
      <c r="E5" s="779" t="s">
        <v>143</v>
      </c>
      <c r="F5" s="779"/>
      <c r="G5" s="778"/>
    </row>
    <row r="6" spans="1:7" s="282" customFormat="1" ht="72" customHeight="1" thickBot="1">
      <c r="A6" s="777"/>
      <c r="B6" s="283" t="s">
        <v>204</v>
      </c>
      <c r="C6" s="284" t="s">
        <v>205</v>
      </c>
      <c r="D6" s="285" t="s">
        <v>206</v>
      </c>
      <c r="E6" s="283" t="s">
        <v>204</v>
      </c>
      <c r="F6" s="284" t="s">
        <v>205</v>
      </c>
      <c r="G6" s="285" t="s">
        <v>206</v>
      </c>
    </row>
    <row r="7" spans="1:7" s="282" customFormat="1" ht="19.5" customHeight="1">
      <c r="A7" s="286" t="s">
        <v>207</v>
      </c>
      <c r="B7" s="287">
        <v>1640609.5454545454</v>
      </c>
      <c r="C7" s="288">
        <v>1595844</v>
      </c>
      <c r="D7" s="289">
        <v>1621410</v>
      </c>
      <c r="E7" s="290">
        <v>277085.2727272727</v>
      </c>
      <c r="F7" s="288">
        <v>219014</v>
      </c>
      <c r="G7" s="289">
        <v>233575</v>
      </c>
    </row>
    <row r="8" spans="1:7" s="282" customFormat="1" ht="19.5" customHeight="1">
      <c r="A8" s="291" t="s">
        <v>208</v>
      </c>
      <c r="B8" s="292">
        <v>1556310.7272727273</v>
      </c>
      <c r="C8" s="293">
        <v>1590515</v>
      </c>
      <c r="D8" s="294">
        <v>1303098</v>
      </c>
      <c r="E8" s="295">
        <v>130739.45454545454</v>
      </c>
      <c r="F8" s="293">
        <v>135614</v>
      </c>
      <c r="G8" s="294">
        <v>157252</v>
      </c>
    </row>
    <row r="9" spans="1:7" s="282" customFormat="1" ht="19.5" customHeight="1">
      <c r="A9" s="296" t="s">
        <v>209</v>
      </c>
      <c r="B9" s="297">
        <v>259228.09090909094</v>
      </c>
      <c r="C9" s="298">
        <v>304165</v>
      </c>
      <c r="D9" s="299">
        <v>245833</v>
      </c>
      <c r="E9" s="300">
        <v>257376.45454545456</v>
      </c>
      <c r="F9" s="298">
        <v>302393</v>
      </c>
      <c r="G9" s="299">
        <v>243947</v>
      </c>
    </row>
    <row r="10" spans="1:7" s="282" customFormat="1" ht="19.5" customHeight="1">
      <c r="A10" s="291" t="s">
        <v>210</v>
      </c>
      <c r="B10" s="292">
        <v>15087.7</v>
      </c>
      <c r="C10" s="293">
        <v>16817</v>
      </c>
      <c r="D10" s="294">
        <v>17329</v>
      </c>
      <c r="E10" s="301">
        <v>4713.8</v>
      </c>
      <c r="F10" s="293">
        <v>5695</v>
      </c>
      <c r="G10" s="294">
        <v>5574</v>
      </c>
    </row>
    <row r="11" spans="1:7" s="282" customFormat="1" ht="19.5" customHeight="1">
      <c r="A11" s="302" t="s">
        <v>211</v>
      </c>
      <c r="B11" s="303">
        <v>526.5</v>
      </c>
      <c r="C11" s="304">
        <v>666</v>
      </c>
      <c r="D11" s="305">
        <v>779</v>
      </c>
      <c r="E11" s="306">
        <v>248</v>
      </c>
      <c r="F11" s="304">
        <v>354</v>
      </c>
      <c r="G11" s="305">
        <v>374</v>
      </c>
    </row>
    <row r="12" spans="1:7" s="282" customFormat="1" ht="19.5" customHeight="1">
      <c r="A12" s="291" t="s">
        <v>212</v>
      </c>
      <c r="B12" s="307">
        <v>41</v>
      </c>
      <c r="C12" s="293">
        <v>44</v>
      </c>
      <c r="D12" s="294">
        <v>53</v>
      </c>
      <c r="E12" s="301">
        <v>0</v>
      </c>
      <c r="F12" s="293">
        <v>0</v>
      </c>
      <c r="G12" s="294">
        <v>0</v>
      </c>
    </row>
    <row r="13" spans="1:7" s="282" customFormat="1" ht="24" customHeight="1" thickBot="1">
      <c r="A13" s="308" t="s">
        <v>213</v>
      </c>
      <c r="B13" s="309">
        <v>3471803.563636364</v>
      </c>
      <c r="C13" s="310">
        <v>3508051</v>
      </c>
      <c r="D13" s="311">
        <v>3188502</v>
      </c>
      <c r="E13" s="312">
        <v>670162.9818181818</v>
      </c>
      <c r="F13" s="310">
        <v>663070</v>
      </c>
      <c r="G13" s="311">
        <v>640722</v>
      </c>
    </row>
    <row r="14" spans="1:7" s="282" customFormat="1" ht="24.75" customHeight="1" thickBot="1">
      <c r="A14" s="313"/>
      <c r="B14" s="780"/>
      <c r="C14" s="780"/>
      <c r="D14" s="780"/>
      <c r="E14" s="780"/>
      <c r="F14" s="780"/>
      <c r="G14" s="780"/>
    </row>
    <row r="15" spans="1:7" s="282" customFormat="1" ht="57" customHeight="1" thickBot="1">
      <c r="A15" s="314" t="s">
        <v>214</v>
      </c>
      <c r="B15" s="315" t="s">
        <v>215</v>
      </c>
      <c r="C15" s="316">
        <v>2020</v>
      </c>
      <c r="D15" s="317" t="s">
        <v>216</v>
      </c>
      <c r="E15" s="315" t="s">
        <v>215</v>
      </c>
      <c r="F15" s="316">
        <v>2020</v>
      </c>
      <c r="G15" s="317" t="s">
        <v>216</v>
      </c>
    </row>
    <row r="16" spans="1:7" s="282" customFormat="1" ht="23.25" customHeight="1">
      <c r="A16" s="318" t="s">
        <v>217</v>
      </c>
      <c r="B16" s="319"/>
      <c r="C16" s="320"/>
      <c r="D16" s="321"/>
      <c r="E16" s="322"/>
      <c r="F16" s="320"/>
      <c r="G16" s="321"/>
    </row>
    <row r="17" spans="1:7" s="282" customFormat="1" ht="19.5" customHeight="1">
      <c r="A17" s="323" t="s">
        <v>218</v>
      </c>
      <c r="B17" s="324">
        <v>9648.2</v>
      </c>
      <c r="C17" s="325">
        <v>6113</v>
      </c>
      <c r="D17" s="326">
        <v>7844</v>
      </c>
      <c r="E17" s="327">
        <v>7021.6</v>
      </c>
      <c r="F17" s="325">
        <v>3831</v>
      </c>
      <c r="G17" s="328">
        <v>6584</v>
      </c>
    </row>
    <row r="18" spans="1:7" s="282" customFormat="1" ht="19.5" customHeight="1">
      <c r="A18" s="329" t="s">
        <v>219</v>
      </c>
      <c r="B18" s="330">
        <v>5857</v>
      </c>
      <c r="C18" s="331">
        <v>3796</v>
      </c>
      <c r="D18" s="332">
        <v>3575</v>
      </c>
      <c r="E18" s="333">
        <v>3790.2</v>
      </c>
      <c r="F18" s="331">
        <v>1933</v>
      </c>
      <c r="G18" s="332">
        <v>1733</v>
      </c>
    </row>
    <row r="19" spans="1:7" s="282" customFormat="1" ht="19.5" customHeight="1">
      <c r="A19" s="323" t="s">
        <v>220</v>
      </c>
      <c r="B19" s="324">
        <v>15988.8</v>
      </c>
      <c r="C19" s="325">
        <v>13509</v>
      </c>
      <c r="D19" s="334">
        <v>15728</v>
      </c>
      <c r="E19" s="327">
        <v>15085.4</v>
      </c>
      <c r="F19" s="325">
        <v>12466</v>
      </c>
      <c r="G19" s="334">
        <v>14868</v>
      </c>
    </row>
    <row r="20" spans="1:7" s="282" customFormat="1" ht="19.5" customHeight="1">
      <c r="A20" s="329" t="s">
        <v>221</v>
      </c>
      <c r="B20" s="330">
        <v>14588.8</v>
      </c>
      <c r="C20" s="331">
        <v>18380</v>
      </c>
      <c r="D20" s="332">
        <v>14451</v>
      </c>
      <c r="E20" s="333">
        <v>2961.7</v>
      </c>
      <c r="F20" s="335">
        <v>3671</v>
      </c>
      <c r="G20" s="336">
        <v>6584</v>
      </c>
    </row>
    <row r="21" spans="1:7" s="282" customFormat="1" ht="19.5" customHeight="1">
      <c r="A21" s="323" t="s">
        <v>222</v>
      </c>
      <c r="B21" s="324">
        <v>17314.7</v>
      </c>
      <c r="C21" s="325">
        <v>18876</v>
      </c>
      <c r="D21" s="334">
        <v>13586</v>
      </c>
      <c r="E21" s="327">
        <v>3664.4</v>
      </c>
      <c r="F21" s="337">
        <v>2590</v>
      </c>
      <c r="G21" s="338">
        <v>2390</v>
      </c>
    </row>
    <row r="22" spans="1:7" s="282" customFormat="1" ht="19.5" customHeight="1">
      <c r="A22" s="329" t="s">
        <v>223</v>
      </c>
      <c r="B22" s="330">
        <v>17485.4</v>
      </c>
      <c r="C22" s="331">
        <v>11970</v>
      </c>
      <c r="D22" s="332">
        <v>10999</v>
      </c>
      <c r="E22" s="333">
        <v>1052.3</v>
      </c>
      <c r="F22" s="335">
        <v>1238</v>
      </c>
      <c r="G22" s="332">
        <v>1186</v>
      </c>
    </row>
    <row r="23" spans="1:7" s="282" customFormat="1" ht="19.5" customHeight="1">
      <c r="A23" s="339" t="s">
        <v>224</v>
      </c>
      <c r="B23" s="340">
        <v>4914.000000000001</v>
      </c>
      <c r="C23" s="341">
        <v>2145</v>
      </c>
      <c r="D23" s="342">
        <v>6977</v>
      </c>
      <c r="E23" s="343">
        <v>4526.6</v>
      </c>
      <c r="F23" s="344">
        <v>1824</v>
      </c>
      <c r="G23" s="345">
        <v>5977</v>
      </c>
    </row>
    <row r="24" spans="1:7" s="282" customFormat="1" ht="19.5" customHeight="1">
      <c r="A24" s="329" t="s">
        <v>225</v>
      </c>
      <c r="B24" s="330">
        <v>9900.9</v>
      </c>
      <c r="C24" s="331">
        <v>12701</v>
      </c>
      <c r="D24" s="332">
        <v>8998</v>
      </c>
      <c r="E24" s="333">
        <v>4259</v>
      </c>
      <c r="F24" s="335">
        <v>2375</v>
      </c>
      <c r="G24" s="336">
        <v>1598</v>
      </c>
    </row>
    <row r="25" spans="1:7" s="282" customFormat="1" ht="19.5" customHeight="1">
      <c r="A25" s="339" t="s">
        <v>226</v>
      </c>
      <c r="B25" s="340">
        <v>2938.8999999999996</v>
      </c>
      <c r="C25" s="341">
        <v>2932</v>
      </c>
      <c r="D25" s="342">
        <v>3503</v>
      </c>
      <c r="E25" s="343">
        <v>2578.7</v>
      </c>
      <c r="F25" s="341">
        <v>2474</v>
      </c>
      <c r="G25" s="342">
        <v>3188</v>
      </c>
    </row>
    <row r="26" spans="1:7" s="282" customFormat="1" ht="19.5" customHeight="1">
      <c r="A26" s="329" t="s">
        <v>227</v>
      </c>
      <c r="B26" s="330">
        <v>263261.2</v>
      </c>
      <c r="C26" s="331">
        <v>428608</v>
      </c>
      <c r="D26" s="332">
        <v>284090</v>
      </c>
      <c r="E26" s="333">
        <v>269</v>
      </c>
      <c r="F26" s="331">
        <v>325</v>
      </c>
      <c r="G26" s="332">
        <v>960</v>
      </c>
    </row>
    <row r="27" spans="1:7" s="282" customFormat="1" ht="19.5" customHeight="1">
      <c r="A27" s="339" t="s">
        <v>228</v>
      </c>
      <c r="B27" s="340">
        <v>43183.399999999994</v>
      </c>
      <c r="C27" s="341">
        <v>51325</v>
      </c>
      <c r="D27" s="342">
        <v>58234</v>
      </c>
      <c r="E27" s="343">
        <v>40083.6</v>
      </c>
      <c r="F27" s="341">
        <v>45120</v>
      </c>
      <c r="G27" s="342">
        <v>51912</v>
      </c>
    </row>
    <row r="28" spans="1:7" s="282" customFormat="1" ht="19.5" customHeight="1">
      <c r="A28" s="329" t="s">
        <v>229</v>
      </c>
      <c r="B28" s="330">
        <v>35965.3</v>
      </c>
      <c r="C28" s="331">
        <v>29571</v>
      </c>
      <c r="D28" s="332">
        <v>31730</v>
      </c>
      <c r="E28" s="333">
        <v>14369.8</v>
      </c>
      <c r="F28" s="335">
        <v>12073</v>
      </c>
      <c r="G28" s="336">
        <v>14716</v>
      </c>
    </row>
    <row r="29" spans="1:7" s="282" customFormat="1" ht="19.5" customHeight="1">
      <c r="A29" s="339" t="s">
        <v>230</v>
      </c>
      <c r="B29" s="340">
        <v>329</v>
      </c>
      <c r="C29" s="341">
        <v>407</v>
      </c>
      <c r="D29" s="342">
        <v>322</v>
      </c>
      <c r="E29" s="343">
        <v>1.5</v>
      </c>
      <c r="F29" s="341">
        <v>1</v>
      </c>
      <c r="G29" s="342">
        <v>1</v>
      </c>
    </row>
    <row r="30" spans="1:7" s="282" customFormat="1" ht="19.5" customHeight="1">
      <c r="A30" s="346" t="s">
        <v>231</v>
      </c>
      <c r="B30" s="347">
        <v>10793.366666666667</v>
      </c>
      <c r="C30" s="348">
        <v>13284</v>
      </c>
      <c r="D30" s="349">
        <v>12699</v>
      </c>
      <c r="E30" s="347">
        <v>1001.1</v>
      </c>
      <c r="F30" s="350">
        <v>784</v>
      </c>
      <c r="G30" s="349">
        <v>941</v>
      </c>
    </row>
    <row r="31" spans="1:7" s="282" customFormat="1" ht="23.25" customHeight="1">
      <c r="A31" s="351" t="s">
        <v>232</v>
      </c>
      <c r="B31" s="324"/>
      <c r="C31" s="325"/>
      <c r="D31" s="334"/>
      <c r="E31" s="352"/>
      <c r="F31" s="337"/>
      <c r="G31" s="338"/>
    </row>
    <row r="32" spans="1:7" s="282" customFormat="1" ht="19.5" customHeight="1">
      <c r="A32" s="323" t="s">
        <v>233</v>
      </c>
      <c r="B32" s="324">
        <v>84931.6</v>
      </c>
      <c r="C32" s="325">
        <v>111640</v>
      </c>
      <c r="D32" s="334">
        <v>100046</v>
      </c>
      <c r="E32" s="327">
        <v>83827.6</v>
      </c>
      <c r="F32" s="325">
        <v>111251</v>
      </c>
      <c r="G32" s="334">
        <v>99748</v>
      </c>
    </row>
    <row r="33" spans="1:7" s="282" customFormat="1" ht="19.5" customHeight="1">
      <c r="A33" s="329" t="s">
        <v>234</v>
      </c>
      <c r="B33" s="330">
        <v>278047.6</v>
      </c>
      <c r="C33" s="331">
        <v>362626</v>
      </c>
      <c r="D33" s="332">
        <v>315824</v>
      </c>
      <c r="E33" s="333">
        <v>35729.5</v>
      </c>
      <c r="F33" s="331">
        <v>33737</v>
      </c>
      <c r="G33" s="332">
        <v>29018</v>
      </c>
    </row>
    <row r="34" spans="1:7" s="282" customFormat="1" ht="19.5" customHeight="1">
      <c r="A34" s="353" t="s">
        <v>235</v>
      </c>
      <c r="B34" s="354">
        <v>2387088.6999999997</v>
      </c>
      <c r="C34" s="355">
        <v>2595128</v>
      </c>
      <c r="D34" s="356">
        <v>2554805</v>
      </c>
      <c r="E34" s="357">
        <v>264131.2</v>
      </c>
      <c r="F34" s="355">
        <v>251234</v>
      </c>
      <c r="G34" s="356">
        <v>214727</v>
      </c>
    </row>
    <row r="35" spans="1:7" s="282" customFormat="1" ht="23.25" customHeight="1">
      <c r="A35" s="351" t="s">
        <v>236</v>
      </c>
      <c r="B35" s="324"/>
      <c r="C35" s="325"/>
      <c r="D35" s="334"/>
      <c r="E35" s="352"/>
      <c r="F35" s="358"/>
      <c r="G35" s="359"/>
    </row>
    <row r="36" spans="1:7" s="282" customFormat="1" ht="19.5" customHeight="1">
      <c r="A36" s="323" t="s">
        <v>237</v>
      </c>
      <c r="B36" s="324">
        <v>572.4</v>
      </c>
      <c r="C36" s="325">
        <v>911</v>
      </c>
      <c r="D36" s="334">
        <v>866</v>
      </c>
      <c r="E36" s="327">
        <v>493.6</v>
      </c>
      <c r="F36" s="325">
        <v>850</v>
      </c>
      <c r="G36" s="334">
        <v>804</v>
      </c>
    </row>
    <row r="37" spans="1:7" s="282" customFormat="1" ht="19.5" customHeight="1">
      <c r="A37" s="329" t="s">
        <v>238</v>
      </c>
      <c r="B37" s="330">
        <v>111313.1</v>
      </c>
      <c r="C37" s="331">
        <v>135795</v>
      </c>
      <c r="D37" s="332">
        <v>116487</v>
      </c>
      <c r="E37" s="333">
        <v>38283.9</v>
      </c>
      <c r="F37" s="331">
        <v>47457</v>
      </c>
      <c r="G37" s="332">
        <v>44234</v>
      </c>
    </row>
    <row r="38" spans="1:7" s="282" customFormat="1" ht="19.5" customHeight="1" thickBot="1">
      <c r="A38" s="360" t="s">
        <v>239</v>
      </c>
      <c r="B38" s="361">
        <v>23397.5</v>
      </c>
      <c r="C38" s="362">
        <v>25201</v>
      </c>
      <c r="D38" s="363">
        <v>22594</v>
      </c>
      <c r="E38" s="364">
        <v>8235.9</v>
      </c>
      <c r="F38" s="362">
        <v>9253</v>
      </c>
      <c r="G38" s="363">
        <v>8404</v>
      </c>
    </row>
    <row r="39" spans="1:7" s="282" customFormat="1" ht="14.25" customHeight="1" thickBot="1">
      <c r="A39" s="365" t="s">
        <v>190</v>
      </c>
      <c r="G39" s="366"/>
    </row>
    <row r="40" spans="1:7" s="282" customFormat="1" ht="30.75" customHeight="1" thickBot="1">
      <c r="A40" s="278" t="s">
        <v>201</v>
      </c>
      <c r="B40" s="279"/>
      <c r="C40" s="279"/>
      <c r="D40" s="279"/>
      <c r="E40" s="279"/>
      <c r="F40" s="279"/>
      <c r="G40" s="280" t="s">
        <v>140</v>
      </c>
    </row>
    <row r="41" spans="1:7" s="282" customFormat="1" ht="21.75" customHeight="1">
      <c r="A41" s="776" t="s">
        <v>202</v>
      </c>
      <c r="B41" s="782" t="s">
        <v>240</v>
      </c>
      <c r="C41" s="778"/>
      <c r="D41" s="778"/>
      <c r="E41" s="782" t="s">
        <v>241</v>
      </c>
      <c r="F41" s="778"/>
      <c r="G41" s="778"/>
    </row>
    <row r="42" spans="1:7" s="282" customFormat="1" ht="72" customHeight="1" thickBot="1">
      <c r="A42" s="781"/>
      <c r="B42" s="283" t="s">
        <v>204</v>
      </c>
      <c r="C42" s="284" t="s">
        <v>205</v>
      </c>
      <c r="D42" s="285" t="s">
        <v>206</v>
      </c>
      <c r="E42" s="283" t="s">
        <v>204</v>
      </c>
      <c r="F42" s="284" t="s">
        <v>205</v>
      </c>
      <c r="G42" s="285" t="s">
        <v>206</v>
      </c>
    </row>
    <row r="43" spans="1:7" s="282" customFormat="1" ht="19.5" customHeight="1">
      <c r="A43" s="286" t="s">
        <v>207</v>
      </c>
      <c r="B43" s="367">
        <v>117404.27272727272</v>
      </c>
      <c r="C43" s="368">
        <v>119601</v>
      </c>
      <c r="D43" s="369">
        <v>124304</v>
      </c>
      <c r="E43" s="367">
        <v>1246120</v>
      </c>
      <c r="F43" s="368">
        <v>1257229</v>
      </c>
      <c r="G43" s="369">
        <v>1263531</v>
      </c>
    </row>
    <row r="44" spans="1:7" s="282" customFormat="1" ht="19.5" customHeight="1">
      <c r="A44" s="291" t="s">
        <v>208</v>
      </c>
      <c r="B44" s="370">
        <v>579857.7272727273</v>
      </c>
      <c r="C44" s="371">
        <v>659041</v>
      </c>
      <c r="D44" s="372">
        <v>434463</v>
      </c>
      <c r="E44" s="370">
        <v>845713.5454545454</v>
      </c>
      <c r="F44" s="371">
        <v>795860</v>
      </c>
      <c r="G44" s="372">
        <v>711383</v>
      </c>
    </row>
    <row r="45" spans="1:14" s="282" customFormat="1" ht="19.5" customHeight="1">
      <c r="A45" s="296" t="s">
        <v>209</v>
      </c>
      <c r="B45" s="373">
        <v>697.4545454545455</v>
      </c>
      <c r="C45" s="374">
        <v>324</v>
      </c>
      <c r="D45" s="375">
        <v>365</v>
      </c>
      <c r="E45" s="373">
        <v>1154.1818181818182</v>
      </c>
      <c r="F45" s="374">
        <v>1448</v>
      </c>
      <c r="G45" s="375">
        <v>1521</v>
      </c>
      <c r="K45" s="376"/>
      <c r="L45" s="376"/>
      <c r="M45" s="376"/>
      <c r="N45" s="376"/>
    </row>
    <row r="46" spans="1:14" s="282" customFormat="1" ht="19.5" customHeight="1">
      <c r="A46" s="291" t="s">
        <v>210</v>
      </c>
      <c r="B46" s="370">
        <v>262</v>
      </c>
      <c r="C46" s="371">
        <v>339</v>
      </c>
      <c r="D46" s="372">
        <v>638</v>
      </c>
      <c r="E46" s="370">
        <v>10111.9</v>
      </c>
      <c r="F46" s="371">
        <v>10783</v>
      </c>
      <c r="G46" s="372">
        <v>11117</v>
      </c>
      <c r="K46" s="376"/>
      <c r="L46" s="376"/>
      <c r="M46" s="376"/>
      <c r="N46" s="376"/>
    </row>
    <row r="47" spans="1:14" s="282" customFormat="1" ht="19.5" customHeight="1">
      <c r="A47" s="302" t="s">
        <v>211</v>
      </c>
      <c r="B47" s="377">
        <v>134.5</v>
      </c>
      <c r="C47" s="378">
        <v>156</v>
      </c>
      <c r="D47" s="379">
        <v>218</v>
      </c>
      <c r="E47" s="377">
        <v>144</v>
      </c>
      <c r="F47" s="378">
        <v>156</v>
      </c>
      <c r="G47" s="379">
        <v>187</v>
      </c>
      <c r="K47" s="376"/>
      <c r="L47" s="376"/>
      <c r="M47" s="376"/>
      <c r="N47" s="376"/>
    </row>
    <row r="48" spans="1:14" s="282" customFormat="1" ht="19.5" customHeight="1">
      <c r="A48" s="291" t="s">
        <v>212</v>
      </c>
      <c r="B48" s="380">
        <v>0</v>
      </c>
      <c r="C48" s="371">
        <v>0</v>
      </c>
      <c r="D48" s="372">
        <v>0</v>
      </c>
      <c r="E48" s="380">
        <v>41</v>
      </c>
      <c r="F48" s="371">
        <v>44</v>
      </c>
      <c r="G48" s="372">
        <v>53</v>
      </c>
      <c r="K48" s="376"/>
      <c r="L48" s="376"/>
      <c r="M48" s="376"/>
      <c r="N48" s="376"/>
    </row>
    <row r="49" spans="1:14" s="282" customFormat="1" ht="24" customHeight="1" thickBot="1">
      <c r="A49" s="308" t="s">
        <v>213</v>
      </c>
      <c r="B49" s="381">
        <v>698355.9545454546</v>
      </c>
      <c r="C49" s="382">
        <v>779461</v>
      </c>
      <c r="D49" s="383">
        <v>559988</v>
      </c>
      <c r="E49" s="384">
        <v>2103284.6272727274</v>
      </c>
      <c r="F49" s="385">
        <v>2065520</v>
      </c>
      <c r="G49" s="386">
        <v>1987792</v>
      </c>
      <c r="K49" s="376"/>
      <c r="L49" s="376"/>
      <c r="M49" s="376"/>
      <c r="N49" s="376"/>
    </row>
    <row r="50" spans="1:14" s="282" customFormat="1" ht="16.5" customHeight="1" thickBot="1">
      <c r="A50" s="313"/>
      <c r="B50" s="780"/>
      <c r="C50" s="780"/>
      <c r="D50" s="780"/>
      <c r="E50" s="783"/>
      <c r="F50" s="784"/>
      <c r="G50" s="785"/>
      <c r="K50" s="376"/>
      <c r="L50" s="376"/>
      <c r="M50" s="376"/>
      <c r="N50" s="376"/>
    </row>
    <row r="51" spans="1:14" s="282" customFormat="1" ht="57" customHeight="1" thickBot="1">
      <c r="A51" s="314" t="s">
        <v>214</v>
      </c>
      <c r="B51" s="315" t="s">
        <v>215</v>
      </c>
      <c r="C51" s="316">
        <v>2020</v>
      </c>
      <c r="D51" s="317" t="s">
        <v>216</v>
      </c>
      <c r="E51" s="315" t="s">
        <v>215</v>
      </c>
      <c r="F51" s="316">
        <v>2020</v>
      </c>
      <c r="G51" s="317" t="s">
        <v>216</v>
      </c>
      <c r="K51" s="376"/>
      <c r="L51" s="376"/>
      <c r="M51" s="376"/>
      <c r="N51" s="376"/>
    </row>
    <row r="52" spans="1:14" s="282" customFormat="1" ht="24" customHeight="1">
      <c r="A52" s="318" t="s">
        <v>217</v>
      </c>
      <c r="B52" s="322"/>
      <c r="C52" s="320"/>
      <c r="D52" s="321"/>
      <c r="E52" s="322"/>
      <c r="F52" s="320"/>
      <c r="G52" s="321"/>
      <c r="K52" s="376"/>
      <c r="L52" s="376"/>
      <c r="M52" s="376"/>
      <c r="N52" s="376"/>
    </row>
    <row r="53" spans="1:14" s="282" customFormat="1" ht="19.5" customHeight="1">
      <c r="A53" s="323" t="s">
        <v>218</v>
      </c>
      <c r="B53" s="327">
        <v>781.1</v>
      </c>
      <c r="C53" s="325">
        <v>636</v>
      </c>
      <c r="D53" s="334">
        <v>581</v>
      </c>
      <c r="E53" s="327">
        <v>1845.5</v>
      </c>
      <c r="F53" s="325">
        <v>1646</v>
      </c>
      <c r="G53" s="334">
        <v>679</v>
      </c>
      <c r="K53" s="376"/>
      <c r="L53" s="376"/>
      <c r="M53" s="376"/>
      <c r="N53" s="376"/>
    </row>
    <row r="54" spans="1:14" s="282" customFormat="1" ht="19.5" customHeight="1">
      <c r="A54" s="329" t="s">
        <v>219</v>
      </c>
      <c r="B54" s="333">
        <v>1572.9</v>
      </c>
      <c r="C54" s="331">
        <v>1506</v>
      </c>
      <c r="D54" s="332">
        <v>1513</v>
      </c>
      <c r="E54" s="333">
        <v>493.9</v>
      </c>
      <c r="F54" s="331">
        <v>357</v>
      </c>
      <c r="G54" s="332">
        <v>329</v>
      </c>
      <c r="K54" s="376"/>
      <c r="L54" s="376"/>
      <c r="M54" s="376"/>
      <c r="N54" s="376"/>
    </row>
    <row r="55" spans="1:14" s="282" customFormat="1" ht="19.5" customHeight="1">
      <c r="A55" s="323" t="s">
        <v>220</v>
      </c>
      <c r="B55" s="327">
        <v>714.1</v>
      </c>
      <c r="C55" s="325">
        <v>699</v>
      </c>
      <c r="D55" s="334">
        <v>632</v>
      </c>
      <c r="E55" s="327">
        <v>189.3</v>
      </c>
      <c r="F55" s="325">
        <v>344</v>
      </c>
      <c r="G55" s="334">
        <v>228</v>
      </c>
      <c r="K55" s="376"/>
      <c r="L55" s="376"/>
      <c r="M55" s="376"/>
      <c r="N55" s="376"/>
    </row>
    <row r="56" spans="1:14" s="282" customFormat="1" ht="19.5" customHeight="1">
      <c r="A56" s="329" t="s">
        <v>221</v>
      </c>
      <c r="B56" s="333">
        <v>1050.1</v>
      </c>
      <c r="C56" s="335">
        <v>699</v>
      </c>
      <c r="D56" s="336">
        <v>870</v>
      </c>
      <c r="E56" s="333">
        <v>10577</v>
      </c>
      <c r="F56" s="335">
        <v>14010</v>
      </c>
      <c r="G56" s="336">
        <v>6997</v>
      </c>
      <c r="K56" s="376"/>
      <c r="L56" s="376"/>
      <c r="M56" s="376"/>
      <c r="N56" s="376"/>
    </row>
    <row r="57" spans="1:14" s="282" customFormat="1" ht="19.5" customHeight="1">
      <c r="A57" s="323" t="s">
        <v>222</v>
      </c>
      <c r="B57" s="327">
        <v>2045.3</v>
      </c>
      <c r="C57" s="337">
        <v>1766</v>
      </c>
      <c r="D57" s="338">
        <v>1549</v>
      </c>
      <c r="E57" s="327">
        <v>11605</v>
      </c>
      <c r="F57" s="337">
        <v>14520</v>
      </c>
      <c r="G57" s="338">
        <v>9647</v>
      </c>
      <c r="K57" s="376"/>
      <c r="L57" s="376"/>
      <c r="M57" s="376"/>
      <c r="N57" s="376"/>
    </row>
    <row r="58" spans="1:14" s="282" customFormat="1" ht="19.5" customHeight="1">
      <c r="A58" s="329" t="s">
        <v>223</v>
      </c>
      <c r="B58" s="333">
        <v>1618.2</v>
      </c>
      <c r="C58" s="335">
        <v>60</v>
      </c>
      <c r="D58" s="332">
        <v>60</v>
      </c>
      <c r="E58" s="333">
        <v>14814.9</v>
      </c>
      <c r="F58" s="335">
        <v>10672</v>
      </c>
      <c r="G58" s="332">
        <v>9753</v>
      </c>
      <c r="K58" s="376"/>
      <c r="L58" s="376"/>
      <c r="M58" s="376"/>
      <c r="N58" s="376"/>
    </row>
    <row r="59" spans="1:14" s="282" customFormat="1" ht="19.5" customHeight="1">
      <c r="A59" s="339" t="s">
        <v>224</v>
      </c>
      <c r="B59" s="343">
        <v>255.3</v>
      </c>
      <c r="C59" s="344">
        <v>207</v>
      </c>
      <c r="D59" s="345">
        <v>871</v>
      </c>
      <c r="E59" s="343">
        <v>132.1</v>
      </c>
      <c r="F59" s="344">
        <v>114</v>
      </c>
      <c r="G59" s="345">
        <v>129</v>
      </c>
      <c r="K59" s="376"/>
      <c r="L59" s="376"/>
      <c r="M59" s="376"/>
      <c r="N59" s="376"/>
    </row>
    <row r="60" spans="1:14" s="282" customFormat="1" ht="19.5" customHeight="1">
      <c r="A60" s="329" t="s">
        <v>225</v>
      </c>
      <c r="B60" s="333">
        <v>610</v>
      </c>
      <c r="C60" s="335">
        <v>616</v>
      </c>
      <c r="D60" s="336">
        <v>598</v>
      </c>
      <c r="E60" s="333">
        <v>5031.9</v>
      </c>
      <c r="F60" s="335">
        <v>9710</v>
      </c>
      <c r="G60" s="336">
        <v>6802</v>
      </c>
      <c r="K60" s="376"/>
      <c r="L60" s="376"/>
      <c r="M60" s="376"/>
      <c r="N60" s="376"/>
    </row>
    <row r="61" spans="1:14" s="282" customFormat="1" ht="19.5" customHeight="1">
      <c r="A61" s="339" t="s">
        <v>226</v>
      </c>
      <c r="B61" s="343">
        <v>8.2</v>
      </c>
      <c r="C61" s="341">
        <v>14</v>
      </c>
      <c r="D61" s="342">
        <v>12</v>
      </c>
      <c r="E61" s="343">
        <v>352</v>
      </c>
      <c r="F61" s="341">
        <v>444</v>
      </c>
      <c r="G61" s="342">
        <v>303</v>
      </c>
      <c r="K61" s="376"/>
      <c r="L61" s="376"/>
      <c r="M61" s="376"/>
      <c r="N61" s="376"/>
    </row>
    <row r="62" spans="1:14" s="282" customFormat="1" ht="19.5" customHeight="1">
      <c r="A62" s="329" t="s">
        <v>227</v>
      </c>
      <c r="B62" s="333">
        <v>1351.7</v>
      </c>
      <c r="C62" s="331">
        <v>1850</v>
      </c>
      <c r="D62" s="332">
        <v>2160</v>
      </c>
      <c r="E62" s="333">
        <v>261640.5</v>
      </c>
      <c r="F62" s="331">
        <v>426433</v>
      </c>
      <c r="G62" s="332">
        <v>280970</v>
      </c>
      <c r="K62" s="376"/>
      <c r="L62" s="376"/>
      <c r="M62" s="376"/>
      <c r="N62" s="376"/>
    </row>
    <row r="63" spans="1:14" s="282" customFormat="1" ht="19.5" customHeight="1">
      <c r="A63" s="339" t="s">
        <v>228</v>
      </c>
      <c r="B63" s="343">
        <v>107.2</v>
      </c>
      <c r="C63" s="341">
        <v>311</v>
      </c>
      <c r="D63" s="342">
        <v>1604</v>
      </c>
      <c r="E63" s="343">
        <v>2992.6</v>
      </c>
      <c r="F63" s="341">
        <v>5894</v>
      </c>
      <c r="G63" s="342">
        <v>4718</v>
      </c>
      <c r="K63" s="376"/>
      <c r="L63" s="376"/>
      <c r="M63" s="376"/>
      <c r="N63" s="376"/>
    </row>
    <row r="64" spans="1:14" s="282" customFormat="1" ht="19.5" customHeight="1">
      <c r="A64" s="329" t="s">
        <v>229</v>
      </c>
      <c r="B64" s="333">
        <v>9929.1</v>
      </c>
      <c r="C64" s="335">
        <v>5974</v>
      </c>
      <c r="D64" s="336">
        <v>5682</v>
      </c>
      <c r="E64" s="333">
        <v>11666.4</v>
      </c>
      <c r="F64" s="335">
        <v>11524</v>
      </c>
      <c r="G64" s="336">
        <v>11332</v>
      </c>
      <c r="K64" s="376"/>
      <c r="L64" s="376"/>
      <c r="M64" s="376"/>
      <c r="N64" s="376"/>
    </row>
    <row r="65" spans="1:14" s="282" customFormat="1" ht="19.5" customHeight="1">
      <c r="A65" s="339" t="s">
        <v>230</v>
      </c>
      <c r="B65" s="343">
        <v>321</v>
      </c>
      <c r="C65" s="341">
        <v>401</v>
      </c>
      <c r="D65" s="342">
        <v>316</v>
      </c>
      <c r="E65" s="343">
        <v>6.5</v>
      </c>
      <c r="F65" s="341">
        <v>5</v>
      </c>
      <c r="G65" s="342">
        <v>5</v>
      </c>
      <c r="K65" s="376"/>
      <c r="L65" s="376"/>
      <c r="M65" s="376"/>
      <c r="N65" s="376"/>
    </row>
    <row r="66" spans="1:14" s="282" customFormat="1" ht="19.5" customHeight="1">
      <c r="A66" s="346" t="s">
        <v>231</v>
      </c>
      <c r="B66" s="347">
        <v>3372.6</v>
      </c>
      <c r="C66" s="387">
        <v>4402</v>
      </c>
      <c r="D66" s="349">
        <v>3650</v>
      </c>
      <c r="E66" s="347">
        <v>6419.666666666667</v>
      </c>
      <c r="F66" s="388">
        <v>8098</v>
      </c>
      <c r="G66" s="349">
        <v>8108</v>
      </c>
      <c r="K66" s="376"/>
      <c r="L66" s="376"/>
      <c r="M66" s="376"/>
      <c r="N66" s="376"/>
    </row>
    <row r="67" spans="1:14" s="282" customFormat="1" ht="24" customHeight="1">
      <c r="A67" s="351" t="s">
        <v>232</v>
      </c>
      <c r="B67" s="352"/>
      <c r="C67" s="337"/>
      <c r="D67" s="338"/>
      <c r="E67" s="352"/>
      <c r="F67" s="337"/>
      <c r="G67" s="338"/>
      <c r="K67" s="376"/>
      <c r="L67" s="376"/>
      <c r="M67" s="376"/>
      <c r="N67" s="376"/>
    </row>
    <row r="68" spans="1:14" s="282" customFormat="1" ht="19.5" customHeight="1">
      <c r="A68" s="323" t="s">
        <v>233</v>
      </c>
      <c r="B68" s="327">
        <v>217.2</v>
      </c>
      <c r="C68" s="325">
        <v>168</v>
      </c>
      <c r="D68" s="334">
        <v>110</v>
      </c>
      <c r="E68" s="327">
        <v>886.8</v>
      </c>
      <c r="F68" s="325">
        <v>221</v>
      </c>
      <c r="G68" s="334">
        <v>188</v>
      </c>
      <c r="K68" s="376"/>
      <c r="L68" s="376"/>
      <c r="M68" s="376"/>
      <c r="N68" s="376"/>
    </row>
    <row r="69" spans="1:14" s="282" customFormat="1" ht="19.5" customHeight="1">
      <c r="A69" s="329" t="s">
        <v>234</v>
      </c>
      <c r="B69" s="333">
        <v>1250</v>
      </c>
      <c r="C69" s="331">
        <v>1466</v>
      </c>
      <c r="D69" s="332">
        <v>1438</v>
      </c>
      <c r="E69" s="333">
        <v>241068.1</v>
      </c>
      <c r="F69" s="331">
        <v>327423</v>
      </c>
      <c r="G69" s="332">
        <v>285368</v>
      </c>
      <c r="K69" s="376"/>
      <c r="L69" s="376"/>
      <c r="M69" s="376"/>
      <c r="N69" s="376"/>
    </row>
    <row r="70" spans="1:14" s="282" customFormat="1" ht="19.5" customHeight="1">
      <c r="A70" s="353" t="s">
        <v>235</v>
      </c>
      <c r="B70" s="357">
        <v>4295.1</v>
      </c>
      <c r="C70" s="355">
        <v>2894</v>
      </c>
      <c r="D70" s="356">
        <v>1961</v>
      </c>
      <c r="E70" s="357">
        <v>2118662.4</v>
      </c>
      <c r="F70" s="355">
        <v>2341000</v>
      </c>
      <c r="G70" s="356">
        <v>2338117</v>
      </c>
      <c r="K70" s="376"/>
      <c r="L70" s="376"/>
      <c r="M70" s="376"/>
      <c r="N70" s="376"/>
    </row>
    <row r="71" spans="1:14" s="282" customFormat="1" ht="24" customHeight="1">
      <c r="A71" s="351" t="s">
        <v>236</v>
      </c>
      <c r="B71" s="352"/>
      <c r="C71" s="358"/>
      <c r="D71" s="359"/>
      <c r="E71" s="352"/>
      <c r="F71" s="358"/>
      <c r="G71" s="338"/>
      <c r="K71" s="376"/>
      <c r="L71" s="376"/>
      <c r="M71" s="376"/>
      <c r="N71" s="376"/>
    </row>
    <row r="72" spans="1:14" s="282" customFormat="1" ht="19.5" customHeight="1">
      <c r="A72" s="323" t="s">
        <v>237</v>
      </c>
      <c r="B72" s="327">
        <v>38.3</v>
      </c>
      <c r="C72" s="325">
        <v>61</v>
      </c>
      <c r="D72" s="334">
        <v>62</v>
      </c>
      <c r="E72" s="327">
        <v>40.5</v>
      </c>
      <c r="F72" s="325">
        <v>0</v>
      </c>
      <c r="G72" s="334">
        <v>0</v>
      </c>
      <c r="K72" s="376"/>
      <c r="L72" s="376"/>
      <c r="M72" s="376"/>
      <c r="N72" s="376"/>
    </row>
    <row r="73" spans="1:14" s="282" customFormat="1" ht="19.5" customHeight="1">
      <c r="A73" s="329" t="s">
        <v>238</v>
      </c>
      <c r="B73" s="333">
        <v>32092.1</v>
      </c>
      <c r="C73" s="331">
        <v>45340</v>
      </c>
      <c r="D73" s="332">
        <v>37990</v>
      </c>
      <c r="E73" s="333">
        <v>40937.1</v>
      </c>
      <c r="F73" s="331">
        <v>42998</v>
      </c>
      <c r="G73" s="332">
        <v>34263</v>
      </c>
      <c r="K73" s="376"/>
      <c r="L73" s="376"/>
      <c r="M73" s="376"/>
      <c r="N73" s="376"/>
    </row>
    <row r="74" spans="1:14" s="282" customFormat="1" ht="19.5" customHeight="1" thickBot="1">
      <c r="A74" s="360" t="s">
        <v>239</v>
      </c>
      <c r="B74" s="364">
        <v>7012</v>
      </c>
      <c r="C74" s="362">
        <v>7913</v>
      </c>
      <c r="D74" s="363">
        <v>7967</v>
      </c>
      <c r="E74" s="364">
        <v>8149.6</v>
      </c>
      <c r="F74" s="362">
        <v>8035</v>
      </c>
      <c r="G74" s="363">
        <v>6223</v>
      </c>
      <c r="K74" s="376"/>
      <c r="L74" s="376"/>
      <c r="M74" s="376"/>
      <c r="N74" s="376"/>
    </row>
    <row r="75" spans="1:11" s="282" customFormat="1" ht="15" customHeight="1">
      <c r="A75" s="365" t="s">
        <v>190</v>
      </c>
      <c r="H75" s="376"/>
      <c r="I75" s="376"/>
      <c r="J75" s="376"/>
      <c r="K75" s="376"/>
    </row>
    <row r="76" spans="1:11" s="282" customFormat="1" ht="15" customHeight="1">
      <c r="A76" s="376"/>
      <c r="B76" s="376"/>
      <c r="C76" s="376"/>
      <c r="D76" s="376"/>
      <c r="E76" s="376"/>
      <c r="F76" s="376"/>
      <c r="G76" s="376"/>
      <c r="H76" s="376"/>
      <c r="I76" s="376"/>
      <c r="J76" s="376"/>
      <c r="K76" s="376"/>
    </row>
    <row r="77" spans="1:11" s="282" customFormat="1" ht="15" customHeight="1">
      <c r="A77" s="376"/>
      <c r="B77" s="376"/>
      <c r="C77" s="376"/>
      <c r="D77" s="376"/>
      <c r="E77" s="376"/>
      <c r="F77" s="376"/>
      <c r="G77" s="376"/>
      <c r="H77" s="376"/>
      <c r="I77" s="376"/>
      <c r="J77" s="376"/>
      <c r="K77" s="376"/>
    </row>
    <row r="78" spans="1:11" s="282" customFormat="1" ht="15" customHeight="1">
      <c r="A78" s="376"/>
      <c r="B78" s="376"/>
      <c r="C78" s="376"/>
      <c r="D78" s="376"/>
      <c r="E78" s="376"/>
      <c r="F78" s="376"/>
      <c r="G78" s="376"/>
      <c r="H78" s="376"/>
      <c r="I78" s="376"/>
      <c r="J78" s="376"/>
      <c r="K78" s="376"/>
    </row>
    <row r="79" spans="1:11" s="282" customFormat="1" ht="15" customHeight="1">
      <c r="A79" s="376"/>
      <c r="B79" s="376"/>
      <c r="C79" s="376"/>
      <c r="D79" s="376"/>
      <c r="E79" s="376"/>
      <c r="F79" s="376"/>
      <c r="G79" s="376"/>
      <c r="H79" s="376"/>
      <c r="I79" s="376"/>
      <c r="J79" s="376"/>
      <c r="K79" s="376"/>
    </row>
    <row r="80" spans="1:11" s="282" customFormat="1" ht="15" customHeight="1">
      <c r="A80" s="376"/>
      <c r="B80" s="376"/>
      <c r="C80" s="376"/>
      <c r="D80" s="376"/>
      <c r="E80" s="376"/>
      <c r="F80" s="376"/>
      <c r="G80" s="376"/>
      <c r="H80" s="376"/>
      <c r="I80" s="376"/>
      <c r="J80" s="376"/>
      <c r="K80" s="376"/>
    </row>
    <row r="81" spans="1:11" s="282" customFormat="1" ht="15" customHeight="1">
      <c r="A81" s="376"/>
      <c r="B81" s="376"/>
      <c r="C81" s="376"/>
      <c r="D81" s="376"/>
      <c r="E81" s="376"/>
      <c r="F81" s="376"/>
      <c r="G81" s="376"/>
      <c r="H81" s="376"/>
      <c r="I81" s="376"/>
      <c r="J81" s="376"/>
      <c r="K81" s="376"/>
    </row>
    <row r="82" spans="1:11" s="282" customFormat="1" ht="15" customHeight="1">
      <c r="A82" s="376"/>
      <c r="B82" s="376"/>
      <c r="C82" s="376"/>
      <c r="D82" s="376"/>
      <c r="E82" s="376"/>
      <c r="F82" s="376"/>
      <c r="G82" s="376"/>
      <c r="H82" s="376"/>
      <c r="I82" s="376"/>
      <c r="J82" s="376"/>
      <c r="K82" s="376"/>
    </row>
    <row r="83" spans="1:11" s="282" customFormat="1" ht="15" customHeight="1">
      <c r="A83" s="376"/>
      <c r="B83" s="376"/>
      <c r="C83" s="376"/>
      <c r="D83" s="376"/>
      <c r="E83" s="376"/>
      <c r="F83" s="376"/>
      <c r="G83" s="376"/>
      <c r="H83" s="376"/>
      <c r="I83" s="376"/>
      <c r="J83" s="376"/>
      <c r="K83" s="376"/>
    </row>
    <row r="84" spans="1:11" s="282" customFormat="1" ht="15" customHeight="1">
      <c r="A84" s="376"/>
      <c r="B84" s="376"/>
      <c r="C84" s="376"/>
      <c r="D84" s="376"/>
      <c r="E84" s="376"/>
      <c r="F84" s="376"/>
      <c r="G84" s="376"/>
      <c r="H84" s="376"/>
      <c r="I84" s="376"/>
      <c r="J84" s="376"/>
      <c r="K84" s="376"/>
    </row>
    <row r="85" spans="1:11" s="282" customFormat="1" ht="15" customHeight="1">
      <c r="A85" s="376"/>
      <c r="B85" s="376"/>
      <c r="C85" s="376"/>
      <c r="D85" s="376"/>
      <c r="E85" s="376"/>
      <c r="F85" s="376"/>
      <c r="G85" s="376"/>
      <c r="H85" s="376"/>
      <c r="I85" s="376"/>
      <c r="J85" s="376"/>
      <c r="K85" s="376"/>
    </row>
    <row r="86" spans="1:11" s="282" customFormat="1" ht="15" customHeight="1">
      <c r="A86" s="376"/>
      <c r="B86" s="376"/>
      <c r="C86" s="376"/>
      <c r="D86" s="376"/>
      <c r="E86" s="376"/>
      <c r="F86" s="376"/>
      <c r="G86" s="376"/>
      <c r="H86" s="376"/>
      <c r="I86" s="376"/>
      <c r="J86" s="376"/>
      <c r="K86" s="376"/>
    </row>
    <row r="87" spans="1:11" s="282" customFormat="1" ht="15" customHeight="1">
      <c r="A87" s="376"/>
      <c r="B87" s="376"/>
      <c r="C87" s="376"/>
      <c r="D87" s="376"/>
      <c r="E87" s="376"/>
      <c r="F87" s="376"/>
      <c r="G87" s="376"/>
      <c r="H87" s="376"/>
      <c r="I87" s="376"/>
      <c r="J87" s="376"/>
      <c r="K87" s="376"/>
    </row>
    <row r="88" spans="1:11" s="282" customFormat="1" ht="15" customHeight="1">
      <c r="A88" s="376"/>
      <c r="B88" s="376"/>
      <c r="C88" s="376"/>
      <c r="D88" s="376"/>
      <c r="E88" s="376"/>
      <c r="F88" s="376"/>
      <c r="G88" s="376"/>
      <c r="H88" s="376"/>
      <c r="I88" s="376"/>
      <c r="J88" s="376"/>
      <c r="K88" s="376"/>
    </row>
    <row r="89" spans="1:11" s="282" customFormat="1" ht="15" customHeight="1">
      <c r="A89" s="376"/>
      <c r="B89" s="376"/>
      <c r="C89" s="376"/>
      <c r="D89" s="376"/>
      <c r="E89" s="376"/>
      <c r="F89" s="376"/>
      <c r="G89" s="376"/>
      <c r="H89" s="376"/>
      <c r="I89" s="376"/>
      <c r="J89" s="376"/>
      <c r="K89" s="376"/>
    </row>
    <row r="90" spans="1:11" s="282" customFormat="1" ht="15" customHeight="1">
      <c r="A90" s="376"/>
      <c r="B90" s="376"/>
      <c r="C90" s="376"/>
      <c r="D90" s="376"/>
      <c r="E90" s="376"/>
      <c r="F90" s="376"/>
      <c r="G90" s="376"/>
      <c r="H90" s="376"/>
      <c r="I90" s="376"/>
      <c r="J90" s="376"/>
      <c r="K90" s="376"/>
    </row>
    <row r="91" spans="1:11" s="282" customFormat="1" ht="15" customHeight="1">
      <c r="A91" s="376"/>
      <c r="B91" s="376"/>
      <c r="C91" s="376"/>
      <c r="D91" s="376"/>
      <c r="E91" s="376"/>
      <c r="F91" s="376"/>
      <c r="G91" s="376"/>
      <c r="H91" s="376"/>
      <c r="I91" s="376"/>
      <c r="J91" s="376"/>
      <c r="K91" s="376"/>
    </row>
    <row r="92" spans="1:11" s="282" customFormat="1" ht="15" customHeight="1">
      <c r="A92" s="376"/>
      <c r="B92" s="376"/>
      <c r="C92" s="376"/>
      <c r="D92" s="376"/>
      <c r="E92" s="376"/>
      <c r="F92" s="376"/>
      <c r="G92" s="376"/>
      <c r="H92" s="376"/>
      <c r="I92" s="376"/>
      <c r="J92" s="376"/>
      <c r="K92" s="376"/>
    </row>
    <row r="93" spans="1:11" s="282" customFormat="1" ht="15" customHeight="1">
      <c r="A93" s="376"/>
      <c r="B93" s="376"/>
      <c r="C93" s="376"/>
      <c r="D93" s="376"/>
      <c r="E93" s="376"/>
      <c r="F93" s="376"/>
      <c r="G93" s="376"/>
      <c r="H93" s="376"/>
      <c r="I93" s="376"/>
      <c r="J93" s="376"/>
      <c r="K93" s="376"/>
    </row>
    <row r="94" spans="1:11" s="282" customFormat="1" ht="15" customHeight="1">
      <c r="A94" s="376"/>
      <c r="B94" s="376"/>
      <c r="C94" s="376"/>
      <c r="D94" s="376"/>
      <c r="E94" s="376"/>
      <c r="F94" s="376"/>
      <c r="G94" s="376"/>
      <c r="H94" s="376"/>
      <c r="I94" s="376"/>
      <c r="J94" s="376"/>
      <c r="K94" s="376"/>
    </row>
    <row r="95" spans="1:11" s="282" customFormat="1" ht="15" customHeight="1">
      <c r="A95" s="376"/>
      <c r="B95" s="376"/>
      <c r="C95" s="376"/>
      <c r="D95" s="376"/>
      <c r="E95" s="376"/>
      <c r="F95" s="376"/>
      <c r="G95" s="376"/>
      <c r="H95" s="376"/>
      <c r="I95" s="376"/>
      <c r="J95" s="376"/>
      <c r="K95" s="376"/>
    </row>
    <row r="96" spans="1:11" s="282" customFormat="1" ht="15" customHeight="1">
      <c r="A96" s="376"/>
      <c r="B96" s="376"/>
      <c r="C96" s="376"/>
      <c r="D96" s="376"/>
      <c r="E96" s="376"/>
      <c r="F96" s="376"/>
      <c r="G96" s="376"/>
      <c r="H96" s="376"/>
      <c r="I96" s="376"/>
      <c r="J96" s="376"/>
      <c r="K96" s="376"/>
    </row>
    <row r="97" spans="1:11" s="282" customFormat="1" ht="15" customHeight="1">
      <c r="A97" s="376"/>
      <c r="B97" s="376"/>
      <c r="C97" s="376"/>
      <c r="D97" s="376"/>
      <c r="E97" s="376"/>
      <c r="F97" s="376"/>
      <c r="G97" s="376"/>
      <c r="H97" s="376"/>
      <c r="I97" s="376"/>
      <c r="J97" s="376"/>
      <c r="K97" s="376"/>
    </row>
    <row r="98" spans="1:11" s="282" customFormat="1" ht="15" customHeight="1">
      <c r="A98" s="376"/>
      <c r="B98" s="376"/>
      <c r="C98" s="376"/>
      <c r="D98" s="376"/>
      <c r="E98" s="376"/>
      <c r="F98" s="376"/>
      <c r="G98" s="376"/>
      <c r="H98" s="376"/>
      <c r="I98" s="376"/>
      <c r="J98" s="376"/>
      <c r="K98" s="376"/>
    </row>
    <row r="99" spans="1:11" s="282" customFormat="1" ht="15" customHeight="1">
      <c r="A99" s="376"/>
      <c r="B99" s="376"/>
      <c r="C99" s="376"/>
      <c r="D99" s="376"/>
      <c r="E99" s="376"/>
      <c r="F99" s="376"/>
      <c r="G99" s="376"/>
      <c r="H99" s="376"/>
      <c r="I99" s="376"/>
      <c r="J99" s="376"/>
      <c r="K99" s="376"/>
    </row>
    <row r="100" s="282" customFormat="1" ht="15" customHeight="1"/>
    <row r="101" s="282" customFormat="1" ht="15" customHeight="1"/>
    <row r="102" s="282" customFormat="1" ht="15" customHeight="1"/>
    <row r="103" s="282" customFormat="1" ht="15.75"/>
    <row r="104" s="282" customFormat="1" ht="15.75"/>
    <row r="105" s="282" customFormat="1" ht="15.75"/>
    <row r="106" s="282" customFormat="1" ht="15.75"/>
    <row r="107" s="282" customFormat="1" ht="15.75"/>
    <row r="108" s="282" customFormat="1" ht="15.75"/>
    <row r="109" s="282" customFormat="1" ht="15.75"/>
    <row r="110" s="282" customFormat="1" ht="15.75"/>
    <row r="111" s="282" customFormat="1" ht="15.75"/>
    <row r="112" s="282" customFormat="1" ht="15.75"/>
    <row r="113" s="282" customFormat="1" ht="15.75"/>
    <row r="114" s="282" customFormat="1" ht="15.75"/>
    <row r="115" s="282" customFormat="1" ht="15.75"/>
    <row r="116" s="282" customFormat="1" ht="15.75"/>
    <row r="117" s="282" customFormat="1" ht="15.75"/>
    <row r="118" s="282" customFormat="1" ht="15.75"/>
    <row r="119" s="282" customFormat="1" ht="15.75"/>
    <row r="120" s="282" customFormat="1" ht="15.75"/>
    <row r="121" s="282" customFormat="1" ht="15.75"/>
    <row r="122" s="282" customFormat="1" ht="15.75"/>
    <row r="123" s="282" customFormat="1" ht="15.75"/>
    <row r="124" s="282" customFormat="1" ht="15.75"/>
    <row r="125" s="282" customFormat="1" ht="15.75"/>
    <row r="126" s="282" customFormat="1" ht="15.75"/>
    <row r="127" s="282" customFormat="1" ht="15.75"/>
    <row r="128" s="282" customFormat="1" ht="15.75"/>
    <row r="129" s="282" customFormat="1" ht="15.75"/>
    <row r="130" s="282" customFormat="1" ht="15.75"/>
    <row r="131" s="282" customFormat="1" ht="15.75"/>
    <row r="132" s="282" customFormat="1" ht="15.75"/>
    <row r="133" s="282" customFormat="1" ht="15.75"/>
    <row r="134" s="282" customFormat="1" ht="15.75"/>
    <row r="135" s="282" customFormat="1" ht="15.75"/>
    <row r="136" s="282" customFormat="1" ht="15.75"/>
    <row r="137" s="282" customFormat="1" ht="15.75"/>
    <row r="138" s="282" customFormat="1" ht="15.75"/>
    <row r="139" s="282" customFormat="1" ht="15.75"/>
    <row r="140" s="282" customFormat="1" ht="15.75"/>
    <row r="141" s="282" customFormat="1" ht="15.75"/>
    <row r="142" s="282" customFormat="1" ht="15.75"/>
    <row r="143" s="282" customFormat="1" ht="15.75"/>
    <row r="144" s="282" customFormat="1" ht="15.75"/>
    <row r="145" s="282" customFormat="1" ht="15.75"/>
    <row r="146" s="282" customFormat="1" ht="15.75"/>
    <row r="147" s="282" customFormat="1" ht="15.75"/>
    <row r="148" s="282" customFormat="1" ht="15.75"/>
    <row r="149" s="282" customFormat="1" ht="15.75"/>
    <row r="150" s="282" customFormat="1" ht="15.75"/>
    <row r="151" s="282" customFormat="1" ht="15.75"/>
    <row r="152" s="282" customFormat="1" ht="15.75"/>
    <row r="153" s="282" customFormat="1" ht="15.75"/>
    <row r="154" s="282" customFormat="1" ht="15.75"/>
    <row r="155" s="282" customFormat="1" ht="15.75"/>
    <row r="156" s="282" customFormat="1" ht="15.75"/>
    <row r="157" s="282" customFormat="1" ht="15.75"/>
    <row r="158" s="282" customFormat="1" ht="15.75"/>
    <row r="159" s="282" customFormat="1" ht="15.75"/>
    <row r="160" s="282" customFormat="1" ht="15.75"/>
    <row r="161" s="282" customFormat="1" ht="15.75"/>
    <row r="162" s="282" customFormat="1" ht="15.75"/>
    <row r="163" s="282" customFormat="1" ht="15.75"/>
    <row r="164" s="282" customFormat="1" ht="15.75"/>
    <row r="165" s="282" customFormat="1" ht="15.75"/>
    <row r="166" s="282" customFormat="1" ht="15.75"/>
    <row r="167" s="282" customFormat="1" ht="15.75"/>
    <row r="168" s="282" customFormat="1" ht="15.75"/>
    <row r="169" s="282" customFormat="1" ht="15.75"/>
    <row r="170" s="282" customFormat="1" ht="15.75"/>
    <row r="171" s="282" customFormat="1" ht="15.75"/>
    <row r="172" s="282" customFormat="1" ht="15.75"/>
    <row r="173" s="282" customFormat="1" ht="15.75"/>
    <row r="174" s="282" customFormat="1" ht="15.75"/>
    <row r="175" s="282" customFormat="1" ht="15.75"/>
  </sheetData>
  <sheetProtection/>
  <mergeCells count="12">
    <mergeCell ref="A41:A42"/>
    <mergeCell ref="B41:D41"/>
    <mergeCell ref="E41:G41"/>
    <mergeCell ref="B50:D50"/>
    <mergeCell ref="E50:G50"/>
    <mergeCell ref="A1:F1"/>
    <mergeCell ref="A2:E2"/>
    <mergeCell ref="A5:A6"/>
    <mergeCell ref="B5:D5"/>
    <mergeCell ref="E5:G5"/>
    <mergeCell ref="B14:D14"/>
    <mergeCell ref="E14:G14"/>
  </mergeCells>
  <printOptions/>
  <pageMargins left="0.59" right="0.16" top="0.64" bottom="0.9840277777777777" header="0.5118055555555555" footer="0.5118055555555555"/>
  <pageSetup horizontalDpi="300" verticalDpi="300" orientation="portrait" paperSize="9" scale="85" r:id="rId1"/>
  <rowBreaks count="1" manualBreakCount="1">
    <brk id="39" min="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13"/>
  <sheetViews>
    <sheetView view="pageBreakPreview" zoomScale="80" zoomScaleNormal="75" zoomScaleSheetLayoutView="80" zoomScalePageLayoutView="0" workbookViewId="0" topLeftCell="A1">
      <selection activeCell="A1" sqref="A1:E1"/>
    </sheetView>
  </sheetViews>
  <sheetFormatPr defaultColWidth="8.00390625" defaultRowHeight="13.5"/>
  <cols>
    <col min="1" max="1" width="25.75390625" style="390" customWidth="1"/>
    <col min="2" max="2" width="13.375" style="390" customWidth="1"/>
    <col min="3" max="3" width="11.875" style="390" customWidth="1"/>
    <col min="4" max="4" width="10.75390625" style="390" customWidth="1"/>
    <col min="5" max="5" width="9.875" style="390" customWidth="1"/>
    <col min="6" max="6" width="13.375" style="390" customWidth="1"/>
    <col min="7" max="7" width="11.25390625" style="390" customWidth="1"/>
    <col min="8" max="8" width="10.375" style="390" customWidth="1"/>
    <col min="9" max="9" width="8.875" style="390" customWidth="1"/>
    <col min="10" max="16384" width="8.00390625" style="390" customWidth="1"/>
  </cols>
  <sheetData>
    <row r="1" spans="1:7" ht="25.5">
      <c r="A1" s="809" t="s">
        <v>137</v>
      </c>
      <c r="B1" s="809"/>
      <c r="C1" s="809"/>
      <c r="D1" s="809"/>
      <c r="E1" s="809"/>
      <c r="F1" s="389"/>
      <c r="G1" s="389"/>
    </row>
    <row r="2" spans="1:7" ht="20.25">
      <c r="A2" s="810" t="s">
        <v>242</v>
      </c>
      <c r="B2" s="810"/>
      <c r="C2" s="810"/>
      <c r="D2" s="810"/>
      <c r="E2" s="810"/>
      <c r="F2" s="389"/>
      <c r="G2" s="389"/>
    </row>
    <row r="3" spans="1:7" ht="20.25">
      <c r="A3" s="392" t="s">
        <v>243</v>
      </c>
      <c r="B3" s="391"/>
      <c r="C3" s="391"/>
      <c r="D3" s="391"/>
      <c r="E3" s="391"/>
      <c r="F3" s="389"/>
      <c r="G3" s="389"/>
    </row>
    <row r="4" spans="1:7" ht="15" customHeight="1" thickBot="1">
      <c r="A4" s="392"/>
      <c r="B4" s="393"/>
      <c r="C4" s="393"/>
      <c r="D4" s="393"/>
      <c r="E4" s="393"/>
      <c r="F4" s="394"/>
      <c r="G4" s="394"/>
    </row>
    <row r="5" spans="1:7" ht="23.25" customHeight="1" thickBot="1">
      <c r="A5" s="803" t="s">
        <v>244</v>
      </c>
      <c r="B5" s="804"/>
      <c r="C5" s="804"/>
      <c r="D5" s="804"/>
      <c r="E5" s="811" t="s">
        <v>245</v>
      </c>
      <c r="F5" s="812"/>
      <c r="G5" s="813"/>
    </row>
    <row r="6" spans="1:7" ht="15.75" customHeight="1">
      <c r="A6" s="805" t="s">
        <v>246</v>
      </c>
      <c r="B6" s="796" t="s">
        <v>247</v>
      </c>
      <c r="C6" s="797"/>
      <c r="D6" s="798"/>
      <c r="E6" s="814" t="s">
        <v>143</v>
      </c>
      <c r="F6" s="807"/>
      <c r="G6" s="808"/>
    </row>
    <row r="7" spans="1:7" ht="12.75" customHeight="1">
      <c r="A7" s="794"/>
      <c r="B7" s="790" t="s">
        <v>248</v>
      </c>
      <c r="C7" s="792" t="s">
        <v>249</v>
      </c>
      <c r="D7" s="788" t="s">
        <v>250</v>
      </c>
      <c r="E7" s="790" t="s">
        <v>248</v>
      </c>
      <c r="F7" s="792" t="s">
        <v>249</v>
      </c>
      <c r="G7" s="788" t="s">
        <v>250</v>
      </c>
    </row>
    <row r="8" spans="1:7" ht="18.75" customHeight="1" thickBot="1">
      <c r="A8" s="795"/>
      <c r="B8" s="791"/>
      <c r="C8" s="793"/>
      <c r="D8" s="789"/>
      <c r="E8" s="791"/>
      <c r="F8" s="793"/>
      <c r="G8" s="789"/>
    </row>
    <row r="9" spans="1:7" ht="15.75">
      <c r="A9" s="395" t="s">
        <v>251</v>
      </c>
      <c r="B9" s="396">
        <v>5540</v>
      </c>
      <c r="C9" s="397">
        <v>3355</v>
      </c>
      <c r="D9" s="398">
        <v>2185</v>
      </c>
      <c r="E9" s="396">
        <v>439</v>
      </c>
      <c r="F9" s="397">
        <v>220</v>
      </c>
      <c r="G9" s="398">
        <v>219</v>
      </c>
    </row>
    <row r="10" spans="1:7" ht="15.75">
      <c r="A10" s="399" t="s">
        <v>252</v>
      </c>
      <c r="B10" s="400">
        <v>3610</v>
      </c>
      <c r="C10" s="401">
        <v>131</v>
      </c>
      <c r="D10" s="402">
        <v>3479</v>
      </c>
      <c r="E10" s="400">
        <v>1598</v>
      </c>
      <c r="F10" s="401">
        <v>1</v>
      </c>
      <c r="G10" s="402">
        <v>1597</v>
      </c>
    </row>
    <row r="11" spans="1:7" ht="15.75">
      <c r="A11" s="403" t="s">
        <v>253</v>
      </c>
      <c r="B11" s="404">
        <v>50</v>
      </c>
      <c r="C11" s="405">
        <v>14</v>
      </c>
      <c r="D11" s="406">
        <v>36</v>
      </c>
      <c r="E11" s="404">
        <v>2</v>
      </c>
      <c r="F11" s="405">
        <v>0</v>
      </c>
      <c r="G11" s="406">
        <v>2</v>
      </c>
    </row>
    <row r="12" spans="1:7" ht="15.75">
      <c r="A12" s="399" t="s">
        <v>254</v>
      </c>
      <c r="B12" s="400">
        <v>1469</v>
      </c>
      <c r="C12" s="401">
        <v>242</v>
      </c>
      <c r="D12" s="402">
        <v>1227</v>
      </c>
      <c r="E12" s="400">
        <v>107</v>
      </c>
      <c r="F12" s="401">
        <v>2</v>
      </c>
      <c r="G12" s="402">
        <v>105</v>
      </c>
    </row>
    <row r="13" spans="1:7" ht="15.75">
      <c r="A13" s="403" t="s">
        <v>255</v>
      </c>
      <c r="B13" s="404">
        <v>665</v>
      </c>
      <c r="C13" s="405">
        <v>8</v>
      </c>
      <c r="D13" s="406">
        <v>657</v>
      </c>
      <c r="E13" s="404">
        <v>87</v>
      </c>
      <c r="F13" s="405">
        <v>0</v>
      </c>
      <c r="G13" s="406">
        <v>87</v>
      </c>
    </row>
    <row r="14" spans="1:7" ht="15.75">
      <c r="A14" s="399" t="s">
        <v>256</v>
      </c>
      <c r="B14" s="400">
        <v>1019</v>
      </c>
      <c r="C14" s="401">
        <v>584</v>
      </c>
      <c r="D14" s="402">
        <v>435</v>
      </c>
      <c r="E14" s="400">
        <v>41</v>
      </c>
      <c r="F14" s="401">
        <v>21</v>
      </c>
      <c r="G14" s="402">
        <v>20</v>
      </c>
    </row>
    <row r="15" spans="1:7" ht="15.75">
      <c r="A15" s="403" t="s">
        <v>257</v>
      </c>
      <c r="B15" s="404">
        <v>174</v>
      </c>
      <c r="C15" s="405">
        <v>12</v>
      </c>
      <c r="D15" s="406">
        <v>162</v>
      </c>
      <c r="E15" s="404">
        <v>129</v>
      </c>
      <c r="F15" s="405">
        <v>0</v>
      </c>
      <c r="G15" s="406">
        <v>129</v>
      </c>
    </row>
    <row r="16" spans="1:7" ht="15.75">
      <c r="A16" s="399" t="s">
        <v>258</v>
      </c>
      <c r="B16" s="400">
        <v>328</v>
      </c>
      <c r="C16" s="401">
        <v>46</v>
      </c>
      <c r="D16" s="402">
        <v>282</v>
      </c>
      <c r="E16" s="400">
        <v>7</v>
      </c>
      <c r="F16" s="401">
        <v>3</v>
      </c>
      <c r="G16" s="402">
        <v>4</v>
      </c>
    </row>
    <row r="17" spans="1:7" ht="15.75">
      <c r="A17" s="407" t="s">
        <v>259</v>
      </c>
      <c r="B17" s="408">
        <v>12855</v>
      </c>
      <c r="C17" s="409">
        <v>4392</v>
      </c>
      <c r="D17" s="410">
        <v>8463</v>
      </c>
      <c r="E17" s="408">
        <v>2410</v>
      </c>
      <c r="F17" s="409">
        <v>247</v>
      </c>
      <c r="G17" s="410">
        <v>2163</v>
      </c>
    </row>
    <row r="18" spans="1:7" ht="15.75">
      <c r="A18" s="403" t="s">
        <v>260</v>
      </c>
      <c r="B18" s="404">
        <v>113921</v>
      </c>
      <c r="C18" s="405">
        <v>29724</v>
      </c>
      <c r="D18" s="406">
        <v>84197</v>
      </c>
      <c r="E18" s="404">
        <v>37688</v>
      </c>
      <c r="F18" s="405">
        <v>5896</v>
      </c>
      <c r="G18" s="406">
        <v>31792</v>
      </c>
    </row>
    <row r="19" spans="1:7" ht="15.75">
      <c r="A19" s="399" t="s">
        <v>261</v>
      </c>
      <c r="B19" s="400">
        <v>8767</v>
      </c>
      <c r="C19" s="401">
        <v>6961</v>
      </c>
      <c r="D19" s="402">
        <v>1806</v>
      </c>
      <c r="E19" s="400">
        <v>4033</v>
      </c>
      <c r="F19" s="401">
        <v>3306</v>
      </c>
      <c r="G19" s="402">
        <v>727</v>
      </c>
    </row>
    <row r="20" spans="1:7" ht="15.75">
      <c r="A20" s="407" t="s">
        <v>262</v>
      </c>
      <c r="B20" s="408">
        <v>122688</v>
      </c>
      <c r="C20" s="409">
        <v>36685</v>
      </c>
      <c r="D20" s="410">
        <v>86003</v>
      </c>
      <c r="E20" s="408">
        <v>41721</v>
      </c>
      <c r="F20" s="409">
        <v>9202</v>
      </c>
      <c r="G20" s="410">
        <v>32519</v>
      </c>
    </row>
    <row r="21" spans="1:7" ht="15.75">
      <c r="A21" s="403" t="s">
        <v>263</v>
      </c>
      <c r="B21" s="404">
        <v>13843</v>
      </c>
      <c r="C21" s="405">
        <v>3050</v>
      </c>
      <c r="D21" s="406">
        <v>10793</v>
      </c>
      <c r="E21" s="404">
        <v>6917</v>
      </c>
      <c r="F21" s="405">
        <v>995</v>
      </c>
      <c r="G21" s="406">
        <v>5922</v>
      </c>
    </row>
    <row r="22" spans="1:7" ht="15.75">
      <c r="A22" s="399" t="s">
        <v>264</v>
      </c>
      <c r="B22" s="400">
        <v>3233</v>
      </c>
      <c r="C22" s="401">
        <v>2035</v>
      </c>
      <c r="D22" s="402">
        <v>1198</v>
      </c>
      <c r="E22" s="400">
        <v>1881</v>
      </c>
      <c r="F22" s="401">
        <v>1119</v>
      </c>
      <c r="G22" s="402">
        <v>762</v>
      </c>
    </row>
    <row r="23" spans="1:7" ht="15.75">
      <c r="A23" s="407" t="s">
        <v>265</v>
      </c>
      <c r="B23" s="408">
        <v>17076</v>
      </c>
      <c r="C23" s="409">
        <v>5085</v>
      </c>
      <c r="D23" s="410">
        <v>11991</v>
      </c>
      <c r="E23" s="408">
        <v>8798</v>
      </c>
      <c r="F23" s="409">
        <v>2114</v>
      </c>
      <c r="G23" s="410">
        <v>6684</v>
      </c>
    </row>
    <row r="24" spans="1:7" ht="15.75">
      <c r="A24" s="403" t="s">
        <v>266</v>
      </c>
      <c r="B24" s="404">
        <v>520956</v>
      </c>
      <c r="C24" s="405">
        <v>501338</v>
      </c>
      <c r="D24" s="406">
        <v>19618</v>
      </c>
      <c r="E24" s="404">
        <v>65456</v>
      </c>
      <c r="F24" s="405">
        <v>65158</v>
      </c>
      <c r="G24" s="406">
        <v>298</v>
      </c>
    </row>
    <row r="25" spans="1:7" ht="15.75">
      <c r="A25" s="399" t="s">
        <v>267</v>
      </c>
      <c r="B25" s="400">
        <v>711528</v>
      </c>
      <c r="C25" s="401">
        <v>63380</v>
      </c>
      <c r="D25" s="402">
        <v>648148</v>
      </c>
      <c r="E25" s="400">
        <v>25161</v>
      </c>
      <c r="F25" s="401">
        <v>8782</v>
      </c>
      <c r="G25" s="402">
        <v>16379</v>
      </c>
    </row>
    <row r="26" spans="1:7" ht="15.75">
      <c r="A26" s="407" t="s">
        <v>268</v>
      </c>
      <c r="B26" s="408">
        <v>1232484</v>
      </c>
      <c r="C26" s="409">
        <v>564718</v>
      </c>
      <c r="D26" s="410">
        <v>667766</v>
      </c>
      <c r="E26" s="408">
        <v>90617</v>
      </c>
      <c r="F26" s="409">
        <v>73940</v>
      </c>
      <c r="G26" s="410">
        <v>16677</v>
      </c>
    </row>
    <row r="27" spans="1:7" ht="15.75">
      <c r="A27" s="411" t="s">
        <v>269</v>
      </c>
      <c r="B27" s="404">
        <v>3566</v>
      </c>
      <c r="C27" s="405">
        <v>2046</v>
      </c>
      <c r="D27" s="406">
        <v>1520</v>
      </c>
      <c r="E27" s="404">
        <v>634</v>
      </c>
      <c r="F27" s="405">
        <v>578</v>
      </c>
      <c r="G27" s="406">
        <v>56</v>
      </c>
    </row>
    <row r="28" spans="1:7" ht="15.75">
      <c r="A28" s="254" t="s">
        <v>270</v>
      </c>
      <c r="B28" s="400">
        <v>26</v>
      </c>
      <c r="C28" s="401">
        <v>22</v>
      </c>
      <c r="D28" s="402">
        <v>4</v>
      </c>
      <c r="E28" s="400">
        <v>5</v>
      </c>
      <c r="F28" s="401">
        <v>5</v>
      </c>
      <c r="G28" s="402">
        <v>0</v>
      </c>
    </row>
    <row r="29" spans="1:7" ht="15.75">
      <c r="A29" s="411" t="s">
        <v>271</v>
      </c>
      <c r="B29" s="404">
        <v>32</v>
      </c>
      <c r="C29" s="405">
        <v>27</v>
      </c>
      <c r="D29" s="406">
        <v>5</v>
      </c>
      <c r="E29" s="404">
        <v>12</v>
      </c>
      <c r="F29" s="405">
        <v>12</v>
      </c>
      <c r="G29" s="406">
        <v>0</v>
      </c>
    </row>
    <row r="30" spans="1:7" ht="15.75">
      <c r="A30" s="412" t="s">
        <v>272</v>
      </c>
      <c r="B30" s="408">
        <v>3624</v>
      </c>
      <c r="C30" s="409">
        <v>2095</v>
      </c>
      <c r="D30" s="410">
        <v>1529</v>
      </c>
      <c r="E30" s="408">
        <v>651</v>
      </c>
      <c r="F30" s="409">
        <v>595</v>
      </c>
      <c r="G30" s="410">
        <v>56</v>
      </c>
    </row>
    <row r="31" spans="1:7" ht="15.75">
      <c r="A31" s="413" t="s">
        <v>273</v>
      </c>
      <c r="B31" s="404">
        <v>14157261</v>
      </c>
      <c r="C31" s="405">
        <v>400</v>
      </c>
      <c r="D31" s="406">
        <v>14156861</v>
      </c>
      <c r="E31" s="404">
        <v>421579</v>
      </c>
      <c r="F31" s="405">
        <v>0</v>
      </c>
      <c r="G31" s="406">
        <v>421579</v>
      </c>
    </row>
    <row r="32" spans="1:7" ht="15.75">
      <c r="A32" s="399" t="s">
        <v>274</v>
      </c>
      <c r="B32" s="400">
        <v>764107</v>
      </c>
      <c r="C32" s="401">
        <v>145</v>
      </c>
      <c r="D32" s="402">
        <v>763962</v>
      </c>
      <c r="E32" s="400">
        <v>7295</v>
      </c>
      <c r="F32" s="401">
        <v>145</v>
      </c>
      <c r="G32" s="402">
        <v>7150</v>
      </c>
    </row>
    <row r="33" spans="1:7" ht="15.75">
      <c r="A33" s="403" t="s">
        <v>275</v>
      </c>
      <c r="B33" s="404">
        <v>593988</v>
      </c>
      <c r="C33" s="405">
        <v>593988</v>
      </c>
      <c r="D33" s="406">
        <v>0</v>
      </c>
      <c r="E33" s="404">
        <v>7616</v>
      </c>
      <c r="F33" s="405">
        <v>7616</v>
      </c>
      <c r="G33" s="406">
        <v>0</v>
      </c>
    </row>
    <row r="34" spans="1:7" ht="15.75">
      <c r="A34" s="399" t="s">
        <v>276</v>
      </c>
      <c r="B34" s="400">
        <v>1230976</v>
      </c>
      <c r="C34" s="401">
        <v>400</v>
      </c>
      <c r="D34" s="402">
        <v>1230576</v>
      </c>
      <c r="E34" s="400">
        <v>62918</v>
      </c>
      <c r="F34" s="401">
        <v>0</v>
      </c>
      <c r="G34" s="402">
        <v>62918</v>
      </c>
    </row>
    <row r="35" spans="1:7" ht="15.75">
      <c r="A35" s="403" t="s">
        <v>277</v>
      </c>
      <c r="B35" s="404">
        <v>3413750</v>
      </c>
      <c r="C35" s="405">
        <v>3413750</v>
      </c>
      <c r="D35" s="406">
        <v>0</v>
      </c>
      <c r="E35" s="404">
        <v>0</v>
      </c>
      <c r="F35" s="405">
        <v>0</v>
      </c>
      <c r="G35" s="406">
        <v>0</v>
      </c>
    </row>
    <row r="36" spans="1:7" ht="15.75">
      <c r="A36" s="399" t="s">
        <v>278</v>
      </c>
      <c r="B36" s="400">
        <v>12081670</v>
      </c>
      <c r="C36" s="401">
        <v>12081670</v>
      </c>
      <c r="D36" s="402">
        <v>0</v>
      </c>
      <c r="E36" s="400">
        <v>446400</v>
      </c>
      <c r="F36" s="401">
        <v>446400</v>
      </c>
      <c r="G36" s="402">
        <v>0</v>
      </c>
    </row>
    <row r="37" spans="1:7" ht="15.75">
      <c r="A37" s="403" t="s">
        <v>279</v>
      </c>
      <c r="B37" s="404">
        <v>2000</v>
      </c>
      <c r="C37" s="405">
        <v>2000</v>
      </c>
      <c r="D37" s="406">
        <v>0</v>
      </c>
      <c r="E37" s="404">
        <v>0</v>
      </c>
      <c r="F37" s="405">
        <v>0</v>
      </c>
      <c r="G37" s="406">
        <v>0</v>
      </c>
    </row>
    <row r="38" spans="1:7" ht="15.75">
      <c r="A38" s="407" t="s">
        <v>280</v>
      </c>
      <c r="B38" s="408">
        <v>32243752</v>
      </c>
      <c r="C38" s="409">
        <v>16092353</v>
      </c>
      <c r="D38" s="410">
        <v>16151399</v>
      </c>
      <c r="E38" s="408">
        <v>945808</v>
      </c>
      <c r="F38" s="409">
        <v>454161</v>
      </c>
      <c r="G38" s="410">
        <v>491647</v>
      </c>
    </row>
    <row r="39" spans="1:7" ht="16.5" thickBot="1">
      <c r="A39" s="414" t="s">
        <v>281</v>
      </c>
      <c r="B39" s="415">
        <v>924949</v>
      </c>
      <c r="C39" s="416">
        <v>12936</v>
      </c>
      <c r="D39" s="417">
        <v>912013</v>
      </c>
      <c r="E39" s="415">
        <v>22149</v>
      </c>
      <c r="F39" s="416">
        <v>1671</v>
      </c>
      <c r="G39" s="417">
        <v>20478</v>
      </c>
    </row>
    <row r="40" spans="1:7" ht="16.5" thickBot="1">
      <c r="A40" s="418"/>
      <c r="B40" s="419"/>
      <c r="C40" s="419"/>
      <c r="D40" s="419"/>
      <c r="E40" s="419"/>
      <c r="F40" s="419"/>
      <c r="G40" s="419"/>
    </row>
    <row r="41" spans="1:9" ht="24" thickBot="1">
      <c r="A41" s="420" t="s">
        <v>282</v>
      </c>
      <c r="B41" s="421"/>
      <c r="C41" s="421"/>
      <c r="D41" s="421"/>
      <c r="E41" s="421"/>
      <c r="F41" s="422"/>
      <c r="G41" s="423"/>
      <c r="H41" s="423"/>
      <c r="I41" s="424" t="s">
        <v>245</v>
      </c>
    </row>
    <row r="42" spans="1:9" ht="15.75">
      <c r="A42" s="794" t="s">
        <v>246</v>
      </c>
      <c r="B42" s="796" t="s">
        <v>247</v>
      </c>
      <c r="C42" s="797"/>
      <c r="D42" s="797"/>
      <c r="E42" s="798"/>
      <c r="F42" s="796" t="s">
        <v>143</v>
      </c>
      <c r="G42" s="797"/>
      <c r="H42" s="797"/>
      <c r="I42" s="798"/>
    </row>
    <row r="43" spans="1:9" ht="12.75" customHeight="1">
      <c r="A43" s="794"/>
      <c r="B43" s="799" t="s">
        <v>283</v>
      </c>
      <c r="C43" s="801" t="s">
        <v>284</v>
      </c>
      <c r="D43" s="801" t="s">
        <v>285</v>
      </c>
      <c r="E43" s="786" t="s">
        <v>286</v>
      </c>
      <c r="F43" s="799" t="s">
        <v>283</v>
      </c>
      <c r="G43" s="801" t="s">
        <v>284</v>
      </c>
      <c r="H43" s="801" t="s">
        <v>285</v>
      </c>
      <c r="I43" s="786" t="s">
        <v>286</v>
      </c>
    </row>
    <row r="44" spans="1:9" ht="38.25" customHeight="1" thickBot="1">
      <c r="A44" s="795"/>
      <c r="B44" s="800"/>
      <c r="C44" s="802"/>
      <c r="D44" s="802"/>
      <c r="E44" s="787"/>
      <c r="F44" s="800"/>
      <c r="G44" s="802"/>
      <c r="H44" s="802"/>
      <c r="I44" s="787"/>
    </row>
    <row r="45" spans="1:9" ht="15.75">
      <c r="A45" s="395" t="s">
        <v>287</v>
      </c>
      <c r="B45" s="396">
        <v>2224</v>
      </c>
      <c r="C45" s="397">
        <v>1666</v>
      </c>
      <c r="D45" s="425">
        <v>502</v>
      </c>
      <c r="E45" s="398">
        <v>4392</v>
      </c>
      <c r="F45" s="396">
        <v>39</v>
      </c>
      <c r="G45" s="397">
        <v>208</v>
      </c>
      <c r="H45" s="425">
        <v>0</v>
      </c>
      <c r="I45" s="398">
        <v>247</v>
      </c>
    </row>
    <row r="46" spans="1:9" ht="15.75">
      <c r="A46" s="399" t="s">
        <v>288</v>
      </c>
      <c r="B46" s="400">
        <v>4772</v>
      </c>
      <c r="C46" s="401">
        <v>2294</v>
      </c>
      <c r="D46" s="426">
        <v>1397</v>
      </c>
      <c r="E46" s="402">
        <v>8463</v>
      </c>
      <c r="F46" s="400">
        <v>326</v>
      </c>
      <c r="G46" s="401">
        <v>647</v>
      </c>
      <c r="H46" s="426">
        <v>1190</v>
      </c>
      <c r="I46" s="402">
        <v>2163</v>
      </c>
    </row>
    <row r="47" spans="1:9" ht="15.75">
      <c r="A47" s="403" t="s">
        <v>289</v>
      </c>
      <c r="B47" s="404">
        <v>18639</v>
      </c>
      <c r="C47" s="405">
        <v>17722</v>
      </c>
      <c r="D47" s="427">
        <v>324</v>
      </c>
      <c r="E47" s="406">
        <v>36685</v>
      </c>
      <c r="F47" s="404">
        <v>4403</v>
      </c>
      <c r="G47" s="405">
        <v>4482</v>
      </c>
      <c r="H47" s="427">
        <v>317</v>
      </c>
      <c r="I47" s="406">
        <v>9202</v>
      </c>
    </row>
    <row r="48" spans="1:9" ht="15.75">
      <c r="A48" s="399" t="s">
        <v>290</v>
      </c>
      <c r="B48" s="400">
        <v>73042</v>
      </c>
      <c r="C48" s="401">
        <v>12961</v>
      </c>
      <c r="D48" s="426">
        <v>0</v>
      </c>
      <c r="E48" s="402">
        <v>86003</v>
      </c>
      <c r="F48" s="400">
        <v>26285</v>
      </c>
      <c r="G48" s="401">
        <v>6234</v>
      </c>
      <c r="H48" s="426">
        <v>0</v>
      </c>
      <c r="I48" s="402">
        <v>32519</v>
      </c>
    </row>
    <row r="49" spans="1:9" ht="15.75">
      <c r="A49" s="403" t="s">
        <v>291</v>
      </c>
      <c r="B49" s="404">
        <v>2316</v>
      </c>
      <c r="C49" s="405">
        <v>2493</v>
      </c>
      <c r="D49" s="427">
        <v>276</v>
      </c>
      <c r="E49" s="406">
        <v>5085</v>
      </c>
      <c r="F49" s="404">
        <v>624</v>
      </c>
      <c r="G49" s="405">
        <v>1216</v>
      </c>
      <c r="H49" s="427">
        <v>274</v>
      </c>
      <c r="I49" s="406">
        <v>2114</v>
      </c>
    </row>
    <row r="50" spans="1:9" ht="15.75">
      <c r="A50" s="399" t="s">
        <v>292</v>
      </c>
      <c r="B50" s="400">
        <v>7268</v>
      </c>
      <c r="C50" s="401">
        <v>4723</v>
      </c>
      <c r="D50" s="426">
        <v>0</v>
      </c>
      <c r="E50" s="402">
        <v>11991</v>
      </c>
      <c r="F50" s="400">
        <v>3643</v>
      </c>
      <c r="G50" s="401">
        <v>3041</v>
      </c>
      <c r="H50" s="426">
        <v>0</v>
      </c>
      <c r="I50" s="402">
        <v>6684</v>
      </c>
    </row>
    <row r="51" spans="1:9" ht="15.75">
      <c r="A51" s="403" t="s">
        <v>293</v>
      </c>
      <c r="B51" s="404">
        <v>345212</v>
      </c>
      <c r="C51" s="405">
        <v>219506</v>
      </c>
      <c r="D51" s="427">
        <v>0</v>
      </c>
      <c r="E51" s="406">
        <v>564718</v>
      </c>
      <c r="F51" s="404">
        <v>13183</v>
      </c>
      <c r="G51" s="405">
        <v>60757</v>
      </c>
      <c r="H51" s="427">
        <v>0</v>
      </c>
      <c r="I51" s="406">
        <v>73940</v>
      </c>
    </row>
    <row r="52" spans="1:9" ht="15.75">
      <c r="A52" s="399" t="s">
        <v>294</v>
      </c>
      <c r="B52" s="400">
        <v>133474</v>
      </c>
      <c r="C52" s="401">
        <v>534292</v>
      </c>
      <c r="D52" s="426">
        <v>0</v>
      </c>
      <c r="E52" s="402">
        <v>667766</v>
      </c>
      <c r="F52" s="400">
        <v>1935</v>
      </c>
      <c r="G52" s="401">
        <v>14742</v>
      </c>
      <c r="H52" s="426">
        <v>0</v>
      </c>
      <c r="I52" s="402">
        <v>16677</v>
      </c>
    </row>
    <row r="53" spans="1:9" ht="15.75">
      <c r="A53" s="403" t="s">
        <v>295</v>
      </c>
      <c r="B53" s="404">
        <v>1058</v>
      </c>
      <c r="C53" s="405">
        <v>788</v>
      </c>
      <c r="D53" s="427">
        <v>249</v>
      </c>
      <c r="E53" s="406">
        <v>2095</v>
      </c>
      <c r="F53" s="404">
        <v>208</v>
      </c>
      <c r="G53" s="405">
        <v>262</v>
      </c>
      <c r="H53" s="427">
        <v>125</v>
      </c>
      <c r="I53" s="406">
        <v>595</v>
      </c>
    </row>
    <row r="54" spans="1:9" ht="15.75">
      <c r="A54" s="399" t="s">
        <v>296</v>
      </c>
      <c r="B54" s="400">
        <v>1124</v>
      </c>
      <c r="C54" s="401">
        <v>266</v>
      </c>
      <c r="D54" s="426">
        <v>139</v>
      </c>
      <c r="E54" s="402">
        <v>1529</v>
      </c>
      <c r="F54" s="400">
        <v>13</v>
      </c>
      <c r="G54" s="401">
        <v>43</v>
      </c>
      <c r="H54" s="426">
        <v>0</v>
      </c>
      <c r="I54" s="402">
        <v>56</v>
      </c>
    </row>
    <row r="55" spans="1:9" ht="15.75">
      <c r="A55" s="403" t="s">
        <v>297</v>
      </c>
      <c r="B55" s="404">
        <v>5917653</v>
      </c>
      <c r="C55" s="405">
        <v>10174700</v>
      </c>
      <c r="D55" s="427">
        <v>0</v>
      </c>
      <c r="E55" s="406">
        <v>16092353</v>
      </c>
      <c r="F55" s="404">
        <v>1450</v>
      </c>
      <c r="G55" s="405">
        <v>452711</v>
      </c>
      <c r="H55" s="427">
        <v>0</v>
      </c>
      <c r="I55" s="406">
        <v>454161</v>
      </c>
    </row>
    <row r="56" spans="1:9" ht="15.75">
      <c r="A56" s="399" t="s">
        <v>298</v>
      </c>
      <c r="B56" s="400">
        <v>12530604</v>
      </c>
      <c r="C56" s="401">
        <v>3620795</v>
      </c>
      <c r="D56" s="426">
        <v>0</v>
      </c>
      <c r="E56" s="402">
        <v>16151399</v>
      </c>
      <c r="F56" s="400">
        <v>332507</v>
      </c>
      <c r="G56" s="401">
        <v>159140</v>
      </c>
      <c r="H56" s="426">
        <v>0</v>
      </c>
      <c r="I56" s="402">
        <v>491647</v>
      </c>
    </row>
    <row r="57" spans="1:9" ht="15.75">
      <c r="A57" s="403" t="s">
        <v>299</v>
      </c>
      <c r="B57" s="404">
        <v>10851</v>
      </c>
      <c r="C57" s="405">
        <v>2085</v>
      </c>
      <c r="D57" s="427">
        <v>0</v>
      </c>
      <c r="E57" s="406">
        <v>12936</v>
      </c>
      <c r="F57" s="404">
        <v>1671</v>
      </c>
      <c r="G57" s="405">
        <v>0</v>
      </c>
      <c r="H57" s="427">
        <v>0</v>
      </c>
      <c r="I57" s="406">
        <v>1671</v>
      </c>
    </row>
    <row r="58" spans="1:9" ht="16.5" thickBot="1">
      <c r="A58" s="428" t="s">
        <v>300</v>
      </c>
      <c r="B58" s="429">
        <v>504908</v>
      </c>
      <c r="C58" s="430">
        <v>407105</v>
      </c>
      <c r="D58" s="431">
        <v>0</v>
      </c>
      <c r="E58" s="432">
        <v>912013</v>
      </c>
      <c r="F58" s="429">
        <v>8321</v>
      </c>
      <c r="G58" s="430">
        <v>12157</v>
      </c>
      <c r="H58" s="431">
        <v>0</v>
      </c>
      <c r="I58" s="432">
        <v>20478</v>
      </c>
    </row>
    <row r="59" ht="13.5" thickBot="1"/>
    <row r="60" spans="1:7" ht="24" thickBot="1">
      <c r="A60" s="803" t="s">
        <v>244</v>
      </c>
      <c r="B60" s="804"/>
      <c r="C60" s="804"/>
      <c r="D60" s="804"/>
      <c r="E60" s="422"/>
      <c r="F60" s="423"/>
      <c r="G60" s="424" t="s">
        <v>245</v>
      </c>
    </row>
    <row r="61" spans="1:7" ht="15.75">
      <c r="A61" s="805" t="s">
        <v>246</v>
      </c>
      <c r="B61" s="806" t="s">
        <v>240</v>
      </c>
      <c r="C61" s="807"/>
      <c r="D61" s="808"/>
      <c r="E61" s="796" t="s">
        <v>241</v>
      </c>
      <c r="F61" s="797"/>
      <c r="G61" s="798"/>
    </row>
    <row r="62" spans="1:7" ht="12.75" customHeight="1">
      <c r="A62" s="794"/>
      <c r="B62" s="790" t="s">
        <v>248</v>
      </c>
      <c r="C62" s="792" t="s">
        <v>249</v>
      </c>
      <c r="D62" s="788" t="s">
        <v>250</v>
      </c>
      <c r="E62" s="790" t="s">
        <v>248</v>
      </c>
      <c r="F62" s="792" t="s">
        <v>249</v>
      </c>
      <c r="G62" s="792" t="s">
        <v>250</v>
      </c>
    </row>
    <row r="63" spans="1:7" ht="24.75" customHeight="1" thickBot="1">
      <c r="A63" s="795"/>
      <c r="B63" s="791"/>
      <c r="C63" s="793"/>
      <c r="D63" s="789"/>
      <c r="E63" s="791"/>
      <c r="F63" s="793"/>
      <c r="G63" s="793"/>
    </row>
    <row r="64" spans="1:7" ht="15.75">
      <c r="A64" s="395" t="s">
        <v>251</v>
      </c>
      <c r="B64" s="396">
        <v>2762</v>
      </c>
      <c r="C64" s="397">
        <v>2087</v>
      </c>
      <c r="D64" s="398">
        <v>675</v>
      </c>
      <c r="E64" s="396">
        <v>2339</v>
      </c>
      <c r="F64" s="397">
        <v>1048</v>
      </c>
      <c r="G64" s="398">
        <v>1291</v>
      </c>
    </row>
    <row r="65" spans="1:7" ht="15.75">
      <c r="A65" s="399" t="s">
        <v>252</v>
      </c>
      <c r="B65" s="400">
        <v>590</v>
      </c>
      <c r="C65" s="401">
        <v>112</v>
      </c>
      <c r="D65" s="402">
        <v>478</v>
      </c>
      <c r="E65" s="400">
        <v>1422</v>
      </c>
      <c r="F65" s="401">
        <v>18</v>
      </c>
      <c r="G65" s="402">
        <v>1404</v>
      </c>
    </row>
    <row r="66" spans="1:7" ht="15.75">
      <c r="A66" s="403" t="s">
        <v>253</v>
      </c>
      <c r="B66" s="404">
        <v>6</v>
      </c>
      <c r="C66" s="405">
        <v>0</v>
      </c>
      <c r="D66" s="406">
        <v>6</v>
      </c>
      <c r="E66" s="404">
        <v>42</v>
      </c>
      <c r="F66" s="405">
        <v>14</v>
      </c>
      <c r="G66" s="406">
        <v>28</v>
      </c>
    </row>
    <row r="67" spans="1:7" ht="15.75">
      <c r="A67" s="399" t="s">
        <v>254</v>
      </c>
      <c r="B67" s="400">
        <v>388</v>
      </c>
      <c r="C67" s="401">
        <v>67</v>
      </c>
      <c r="D67" s="402">
        <v>321</v>
      </c>
      <c r="E67" s="400">
        <v>974</v>
      </c>
      <c r="F67" s="401">
        <v>173</v>
      </c>
      <c r="G67" s="402">
        <v>801</v>
      </c>
    </row>
    <row r="68" spans="1:7" ht="15.75">
      <c r="A68" s="403" t="s">
        <v>255</v>
      </c>
      <c r="B68" s="404">
        <v>29</v>
      </c>
      <c r="C68" s="405">
        <v>0</v>
      </c>
      <c r="D68" s="406">
        <v>29</v>
      </c>
      <c r="E68" s="404">
        <v>549</v>
      </c>
      <c r="F68" s="405">
        <v>8</v>
      </c>
      <c r="G68" s="406">
        <v>541</v>
      </c>
    </row>
    <row r="69" spans="1:7" ht="15.75">
      <c r="A69" s="399" t="s">
        <v>256</v>
      </c>
      <c r="B69" s="400">
        <v>651</v>
      </c>
      <c r="C69" s="401">
        <v>430</v>
      </c>
      <c r="D69" s="402">
        <v>221</v>
      </c>
      <c r="E69" s="400">
        <v>327</v>
      </c>
      <c r="F69" s="401">
        <v>133</v>
      </c>
      <c r="G69" s="402">
        <v>194</v>
      </c>
    </row>
    <row r="70" spans="1:7" ht="15.75">
      <c r="A70" s="403" t="s">
        <v>257</v>
      </c>
      <c r="B70" s="404">
        <v>28</v>
      </c>
      <c r="C70" s="405">
        <v>11</v>
      </c>
      <c r="D70" s="406">
        <v>17</v>
      </c>
      <c r="E70" s="404">
        <v>17</v>
      </c>
      <c r="F70" s="405">
        <v>1</v>
      </c>
      <c r="G70" s="406">
        <v>16</v>
      </c>
    </row>
    <row r="71" spans="1:7" ht="15.75">
      <c r="A71" s="399" t="s">
        <v>258</v>
      </c>
      <c r="B71" s="400">
        <v>136</v>
      </c>
      <c r="C71" s="401">
        <v>30</v>
      </c>
      <c r="D71" s="402">
        <v>106</v>
      </c>
      <c r="E71" s="400">
        <v>185</v>
      </c>
      <c r="F71" s="401">
        <v>13</v>
      </c>
      <c r="G71" s="402">
        <v>172</v>
      </c>
    </row>
    <row r="72" spans="1:7" ht="15.75">
      <c r="A72" s="407" t="s">
        <v>259</v>
      </c>
      <c r="B72" s="408">
        <v>4590</v>
      </c>
      <c r="C72" s="409">
        <v>2737</v>
      </c>
      <c r="D72" s="410">
        <v>1853</v>
      </c>
      <c r="E72" s="408">
        <v>5855</v>
      </c>
      <c r="F72" s="409">
        <v>1408</v>
      </c>
      <c r="G72" s="410">
        <v>4447</v>
      </c>
    </row>
    <row r="73" spans="1:7" ht="15.75">
      <c r="A73" s="403" t="s">
        <v>260</v>
      </c>
      <c r="B73" s="404">
        <v>37699</v>
      </c>
      <c r="C73" s="405">
        <v>12080</v>
      </c>
      <c r="D73" s="406">
        <v>25619</v>
      </c>
      <c r="E73" s="404">
        <v>38534</v>
      </c>
      <c r="F73" s="405">
        <v>11748</v>
      </c>
      <c r="G73" s="406">
        <v>26786</v>
      </c>
    </row>
    <row r="74" spans="1:7" ht="15.75">
      <c r="A74" s="399" t="s">
        <v>261</v>
      </c>
      <c r="B74" s="400">
        <v>3120</v>
      </c>
      <c r="C74" s="401">
        <v>2459</v>
      </c>
      <c r="D74" s="402">
        <v>661</v>
      </c>
      <c r="E74" s="400">
        <v>1614</v>
      </c>
      <c r="F74" s="401">
        <v>1196</v>
      </c>
      <c r="G74" s="402">
        <v>418</v>
      </c>
    </row>
    <row r="75" spans="1:7" ht="12.75" customHeight="1">
      <c r="A75" s="407" t="s">
        <v>262</v>
      </c>
      <c r="B75" s="408">
        <v>40819</v>
      </c>
      <c r="C75" s="409">
        <v>14539</v>
      </c>
      <c r="D75" s="410">
        <v>26280</v>
      </c>
      <c r="E75" s="408">
        <v>40148</v>
      </c>
      <c r="F75" s="409">
        <v>12944</v>
      </c>
      <c r="G75" s="410">
        <v>27204</v>
      </c>
    </row>
    <row r="76" spans="1:7" ht="21" customHeight="1">
      <c r="A76" s="403" t="s">
        <v>263</v>
      </c>
      <c r="B76" s="404">
        <v>4956</v>
      </c>
      <c r="C76" s="405">
        <v>1246</v>
      </c>
      <c r="D76" s="406">
        <v>3710</v>
      </c>
      <c r="E76" s="404">
        <v>1970</v>
      </c>
      <c r="F76" s="405">
        <v>809</v>
      </c>
      <c r="G76" s="406">
        <v>1161</v>
      </c>
    </row>
    <row r="77" spans="1:7" ht="15.75">
      <c r="A77" s="399" t="s">
        <v>264</v>
      </c>
      <c r="B77" s="400">
        <v>540</v>
      </c>
      <c r="C77" s="401">
        <v>173</v>
      </c>
      <c r="D77" s="402">
        <v>367</v>
      </c>
      <c r="E77" s="400">
        <v>812</v>
      </c>
      <c r="F77" s="401">
        <v>743</v>
      </c>
      <c r="G77" s="402">
        <v>69</v>
      </c>
    </row>
    <row r="78" spans="1:7" ht="15.75">
      <c r="A78" s="407" t="s">
        <v>265</v>
      </c>
      <c r="B78" s="408">
        <v>5496</v>
      </c>
      <c r="C78" s="409">
        <v>1419</v>
      </c>
      <c r="D78" s="410">
        <v>4077</v>
      </c>
      <c r="E78" s="408">
        <v>2782</v>
      </c>
      <c r="F78" s="409">
        <v>1552</v>
      </c>
      <c r="G78" s="410">
        <v>1230</v>
      </c>
    </row>
    <row r="79" spans="1:7" ht="15.75">
      <c r="A79" s="411" t="s">
        <v>266</v>
      </c>
      <c r="B79" s="404">
        <v>165405</v>
      </c>
      <c r="C79" s="405">
        <v>158975</v>
      </c>
      <c r="D79" s="406">
        <v>6430</v>
      </c>
      <c r="E79" s="404">
        <v>290095</v>
      </c>
      <c r="F79" s="405">
        <v>277205</v>
      </c>
      <c r="G79" s="406">
        <v>12890</v>
      </c>
    </row>
    <row r="80" spans="1:7" ht="15.75">
      <c r="A80" s="254" t="s">
        <v>267</v>
      </c>
      <c r="B80" s="400">
        <v>393235</v>
      </c>
      <c r="C80" s="401">
        <v>10132</v>
      </c>
      <c r="D80" s="402">
        <v>383103</v>
      </c>
      <c r="E80" s="400">
        <v>293132</v>
      </c>
      <c r="F80" s="401">
        <v>44466</v>
      </c>
      <c r="G80" s="402">
        <v>248666</v>
      </c>
    </row>
    <row r="81" spans="1:7" ht="15.75">
      <c r="A81" s="433" t="s">
        <v>268</v>
      </c>
      <c r="B81" s="408">
        <v>558640</v>
      </c>
      <c r="C81" s="409">
        <v>169107</v>
      </c>
      <c r="D81" s="410">
        <v>389533</v>
      </c>
      <c r="E81" s="408">
        <v>583227</v>
      </c>
      <c r="F81" s="409">
        <v>321671</v>
      </c>
      <c r="G81" s="410">
        <v>261556</v>
      </c>
    </row>
    <row r="82" spans="1:7" ht="15.75">
      <c r="A82" s="411" t="s">
        <v>269</v>
      </c>
      <c r="B82" s="404">
        <v>1361</v>
      </c>
      <c r="C82" s="405">
        <v>522</v>
      </c>
      <c r="D82" s="406">
        <v>839</v>
      </c>
      <c r="E82" s="404">
        <v>1571</v>
      </c>
      <c r="F82" s="405">
        <v>946</v>
      </c>
      <c r="G82" s="406">
        <v>625</v>
      </c>
    </row>
    <row r="83" spans="1:7" ht="15.75">
      <c r="A83" s="254" t="s">
        <v>270</v>
      </c>
      <c r="B83" s="400">
        <v>4</v>
      </c>
      <c r="C83" s="401">
        <v>3</v>
      </c>
      <c r="D83" s="402">
        <v>1</v>
      </c>
      <c r="E83" s="400">
        <v>17</v>
      </c>
      <c r="F83" s="401">
        <v>14</v>
      </c>
      <c r="G83" s="402">
        <v>3</v>
      </c>
    </row>
    <row r="84" spans="1:7" ht="15.75">
      <c r="A84" s="411" t="s">
        <v>271</v>
      </c>
      <c r="B84" s="404">
        <v>0</v>
      </c>
      <c r="C84" s="405">
        <v>0</v>
      </c>
      <c r="D84" s="406">
        <v>0</v>
      </c>
      <c r="E84" s="404">
        <v>20</v>
      </c>
      <c r="F84" s="405">
        <v>15</v>
      </c>
      <c r="G84" s="406">
        <v>5</v>
      </c>
    </row>
    <row r="85" spans="1:7" ht="15.75">
      <c r="A85" s="433" t="s">
        <v>272</v>
      </c>
      <c r="B85" s="408">
        <v>1365</v>
      </c>
      <c r="C85" s="409">
        <v>525</v>
      </c>
      <c r="D85" s="410">
        <v>840</v>
      </c>
      <c r="E85" s="408">
        <v>1608</v>
      </c>
      <c r="F85" s="409">
        <v>975</v>
      </c>
      <c r="G85" s="410">
        <v>633</v>
      </c>
    </row>
    <row r="86" spans="1:7" ht="15.75">
      <c r="A86" s="403" t="s">
        <v>273</v>
      </c>
      <c r="B86" s="404">
        <v>7572978</v>
      </c>
      <c r="C86" s="405">
        <v>400</v>
      </c>
      <c r="D86" s="406">
        <v>7572578</v>
      </c>
      <c r="E86" s="404">
        <v>6162704</v>
      </c>
      <c r="F86" s="405">
        <v>0</v>
      </c>
      <c r="G86" s="406">
        <v>6162704</v>
      </c>
    </row>
    <row r="87" spans="1:7" ht="15.75">
      <c r="A87" s="399" t="s">
        <v>274</v>
      </c>
      <c r="B87" s="400">
        <v>727365</v>
      </c>
      <c r="C87" s="401">
        <v>0</v>
      </c>
      <c r="D87" s="402">
        <v>727365</v>
      </c>
      <c r="E87" s="400">
        <v>29447</v>
      </c>
      <c r="F87" s="401">
        <v>0</v>
      </c>
      <c r="G87" s="402">
        <v>29447</v>
      </c>
    </row>
    <row r="88" spans="1:7" ht="15.75">
      <c r="A88" s="403" t="s">
        <v>275</v>
      </c>
      <c r="B88" s="404">
        <v>52897</v>
      </c>
      <c r="C88" s="405">
        <v>52897</v>
      </c>
      <c r="D88" s="406">
        <v>0</v>
      </c>
      <c r="E88" s="404">
        <v>533475</v>
      </c>
      <c r="F88" s="405">
        <v>533475</v>
      </c>
      <c r="G88" s="406">
        <v>0</v>
      </c>
    </row>
    <row r="89" spans="1:7" ht="15.75">
      <c r="A89" s="399" t="s">
        <v>276</v>
      </c>
      <c r="B89" s="400">
        <v>156128</v>
      </c>
      <c r="C89" s="401">
        <v>400</v>
      </c>
      <c r="D89" s="402">
        <v>155728</v>
      </c>
      <c r="E89" s="400">
        <v>1011930</v>
      </c>
      <c r="F89" s="401">
        <v>0</v>
      </c>
      <c r="G89" s="402">
        <v>1011930</v>
      </c>
    </row>
    <row r="90" spans="1:7" ht="15.75">
      <c r="A90" s="403" t="s">
        <v>277</v>
      </c>
      <c r="B90" s="404">
        <v>3413750</v>
      </c>
      <c r="C90" s="405">
        <v>3413750</v>
      </c>
      <c r="D90" s="406">
        <v>0</v>
      </c>
      <c r="E90" s="404">
        <v>0</v>
      </c>
      <c r="F90" s="405">
        <v>0</v>
      </c>
      <c r="G90" s="406">
        <v>0</v>
      </c>
    </row>
    <row r="91" spans="1:7" ht="15.75">
      <c r="A91" s="399" t="s">
        <v>301</v>
      </c>
      <c r="B91" s="400">
        <v>7860270</v>
      </c>
      <c r="C91" s="401">
        <v>7860270</v>
      </c>
      <c r="D91" s="402">
        <v>0</v>
      </c>
      <c r="E91" s="400">
        <v>3775000</v>
      </c>
      <c r="F91" s="401">
        <v>3775000</v>
      </c>
      <c r="G91" s="402">
        <v>0</v>
      </c>
    </row>
    <row r="92" spans="1:7" ht="15.75">
      <c r="A92" s="403" t="s">
        <v>279</v>
      </c>
      <c r="B92" s="404">
        <v>2000</v>
      </c>
      <c r="C92" s="405">
        <v>2000</v>
      </c>
      <c r="D92" s="406">
        <v>0</v>
      </c>
      <c r="E92" s="404">
        <v>0</v>
      </c>
      <c r="F92" s="405">
        <v>0</v>
      </c>
      <c r="G92" s="406">
        <v>0</v>
      </c>
    </row>
    <row r="93" spans="1:7" ht="15.75">
      <c r="A93" s="407" t="s">
        <v>280</v>
      </c>
      <c r="B93" s="408">
        <v>19785388</v>
      </c>
      <c r="C93" s="409">
        <v>11329717</v>
      </c>
      <c r="D93" s="410">
        <v>8455671</v>
      </c>
      <c r="E93" s="408">
        <v>11512556</v>
      </c>
      <c r="F93" s="409">
        <v>4308475</v>
      </c>
      <c r="G93" s="410">
        <v>7204081</v>
      </c>
    </row>
    <row r="94" spans="1:7" ht="16.5" thickBot="1">
      <c r="A94" s="434" t="s">
        <v>281</v>
      </c>
      <c r="B94" s="415">
        <v>473050</v>
      </c>
      <c r="C94" s="416">
        <v>2500</v>
      </c>
      <c r="D94" s="417">
        <v>470550</v>
      </c>
      <c r="E94" s="415">
        <v>429750</v>
      </c>
      <c r="F94" s="416">
        <v>8765</v>
      </c>
      <c r="G94" s="417">
        <v>420985</v>
      </c>
    </row>
    <row r="95" ht="13.5" thickBot="1"/>
    <row r="96" spans="1:9" ht="24" thickBot="1">
      <c r="A96" s="420" t="s">
        <v>282</v>
      </c>
      <c r="B96" s="421"/>
      <c r="C96" s="421"/>
      <c r="D96" s="421"/>
      <c r="E96" s="422"/>
      <c r="F96" s="423"/>
      <c r="G96" s="423"/>
      <c r="H96" s="435"/>
      <c r="I96" s="424" t="s">
        <v>245</v>
      </c>
    </row>
    <row r="97" spans="1:9" ht="15.75">
      <c r="A97" s="794" t="s">
        <v>246</v>
      </c>
      <c r="B97" s="796" t="s">
        <v>240</v>
      </c>
      <c r="C97" s="797"/>
      <c r="D97" s="797"/>
      <c r="E97" s="798"/>
      <c r="F97" s="796" t="s">
        <v>241</v>
      </c>
      <c r="G97" s="797"/>
      <c r="H97" s="797"/>
      <c r="I97" s="798"/>
    </row>
    <row r="98" spans="1:9" ht="12.75">
      <c r="A98" s="794"/>
      <c r="B98" s="799" t="s">
        <v>283</v>
      </c>
      <c r="C98" s="801" t="s">
        <v>284</v>
      </c>
      <c r="D98" s="801" t="s">
        <v>285</v>
      </c>
      <c r="E98" s="786" t="s">
        <v>286</v>
      </c>
      <c r="F98" s="799" t="s">
        <v>283</v>
      </c>
      <c r="G98" s="801" t="s">
        <v>284</v>
      </c>
      <c r="H98" s="801" t="s">
        <v>285</v>
      </c>
      <c r="I98" s="786" t="s">
        <v>286</v>
      </c>
    </row>
    <row r="99" spans="1:9" ht="13.5" thickBot="1">
      <c r="A99" s="795"/>
      <c r="B99" s="800"/>
      <c r="C99" s="802"/>
      <c r="D99" s="802"/>
      <c r="E99" s="787"/>
      <c r="F99" s="800"/>
      <c r="G99" s="802"/>
      <c r="H99" s="802"/>
      <c r="I99" s="787"/>
    </row>
    <row r="100" spans="1:9" ht="15.75">
      <c r="A100" s="395" t="s">
        <v>287</v>
      </c>
      <c r="B100" s="396">
        <v>1535</v>
      </c>
      <c r="C100" s="397">
        <v>700</v>
      </c>
      <c r="D100" s="425">
        <v>502</v>
      </c>
      <c r="E100" s="398">
        <v>2737</v>
      </c>
      <c r="F100" s="396">
        <v>650</v>
      </c>
      <c r="G100" s="397">
        <v>758</v>
      </c>
      <c r="H100" s="398">
        <v>0</v>
      </c>
      <c r="I100" s="436">
        <v>1408</v>
      </c>
    </row>
    <row r="101" spans="1:9" ht="15.75">
      <c r="A101" s="399" t="s">
        <v>288</v>
      </c>
      <c r="B101" s="400">
        <v>911</v>
      </c>
      <c r="C101" s="401">
        <v>735</v>
      </c>
      <c r="D101" s="426">
        <v>207</v>
      </c>
      <c r="E101" s="402">
        <v>1853</v>
      </c>
      <c r="F101" s="400">
        <v>3535</v>
      </c>
      <c r="G101" s="401">
        <v>912</v>
      </c>
      <c r="H101" s="402">
        <v>0</v>
      </c>
      <c r="I101" s="437">
        <v>4447</v>
      </c>
    </row>
    <row r="102" spans="1:9" ht="15.75">
      <c r="A102" s="403" t="s">
        <v>289</v>
      </c>
      <c r="B102" s="404">
        <v>8126</v>
      </c>
      <c r="C102" s="405">
        <v>6413</v>
      </c>
      <c r="D102" s="427">
        <v>0</v>
      </c>
      <c r="E102" s="406">
        <v>14539</v>
      </c>
      <c r="F102" s="404">
        <v>6110</v>
      </c>
      <c r="G102" s="405">
        <v>6827</v>
      </c>
      <c r="H102" s="406">
        <v>7</v>
      </c>
      <c r="I102" s="438">
        <v>12944</v>
      </c>
    </row>
    <row r="103" spans="1:9" ht="15.75">
      <c r="A103" s="399" t="s">
        <v>290</v>
      </c>
      <c r="B103" s="400">
        <v>22721</v>
      </c>
      <c r="C103" s="401">
        <v>3559</v>
      </c>
      <c r="D103" s="426">
        <v>0</v>
      </c>
      <c r="E103" s="402">
        <v>26280</v>
      </c>
      <c r="F103" s="400">
        <v>24036</v>
      </c>
      <c r="G103" s="401">
        <v>3168</v>
      </c>
      <c r="H103" s="402">
        <v>0</v>
      </c>
      <c r="I103" s="437">
        <v>27204</v>
      </c>
    </row>
    <row r="104" spans="1:9" ht="15.75">
      <c r="A104" s="403" t="s">
        <v>291</v>
      </c>
      <c r="B104" s="404">
        <v>1033</v>
      </c>
      <c r="C104" s="405">
        <v>386</v>
      </c>
      <c r="D104" s="427">
        <v>0</v>
      </c>
      <c r="E104" s="406">
        <v>1419</v>
      </c>
      <c r="F104" s="404">
        <v>659</v>
      </c>
      <c r="G104" s="405">
        <v>891</v>
      </c>
      <c r="H104" s="406">
        <v>2</v>
      </c>
      <c r="I104" s="438">
        <v>1552</v>
      </c>
    </row>
    <row r="105" spans="1:9" ht="15.75">
      <c r="A105" s="399" t="s">
        <v>292</v>
      </c>
      <c r="B105" s="400">
        <v>2651</v>
      </c>
      <c r="C105" s="401">
        <v>1426</v>
      </c>
      <c r="D105" s="426">
        <v>0</v>
      </c>
      <c r="E105" s="402">
        <v>4077</v>
      </c>
      <c r="F105" s="400">
        <v>974</v>
      </c>
      <c r="G105" s="401">
        <v>256</v>
      </c>
      <c r="H105" s="402">
        <v>0</v>
      </c>
      <c r="I105" s="437">
        <v>1230</v>
      </c>
    </row>
    <row r="106" spans="1:9" ht="15.75">
      <c r="A106" s="403" t="s">
        <v>293</v>
      </c>
      <c r="B106" s="404">
        <v>139689</v>
      </c>
      <c r="C106" s="405">
        <v>29418</v>
      </c>
      <c r="D106" s="427">
        <v>0</v>
      </c>
      <c r="E106" s="406">
        <v>169107</v>
      </c>
      <c r="F106" s="404">
        <v>192340</v>
      </c>
      <c r="G106" s="405">
        <v>129331</v>
      </c>
      <c r="H106" s="406">
        <v>0</v>
      </c>
      <c r="I106" s="438">
        <v>321671</v>
      </c>
    </row>
    <row r="107" spans="1:9" ht="15.75">
      <c r="A107" s="399" t="s">
        <v>294</v>
      </c>
      <c r="B107" s="400">
        <v>41864</v>
      </c>
      <c r="C107" s="401">
        <v>347669</v>
      </c>
      <c r="D107" s="426">
        <v>0</v>
      </c>
      <c r="E107" s="402">
        <v>389533</v>
      </c>
      <c r="F107" s="400">
        <v>89675</v>
      </c>
      <c r="G107" s="401">
        <v>171881</v>
      </c>
      <c r="H107" s="402">
        <v>0</v>
      </c>
      <c r="I107" s="437">
        <v>261556</v>
      </c>
    </row>
    <row r="108" spans="1:9" ht="15.75">
      <c r="A108" s="403" t="s">
        <v>295</v>
      </c>
      <c r="B108" s="404">
        <v>297</v>
      </c>
      <c r="C108" s="405">
        <v>167</v>
      </c>
      <c r="D108" s="427">
        <v>61</v>
      </c>
      <c r="E108" s="406">
        <v>525</v>
      </c>
      <c r="F108" s="404">
        <v>553</v>
      </c>
      <c r="G108" s="405">
        <v>359</v>
      </c>
      <c r="H108" s="406">
        <v>63</v>
      </c>
      <c r="I108" s="438">
        <v>975</v>
      </c>
    </row>
    <row r="109" spans="1:9" ht="15.75">
      <c r="A109" s="399" t="s">
        <v>296</v>
      </c>
      <c r="B109" s="400">
        <v>479</v>
      </c>
      <c r="C109" s="401">
        <v>222</v>
      </c>
      <c r="D109" s="426">
        <v>139</v>
      </c>
      <c r="E109" s="402">
        <v>840</v>
      </c>
      <c r="F109" s="400">
        <v>632</v>
      </c>
      <c r="G109" s="401">
        <v>1</v>
      </c>
      <c r="H109" s="402">
        <v>0</v>
      </c>
      <c r="I109" s="437">
        <v>633</v>
      </c>
    </row>
    <row r="110" spans="1:9" ht="15.75">
      <c r="A110" s="403" t="s">
        <v>297</v>
      </c>
      <c r="B110" s="404">
        <v>5615062</v>
      </c>
      <c r="C110" s="405">
        <v>5714655</v>
      </c>
      <c r="D110" s="427">
        <v>0</v>
      </c>
      <c r="E110" s="406">
        <v>11329717</v>
      </c>
      <c r="F110" s="404">
        <v>301141</v>
      </c>
      <c r="G110" s="405">
        <v>4007334</v>
      </c>
      <c r="H110" s="406">
        <v>0</v>
      </c>
      <c r="I110" s="438">
        <v>4308475</v>
      </c>
    </row>
    <row r="111" spans="1:9" ht="15.75">
      <c r="A111" s="399" t="s">
        <v>298</v>
      </c>
      <c r="B111" s="400">
        <v>5207610</v>
      </c>
      <c r="C111" s="401">
        <v>3248061</v>
      </c>
      <c r="D111" s="426">
        <v>0</v>
      </c>
      <c r="E111" s="402">
        <v>8455671</v>
      </c>
      <c r="F111" s="400">
        <v>6990487</v>
      </c>
      <c r="G111" s="401">
        <v>213594</v>
      </c>
      <c r="H111" s="402">
        <v>0</v>
      </c>
      <c r="I111" s="437">
        <v>7204081</v>
      </c>
    </row>
    <row r="112" spans="1:9" ht="15.75">
      <c r="A112" s="403" t="s">
        <v>299</v>
      </c>
      <c r="B112" s="404">
        <v>2500</v>
      </c>
      <c r="C112" s="405">
        <v>0</v>
      </c>
      <c r="D112" s="427">
        <v>0</v>
      </c>
      <c r="E112" s="406">
        <v>2500</v>
      </c>
      <c r="F112" s="404">
        <v>6680</v>
      </c>
      <c r="G112" s="405">
        <v>2085</v>
      </c>
      <c r="H112" s="406">
        <v>0</v>
      </c>
      <c r="I112" s="438">
        <v>8765</v>
      </c>
    </row>
    <row r="113" spans="1:9" ht="16.5" thickBot="1">
      <c r="A113" s="428" t="s">
        <v>300</v>
      </c>
      <c r="B113" s="429">
        <v>294507</v>
      </c>
      <c r="C113" s="430">
        <v>176043</v>
      </c>
      <c r="D113" s="431">
        <v>0</v>
      </c>
      <c r="E113" s="432">
        <v>470550</v>
      </c>
      <c r="F113" s="429">
        <v>202080</v>
      </c>
      <c r="G113" s="430">
        <v>218905</v>
      </c>
      <c r="H113" s="432">
        <v>0</v>
      </c>
      <c r="I113" s="439">
        <v>420985</v>
      </c>
    </row>
  </sheetData>
  <sheetProtection/>
  <mergeCells count="45">
    <mergeCell ref="A1:E1"/>
    <mergeCell ref="A2:E2"/>
    <mergeCell ref="A5:D5"/>
    <mergeCell ref="E5:G5"/>
    <mergeCell ref="A6:A8"/>
    <mergeCell ref="B6:D6"/>
    <mergeCell ref="E6:G6"/>
    <mergeCell ref="B7:B8"/>
    <mergeCell ref="C7:C8"/>
    <mergeCell ref="D7:D8"/>
    <mergeCell ref="E7:E8"/>
    <mergeCell ref="F7:F8"/>
    <mergeCell ref="G7:G8"/>
    <mergeCell ref="A42:A44"/>
    <mergeCell ref="B42:E42"/>
    <mergeCell ref="F42:I42"/>
    <mergeCell ref="B43:B44"/>
    <mergeCell ref="C43:C44"/>
    <mergeCell ref="D43:D44"/>
    <mergeCell ref="E43:E44"/>
    <mergeCell ref="I43:I44"/>
    <mergeCell ref="A60:D60"/>
    <mergeCell ref="A61:A63"/>
    <mergeCell ref="B61:D61"/>
    <mergeCell ref="E61:G61"/>
    <mergeCell ref="B62:B63"/>
    <mergeCell ref="C62:C63"/>
    <mergeCell ref="D98:D99"/>
    <mergeCell ref="E98:E99"/>
    <mergeCell ref="F98:F99"/>
    <mergeCell ref="G98:G99"/>
    <mergeCell ref="H98:H99"/>
    <mergeCell ref="F43:F44"/>
    <mergeCell ref="G43:G44"/>
    <mergeCell ref="H43:H44"/>
    <mergeCell ref="I98:I99"/>
    <mergeCell ref="D62:D63"/>
    <mergeCell ref="E62:E63"/>
    <mergeCell ref="F62:F63"/>
    <mergeCell ref="G62:G63"/>
    <mergeCell ref="A97:A99"/>
    <mergeCell ref="B97:E97"/>
    <mergeCell ref="F97:I97"/>
    <mergeCell ref="B98:B99"/>
    <mergeCell ref="C98:C99"/>
  </mergeCells>
  <printOptions/>
  <pageMargins left="0.42" right="0.18" top="0.66" bottom="0.59" header="0" footer="0"/>
  <pageSetup horizontalDpi="600" verticalDpi="600" orientation="portrait" paperSize="9" scale="73" r:id="rId1"/>
  <rowBreaks count="1" manualBreakCount="1">
    <brk id="59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0"/>
  <sheetViews>
    <sheetView showGridLines="0" defaultGridColor="0" view="pageBreakPreview" zoomScale="90" zoomScaleSheetLayoutView="90" zoomScalePageLayoutView="0" colorId="18" workbookViewId="0" topLeftCell="A1">
      <selection activeCell="A1" sqref="A1"/>
    </sheetView>
  </sheetViews>
  <sheetFormatPr defaultColWidth="8.00390625" defaultRowHeight="13.5"/>
  <cols>
    <col min="1" max="1" width="32.125" style="441" customWidth="1"/>
    <col min="2" max="2" width="14.75390625" style="441" customWidth="1"/>
    <col min="3" max="5" width="11.125" style="441" customWidth="1"/>
    <col min="6" max="6" width="14.625" style="441" customWidth="1"/>
    <col min="7" max="7" width="27.125" style="441" customWidth="1"/>
    <col min="8" max="8" width="13.875" style="441" customWidth="1"/>
    <col min="9" max="9" width="14.00390625" style="441" customWidth="1"/>
    <col min="10" max="10" width="16.75390625" style="441" customWidth="1"/>
    <col min="11" max="11" width="13.75390625" style="441" customWidth="1"/>
    <col min="12" max="16384" width="8.00390625" style="441" customWidth="1"/>
  </cols>
  <sheetData>
    <row r="1" spans="1:5" ht="27" customHeight="1">
      <c r="A1" s="440" t="s">
        <v>302</v>
      </c>
      <c r="B1" s="440"/>
      <c r="C1" s="440"/>
      <c r="D1" s="440"/>
      <c r="E1" s="440"/>
    </row>
    <row r="2" spans="1:5" s="443" customFormat="1" ht="20.25">
      <c r="A2" s="442" t="s">
        <v>242</v>
      </c>
      <c r="B2" s="442"/>
      <c r="C2" s="442"/>
      <c r="D2" s="442"/>
      <c r="E2" s="442"/>
    </row>
    <row r="3" spans="1:12" s="443" customFormat="1" ht="22.5" customHeight="1">
      <c r="A3" s="444" t="s">
        <v>303</v>
      </c>
      <c r="E3" s="445"/>
      <c r="G3" s="446"/>
      <c r="H3" s="446"/>
      <c r="I3" s="446"/>
      <c r="J3" s="446"/>
      <c r="K3" s="446"/>
      <c r="L3" s="446"/>
    </row>
    <row r="4" spans="1:12" s="443" customFormat="1" ht="27" customHeight="1" thickBot="1">
      <c r="A4" s="447"/>
      <c r="E4" s="445"/>
      <c r="G4" s="446"/>
      <c r="H4" s="446"/>
      <c r="I4" s="446"/>
      <c r="J4" s="446"/>
      <c r="K4" s="446"/>
      <c r="L4" s="446"/>
    </row>
    <row r="5" spans="1:12" ht="31.5" customHeight="1">
      <c r="A5" s="448" t="s">
        <v>304</v>
      </c>
      <c r="B5" s="449" t="s">
        <v>283</v>
      </c>
      <c r="C5" s="450" t="s">
        <v>143</v>
      </c>
      <c r="D5" s="451" t="s">
        <v>240</v>
      </c>
      <c r="E5" s="452" t="s">
        <v>241</v>
      </c>
      <c r="G5" s="446"/>
      <c r="H5" s="446"/>
      <c r="I5" s="446"/>
      <c r="J5" s="446"/>
      <c r="K5" s="446"/>
      <c r="L5" s="446"/>
    </row>
    <row r="6" spans="1:12" ht="15.75">
      <c r="A6" s="453" t="s">
        <v>266</v>
      </c>
      <c r="B6" s="454">
        <v>210088</v>
      </c>
      <c r="C6" s="455">
        <v>30940</v>
      </c>
      <c r="D6" s="454">
        <v>84525</v>
      </c>
      <c r="E6" s="456">
        <v>94623</v>
      </c>
      <c r="G6" s="446"/>
      <c r="H6" s="446"/>
      <c r="I6" s="446"/>
      <c r="J6" s="446"/>
      <c r="K6" s="446"/>
      <c r="L6" s="446"/>
    </row>
    <row r="7" spans="1:12" ht="15.75" customHeight="1">
      <c r="A7" s="457" t="s">
        <v>305</v>
      </c>
      <c r="B7" s="458">
        <v>228982</v>
      </c>
      <c r="C7" s="459">
        <v>10037</v>
      </c>
      <c r="D7" s="458">
        <v>119598</v>
      </c>
      <c r="E7" s="460">
        <v>99347</v>
      </c>
      <c r="G7" s="446"/>
      <c r="H7" s="446"/>
      <c r="I7" s="446"/>
      <c r="J7" s="446"/>
      <c r="K7" s="446"/>
      <c r="L7" s="446"/>
    </row>
    <row r="8" spans="1:12" ht="15.75">
      <c r="A8" s="453" t="s">
        <v>306</v>
      </c>
      <c r="B8" s="454">
        <v>527777</v>
      </c>
      <c r="C8" s="455">
        <v>12180</v>
      </c>
      <c r="D8" s="454">
        <v>353612</v>
      </c>
      <c r="E8" s="456">
        <v>161985</v>
      </c>
      <c r="G8" s="446"/>
      <c r="H8" s="446"/>
      <c r="I8" s="446"/>
      <c r="J8" s="446"/>
      <c r="K8" s="446"/>
      <c r="L8" s="446"/>
    </row>
    <row r="9" spans="1:12" ht="15.75">
      <c r="A9" s="461" t="s">
        <v>307</v>
      </c>
      <c r="B9" s="462">
        <v>175387</v>
      </c>
      <c r="C9" s="463">
        <v>3565</v>
      </c>
      <c r="D9" s="462">
        <v>127497</v>
      </c>
      <c r="E9" s="464">
        <v>44325</v>
      </c>
      <c r="G9" s="446"/>
      <c r="H9" s="446"/>
      <c r="I9" s="446"/>
      <c r="J9" s="446"/>
      <c r="K9" s="446"/>
      <c r="L9" s="446"/>
    </row>
    <row r="10" spans="1:12" ht="15.75">
      <c r="A10" s="461" t="s">
        <v>308</v>
      </c>
      <c r="B10" s="462">
        <v>325372</v>
      </c>
      <c r="C10" s="463">
        <v>8615</v>
      </c>
      <c r="D10" s="462">
        <v>213843</v>
      </c>
      <c r="E10" s="464">
        <v>102914</v>
      </c>
      <c r="G10" s="446"/>
      <c r="H10" s="446"/>
      <c r="I10" s="446"/>
      <c r="J10" s="446"/>
      <c r="K10" s="446"/>
      <c r="L10" s="446"/>
    </row>
    <row r="11" spans="1:12" ht="15.75">
      <c r="A11" s="465" t="s">
        <v>309</v>
      </c>
      <c r="B11" s="466">
        <v>27018</v>
      </c>
      <c r="C11" s="467">
        <v>0</v>
      </c>
      <c r="D11" s="466">
        <v>12272</v>
      </c>
      <c r="E11" s="468">
        <v>14746</v>
      </c>
      <c r="G11" s="446"/>
      <c r="H11" s="446"/>
      <c r="I11" s="446"/>
      <c r="J11" s="446"/>
      <c r="K11" s="446"/>
      <c r="L11" s="446"/>
    </row>
    <row r="12" spans="1:12" ht="15.75">
      <c r="A12" s="453" t="s">
        <v>310</v>
      </c>
      <c r="B12" s="454">
        <v>67761</v>
      </c>
      <c r="C12" s="455">
        <v>6906</v>
      </c>
      <c r="D12" s="454">
        <v>32818</v>
      </c>
      <c r="E12" s="456">
        <v>28037</v>
      </c>
      <c r="G12" s="446"/>
      <c r="H12" s="446"/>
      <c r="I12" s="446"/>
      <c r="J12" s="446"/>
      <c r="K12" s="446"/>
      <c r="L12" s="446"/>
    </row>
    <row r="13" spans="1:12" ht="15.75">
      <c r="A13" s="461" t="s">
        <v>311</v>
      </c>
      <c r="B13" s="462">
        <v>378</v>
      </c>
      <c r="C13" s="463">
        <v>29</v>
      </c>
      <c r="D13" s="462">
        <v>251</v>
      </c>
      <c r="E13" s="464">
        <v>98</v>
      </c>
      <c r="G13" s="446"/>
      <c r="H13" s="446"/>
      <c r="I13" s="446"/>
      <c r="J13" s="446"/>
      <c r="K13" s="446"/>
      <c r="L13" s="446"/>
    </row>
    <row r="14" spans="1:12" ht="15.75">
      <c r="A14" s="469" t="s">
        <v>312</v>
      </c>
      <c r="B14" s="470">
        <v>67383</v>
      </c>
      <c r="C14" s="471">
        <v>6877</v>
      </c>
      <c r="D14" s="470">
        <v>32567</v>
      </c>
      <c r="E14" s="472">
        <v>27939</v>
      </c>
      <c r="G14" s="446"/>
      <c r="H14" s="446"/>
      <c r="I14" s="446"/>
      <c r="J14" s="446"/>
      <c r="K14" s="446"/>
      <c r="L14" s="446"/>
    </row>
    <row r="15" spans="1:12" ht="15.75">
      <c r="A15" s="461" t="s">
        <v>313</v>
      </c>
      <c r="B15" s="462">
        <v>12337</v>
      </c>
      <c r="C15" s="463">
        <v>1039</v>
      </c>
      <c r="D15" s="462">
        <v>6164</v>
      </c>
      <c r="E15" s="464">
        <v>5134</v>
      </c>
      <c r="G15" s="446"/>
      <c r="H15" s="446"/>
      <c r="I15" s="446"/>
      <c r="J15" s="446"/>
      <c r="K15" s="446"/>
      <c r="L15" s="446"/>
    </row>
    <row r="16" spans="1:12" ht="15.75">
      <c r="A16" s="461" t="s">
        <v>314</v>
      </c>
      <c r="B16" s="462">
        <v>5161</v>
      </c>
      <c r="C16" s="463">
        <v>546</v>
      </c>
      <c r="D16" s="462">
        <v>3113</v>
      </c>
      <c r="E16" s="464">
        <v>1502</v>
      </c>
      <c r="G16" s="446"/>
      <c r="H16" s="446"/>
      <c r="I16" s="446"/>
      <c r="J16" s="446"/>
      <c r="K16" s="446"/>
      <c r="L16" s="446"/>
    </row>
    <row r="17" spans="1:12" ht="15.75">
      <c r="A17" s="469" t="s">
        <v>315</v>
      </c>
      <c r="B17" s="470">
        <v>7176</v>
      </c>
      <c r="C17" s="471">
        <v>493</v>
      </c>
      <c r="D17" s="470">
        <v>3051</v>
      </c>
      <c r="E17" s="472">
        <v>3632</v>
      </c>
      <c r="G17" s="446"/>
      <c r="H17" s="446"/>
      <c r="I17" s="446"/>
      <c r="J17" s="446"/>
      <c r="K17" s="446"/>
      <c r="L17" s="446"/>
    </row>
    <row r="18" spans="1:12" ht="15.75">
      <c r="A18" s="461" t="s">
        <v>316</v>
      </c>
      <c r="B18" s="462">
        <v>55046</v>
      </c>
      <c r="C18" s="463">
        <v>5838</v>
      </c>
      <c r="D18" s="462">
        <v>26403</v>
      </c>
      <c r="E18" s="464">
        <v>22805</v>
      </c>
      <c r="G18" s="446"/>
      <c r="H18" s="446"/>
      <c r="I18" s="446"/>
      <c r="J18" s="446"/>
      <c r="K18" s="446"/>
      <c r="L18" s="446"/>
    </row>
    <row r="19" spans="1:12" ht="15.75">
      <c r="A19" s="461" t="s">
        <v>315</v>
      </c>
      <c r="B19" s="462">
        <v>37262</v>
      </c>
      <c r="C19" s="463">
        <v>3898</v>
      </c>
      <c r="D19" s="462">
        <v>17823</v>
      </c>
      <c r="E19" s="464">
        <v>15541</v>
      </c>
      <c r="G19" s="446"/>
      <c r="H19" s="446"/>
      <c r="I19" s="446"/>
      <c r="J19" s="446"/>
      <c r="K19" s="446"/>
      <c r="L19" s="446"/>
    </row>
    <row r="20" spans="1:12" ht="15.75">
      <c r="A20" s="465" t="s">
        <v>314</v>
      </c>
      <c r="B20" s="466">
        <v>17784</v>
      </c>
      <c r="C20" s="467">
        <v>1940</v>
      </c>
      <c r="D20" s="466">
        <v>8580</v>
      </c>
      <c r="E20" s="468">
        <v>7264</v>
      </c>
      <c r="G20" s="446"/>
      <c r="H20" s="446"/>
      <c r="I20" s="446"/>
      <c r="J20" s="446"/>
      <c r="K20" s="446"/>
      <c r="L20" s="446"/>
    </row>
    <row r="21" spans="1:12" ht="15.75">
      <c r="A21" s="461"/>
      <c r="B21" s="454"/>
      <c r="C21" s="463"/>
      <c r="D21" s="462"/>
      <c r="E21" s="464"/>
      <c r="G21" s="446"/>
      <c r="H21" s="446"/>
      <c r="I21" s="446"/>
      <c r="J21" s="446"/>
      <c r="K21" s="446"/>
      <c r="L21" s="446"/>
    </row>
    <row r="22" spans="1:12" ht="16.5" thickBot="1">
      <c r="A22" s="473" t="s">
        <v>317</v>
      </c>
      <c r="B22" s="474">
        <v>1034608</v>
      </c>
      <c r="C22" s="475">
        <v>60063</v>
      </c>
      <c r="D22" s="474">
        <v>590553</v>
      </c>
      <c r="E22" s="476">
        <v>383992</v>
      </c>
      <c r="G22" s="446"/>
      <c r="H22" s="446"/>
      <c r="I22" s="446"/>
      <c r="J22" s="446"/>
      <c r="K22" s="446"/>
      <c r="L22" s="446"/>
    </row>
    <row r="23" spans="7:12" ht="15.75">
      <c r="G23" s="446"/>
      <c r="H23" s="446"/>
      <c r="I23" s="446"/>
      <c r="J23" s="446"/>
      <c r="K23" s="446"/>
      <c r="L23" s="446"/>
    </row>
    <row r="24" spans="7:12" ht="15.75">
      <c r="G24" s="446"/>
      <c r="H24" s="446"/>
      <c r="I24" s="446"/>
      <c r="J24" s="446"/>
      <c r="K24" s="446"/>
      <c r="L24" s="446"/>
    </row>
    <row r="25" spans="7:12" ht="15.75">
      <c r="G25" s="446"/>
      <c r="H25" s="446"/>
      <c r="I25" s="446"/>
      <c r="J25" s="446"/>
      <c r="K25" s="446"/>
      <c r="L25" s="446"/>
    </row>
    <row r="26" spans="7:12" ht="15.75">
      <c r="G26" s="446"/>
      <c r="H26" s="446"/>
      <c r="I26" s="446"/>
      <c r="J26" s="446"/>
      <c r="K26" s="446"/>
      <c r="L26" s="446"/>
    </row>
    <row r="27" spans="7:12" ht="15.75">
      <c r="G27" s="446"/>
      <c r="H27" s="446"/>
      <c r="I27" s="446"/>
      <c r="J27" s="446"/>
      <c r="K27" s="446"/>
      <c r="L27" s="446"/>
    </row>
    <row r="28" spans="7:12" ht="15.75">
      <c r="G28" s="446"/>
      <c r="H28" s="446"/>
      <c r="I28" s="446"/>
      <c r="J28" s="446"/>
      <c r="K28" s="446"/>
      <c r="L28" s="446"/>
    </row>
    <row r="29" spans="7:12" ht="15.75">
      <c r="G29" s="446"/>
      <c r="H29" s="446"/>
      <c r="I29" s="446"/>
      <c r="J29" s="446"/>
      <c r="K29" s="446"/>
      <c r="L29" s="446"/>
    </row>
    <row r="30" spans="7:12" ht="15.75">
      <c r="G30" s="446"/>
      <c r="H30" s="446"/>
      <c r="I30" s="446"/>
      <c r="J30" s="446"/>
      <c r="K30" s="446"/>
      <c r="L30" s="446"/>
    </row>
    <row r="31" spans="7:12" ht="15.75">
      <c r="G31" s="446"/>
      <c r="H31" s="446"/>
      <c r="I31" s="446"/>
      <c r="J31" s="446"/>
      <c r="K31" s="446"/>
      <c r="L31" s="446"/>
    </row>
    <row r="32" spans="7:12" ht="15.75">
      <c r="G32" s="446"/>
      <c r="H32" s="446"/>
      <c r="I32" s="446"/>
      <c r="J32" s="446"/>
      <c r="K32" s="446"/>
      <c r="L32" s="446"/>
    </row>
    <row r="33" spans="7:12" ht="15.75">
      <c r="G33" s="446"/>
      <c r="H33" s="446"/>
      <c r="I33" s="446"/>
      <c r="J33" s="446"/>
      <c r="K33" s="446"/>
      <c r="L33" s="446"/>
    </row>
    <row r="34" spans="7:12" ht="15.75">
      <c r="G34" s="446"/>
      <c r="H34" s="446"/>
      <c r="I34" s="446"/>
      <c r="J34" s="446"/>
      <c r="K34" s="446"/>
      <c r="L34" s="446"/>
    </row>
    <row r="35" spans="7:12" ht="15.75">
      <c r="G35" s="446"/>
      <c r="H35" s="446"/>
      <c r="I35" s="446"/>
      <c r="J35" s="446"/>
      <c r="K35" s="446"/>
      <c r="L35" s="446"/>
    </row>
    <row r="36" spans="7:12" ht="15.75">
      <c r="G36" s="446"/>
      <c r="H36" s="446"/>
      <c r="I36" s="446"/>
      <c r="J36" s="446"/>
      <c r="K36" s="446"/>
      <c r="L36" s="446"/>
    </row>
    <row r="37" spans="7:12" ht="15.75">
      <c r="G37" s="446"/>
      <c r="H37" s="446"/>
      <c r="I37" s="446"/>
      <c r="J37" s="446"/>
      <c r="K37" s="446"/>
      <c r="L37" s="446"/>
    </row>
    <row r="38" spans="7:12" ht="15.75">
      <c r="G38" s="446"/>
      <c r="H38" s="446"/>
      <c r="I38" s="446"/>
      <c r="J38" s="446"/>
      <c r="K38" s="446"/>
      <c r="L38" s="446"/>
    </row>
    <row r="39" spans="7:12" ht="15.75">
      <c r="G39" s="446"/>
      <c r="H39" s="446"/>
      <c r="I39" s="446"/>
      <c r="J39" s="446"/>
      <c r="K39" s="446"/>
      <c r="L39" s="446"/>
    </row>
    <row r="40" spans="7:12" ht="15.75">
      <c r="G40" s="446"/>
      <c r="H40" s="446"/>
      <c r="I40" s="446"/>
      <c r="J40" s="446"/>
      <c r="K40" s="446"/>
      <c r="L40" s="446"/>
    </row>
    <row r="41" spans="7:12" ht="15.75">
      <c r="G41" s="446"/>
      <c r="H41" s="446"/>
      <c r="I41" s="446"/>
      <c r="J41" s="446"/>
      <c r="K41" s="446"/>
      <c r="L41" s="446"/>
    </row>
    <row r="42" spans="7:12" ht="15.75">
      <c r="G42" s="446"/>
      <c r="H42" s="446"/>
      <c r="I42" s="446"/>
      <c r="J42" s="446"/>
      <c r="K42" s="446"/>
      <c r="L42" s="446"/>
    </row>
    <row r="43" spans="7:12" ht="15.75">
      <c r="G43" s="446"/>
      <c r="H43" s="446"/>
      <c r="I43" s="446"/>
      <c r="J43" s="446"/>
      <c r="K43" s="446"/>
      <c r="L43" s="446"/>
    </row>
    <row r="44" spans="7:12" ht="15.75">
      <c r="G44" s="446"/>
      <c r="H44" s="446"/>
      <c r="I44" s="446"/>
      <c r="J44" s="446"/>
      <c r="K44" s="446"/>
      <c r="L44" s="446"/>
    </row>
    <row r="45" spans="7:12" ht="15.75">
      <c r="G45" s="446"/>
      <c r="H45" s="446"/>
      <c r="I45" s="446"/>
      <c r="J45" s="446"/>
      <c r="K45" s="446"/>
      <c r="L45" s="446"/>
    </row>
    <row r="46" spans="7:12" ht="15.75">
      <c r="G46" s="446"/>
      <c r="H46" s="446"/>
      <c r="I46" s="446"/>
      <c r="J46" s="446"/>
      <c r="K46" s="446"/>
      <c r="L46" s="446"/>
    </row>
    <row r="47" spans="7:12" ht="15.75">
      <c r="G47" s="446"/>
      <c r="H47" s="446"/>
      <c r="I47" s="446"/>
      <c r="J47" s="446"/>
      <c r="K47" s="446"/>
      <c r="L47" s="446"/>
    </row>
    <row r="48" spans="7:12" ht="15.75">
      <c r="G48" s="446"/>
      <c r="H48" s="446"/>
      <c r="I48" s="446"/>
      <c r="J48" s="446"/>
      <c r="K48" s="446"/>
      <c r="L48" s="446"/>
    </row>
    <row r="49" spans="7:12" ht="15.75">
      <c r="G49" s="446"/>
      <c r="H49" s="446"/>
      <c r="I49" s="446"/>
      <c r="J49" s="446"/>
      <c r="K49" s="446"/>
      <c r="L49" s="446"/>
    </row>
    <row r="50" spans="7:12" ht="15.75">
      <c r="G50" s="446"/>
      <c r="H50" s="446"/>
      <c r="I50" s="446"/>
      <c r="J50" s="446"/>
      <c r="K50" s="446"/>
      <c r="L50" s="446"/>
    </row>
    <row r="51" spans="7:12" ht="15.75">
      <c r="G51" s="446"/>
      <c r="H51" s="446"/>
      <c r="I51" s="446"/>
      <c r="J51" s="446"/>
      <c r="K51" s="446"/>
      <c r="L51" s="446"/>
    </row>
    <row r="52" spans="7:12" ht="15.75">
      <c r="G52" s="446"/>
      <c r="H52" s="446"/>
      <c r="I52" s="446"/>
      <c r="J52" s="446"/>
      <c r="K52" s="446"/>
      <c r="L52" s="446"/>
    </row>
    <row r="53" spans="7:12" ht="15.75">
      <c r="G53" s="446"/>
      <c r="H53" s="446"/>
      <c r="I53" s="446"/>
      <c r="J53" s="446"/>
      <c r="K53" s="446"/>
      <c r="L53" s="446"/>
    </row>
    <row r="54" spans="7:12" ht="15.75">
      <c r="G54" s="446"/>
      <c r="H54" s="446"/>
      <c r="I54" s="446"/>
      <c r="J54" s="446"/>
      <c r="K54" s="446"/>
      <c r="L54" s="446"/>
    </row>
    <row r="55" spans="7:12" ht="15.75">
      <c r="G55" s="446"/>
      <c r="H55" s="446"/>
      <c r="I55" s="446"/>
      <c r="J55" s="446"/>
      <c r="K55" s="446"/>
      <c r="L55" s="446"/>
    </row>
    <row r="56" spans="7:12" ht="15.75">
      <c r="G56" s="446"/>
      <c r="H56" s="446"/>
      <c r="I56" s="446"/>
      <c r="J56" s="446"/>
      <c r="K56" s="446"/>
      <c r="L56" s="446"/>
    </row>
    <row r="57" spans="7:12" ht="15.75">
      <c r="G57" s="446"/>
      <c r="H57" s="446"/>
      <c r="I57" s="446"/>
      <c r="J57" s="446"/>
      <c r="K57" s="446"/>
      <c r="L57" s="446"/>
    </row>
    <row r="58" spans="7:12" ht="15.75">
      <c r="G58" s="446"/>
      <c r="H58" s="446"/>
      <c r="I58" s="446"/>
      <c r="J58" s="446"/>
      <c r="K58" s="446"/>
      <c r="L58" s="446"/>
    </row>
    <row r="59" spans="7:12" ht="15.75">
      <c r="G59" s="446"/>
      <c r="H59" s="446"/>
      <c r="I59" s="446"/>
      <c r="J59" s="446"/>
      <c r="K59" s="446"/>
      <c r="L59" s="446"/>
    </row>
    <row r="60" spans="7:12" ht="15.75">
      <c r="G60" s="446"/>
      <c r="H60" s="446"/>
      <c r="I60" s="446"/>
      <c r="J60" s="446"/>
      <c r="K60" s="446"/>
      <c r="L60" s="446"/>
    </row>
    <row r="61" spans="7:12" ht="15.75">
      <c r="G61" s="446"/>
      <c r="H61" s="446"/>
      <c r="I61" s="446"/>
      <c r="J61" s="446"/>
      <c r="K61" s="446"/>
      <c r="L61" s="446"/>
    </row>
    <row r="62" spans="7:12" ht="15.75">
      <c r="G62" s="446"/>
      <c r="H62" s="446"/>
      <c r="I62" s="446"/>
      <c r="J62" s="446"/>
      <c r="K62" s="446"/>
      <c r="L62" s="446"/>
    </row>
    <row r="63" spans="7:12" ht="15.75">
      <c r="G63" s="446"/>
      <c r="H63" s="446"/>
      <c r="I63" s="446"/>
      <c r="J63" s="446"/>
      <c r="K63" s="446"/>
      <c r="L63" s="446"/>
    </row>
    <row r="64" spans="7:12" ht="15.75">
      <c r="G64" s="446"/>
      <c r="H64" s="446"/>
      <c r="I64" s="446"/>
      <c r="J64" s="446"/>
      <c r="K64" s="446"/>
      <c r="L64" s="446"/>
    </row>
    <row r="65" spans="7:12" ht="15.75">
      <c r="G65" s="446"/>
      <c r="H65" s="446"/>
      <c r="I65" s="446"/>
      <c r="J65" s="446"/>
      <c r="K65" s="446"/>
      <c r="L65" s="446"/>
    </row>
    <row r="66" spans="7:12" ht="15.75">
      <c r="G66" s="446"/>
      <c r="H66" s="446"/>
      <c r="I66" s="446"/>
      <c r="J66" s="446"/>
      <c r="K66" s="446"/>
      <c r="L66" s="446"/>
    </row>
    <row r="67" spans="7:12" ht="15.75">
      <c r="G67" s="446"/>
      <c r="H67" s="446"/>
      <c r="I67" s="446"/>
      <c r="J67" s="446"/>
      <c r="K67" s="446"/>
      <c r="L67" s="446"/>
    </row>
    <row r="68" spans="7:12" ht="15.75">
      <c r="G68" s="446"/>
      <c r="H68" s="446"/>
      <c r="I68" s="446"/>
      <c r="J68" s="446"/>
      <c r="K68" s="446"/>
      <c r="L68" s="446"/>
    </row>
    <row r="69" spans="7:12" ht="15.75">
      <c r="G69" s="446"/>
      <c r="H69" s="446"/>
      <c r="I69" s="446"/>
      <c r="J69" s="446"/>
      <c r="K69" s="446"/>
      <c r="L69" s="446"/>
    </row>
    <row r="70" spans="7:12" ht="15.75">
      <c r="G70" s="446"/>
      <c r="H70" s="446"/>
      <c r="I70" s="446"/>
      <c r="J70" s="446"/>
      <c r="K70" s="446"/>
      <c r="L70" s="446"/>
    </row>
    <row r="71" spans="7:12" ht="15.75">
      <c r="G71" s="446"/>
      <c r="H71" s="446"/>
      <c r="I71" s="446"/>
      <c r="J71" s="446"/>
      <c r="K71" s="446"/>
      <c r="L71" s="446"/>
    </row>
    <row r="72" spans="7:12" ht="15.75">
      <c r="G72" s="446"/>
      <c r="H72" s="446"/>
      <c r="I72" s="446"/>
      <c r="J72" s="446"/>
      <c r="K72" s="446"/>
      <c r="L72" s="446"/>
    </row>
    <row r="73" spans="7:12" ht="15.75">
      <c r="G73" s="446"/>
      <c r="H73" s="446"/>
      <c r="I73" s="446"/>
      <c r="J73" s="446"/>
      <c r="K73" s="446"/>
      <c r="L73" s="446"/>
    </row>
    <row r="74" spans="7:12" ht="15.75">
      <c r="G74" s="446"/>
      <c r="H74" s="446"/>
      <c r="I74" s="446"/>
      <c r="J74" s="446"/>
      <c r="K74" s="446"/>
      <c r="L74" s="446"/>
    </row>
    <row r="75" spans="7:12" ht="15.75">
      <c r="G75" s="446"/>
      <c r="H75" s="446"/>
      <c r="I75" s="446"/>
      <c r="J75" s="446"/>
      <c r="K75" s="446"/>
      <c r="L75" s="446"/>
    </row>
    <row r="76" spans="7:12" ht="15.75">
      <c r="G76" s="446"/>
      <c r="H76" s="446"/>
      <c r="I76" s="446"/>
      <c r="J76" s="446"/>
      <c r="K76" s="446"/>
      <c r="L76" s="446"/>
    </row>
    <row r="77" spans="7:12" ht="15.75">
      <c r="G77" s="446"/>
      <c r="H77" s="446"/>
      <c r="I77" s="446"/>
      <c r="J77" s="446"/>
      <c r="K77" s="446"/>
      <c r="L77" s="446"/>
    </row>
    <row r="78" spans="7:12" ht="15.75">
      <c r="G78" s="446"/>
      <c r="H78" s="446"/>
      <c r="I78" s="446"/>
      <c r="J78" s="446"/>
      <c r="K78" s="446"/>
      <c r="L78" s="446"/>
    </row>
    <row r="79" spans="7:12" ht="15.75">
      <c r="G79" s="446"/>
      <c r="H79" s="446"/>
      <c r="I79" s="446"/>
      <c r="J79" s="446"/>
      <c r="K79" s="446"/>
      <c r="L79" s="446"/>
    </row>
    <row r="80" spans="7:12" ht="15.75">
      <c r="G80" s="446"/>
      <c r="H80" s="446"/>
      <c r="I80" s="446"/>
      <c r="J80" s="446"/>
      <c r="K80" s="446"/>
      <c r="L80" s="446"/>
    </row>
    <row r="81" spans="7:12" ht="15.75">
      <c r="G81" s="446"/>
      <c r="H81" s="446"/>
      <c r="I81" s="446"/>
      <c r="J81" s="446"/>
      <c r="K81" s="446"/>
      <c r="L81" s="446"/>
    </row>
    <row r="82" spans="7:12" ht="15.75">
      <c r="G82" s="446"/>
      <c r="H82" s="446"/>
      <c r="I82" s="446"/>
      <c r="J82" s="446"/>
      <c r="K82" s="446"/>
      <c r="L82" s="446"/>
    </row>
    <row r="83" spans="7:12" ht="15.75">
      <c r="G83" s="446"/>
      <c r="H83" s="446"/>
      <c r="I83" s="446"/>
      <c r="J83" s="446"/>
      <c r="K83" s="446"/>
      <c r="L83" s="446"/>
    </row>
    <row r="84" spans="7:12" ht="15.75">
      <c r="G84" s="446"/>
      <c r="H84" s="446"/>
      <c r="I84" s="446"/>
      <c r="J84" s="446"/>
      <c r="K84" s="446"/>
      <c r="L84" s="446"/>
    </row>
    <row r="85" spans="7:12" ht="15.75">
      <c r="G85" s="446"/>
      <c r="H85" s="446"/>
      <c r="I85" s="446"/>
      <c r="J85" s="446"/>
      <c r="K85" s="446"/>
      <c r="L85" s="446"/>
    </row>
    <row r="86" spans="7:12" ht="15.75">
      <c r="G86" s="446"/>
      <c r="H86" s="446"/>
      <c r="I86" s="446"/>
      <c r="J86" s="446"/>
      <c r="K86" s="446"/>
      <c r="L86" s="446"/>
    </row>
    <row r="87" spans="7:12" ht="15.75">
      <c r="G87" s="446"/>
      <c r="H87" s="446"/>
      <c r="I87" s="446"/>
      <c r="J87" s="446"/>
      <c r="K87" s="446"/>
      <c r="L87" s="446"/>
    </row>
    <row r="88" spans="7:12" ht="15.75">
      <c r="G88" s="446"/>
      <c r="H88" s="446"/>
      <c r="I88" s="446"/>
      <c r="J88" s="446"/>
      <c r="K88" s="446"/>
      <c r="L88" s="446"/>
    </row>
    <row r="89" spans="7:12" ht="15.75">
      <c r="G89" s="446"/>
      <c r="H89" s="446"/>
      <c r="I89" s="446"/>
      <c r="J89" s="446"/>
      <c r="K89" s="446"/>
      <c r="L89" s="446"/>
    </row>
    <row r="90" spans="7:12" ht="15.75">
      <c r="G90" s="446"/>
      <c r="H90" s="446"/>
      <c r="I90" s="446"/>
      <c r="J90" s="446"/>
      <c r="K90" s="446"/>
      <c r="L90" s="446"/>
    </row>
    <row r="91" spans="7:12" ht="15.75">
      <c r="G91" s="446"/>
      <c r="H91" s="446"/>
      <c r="I91" s="446"/>
      <c r="J91" s="446"/>
      <c r="K91" s="446"/>
      <c r="L91" s="446"/>
    </row>
    <row r="92" spans="7:12" ht="15.75">
      <c r="G92" s="446"/>
      <c r="H92" s="446"/>
      <c r="I92" s="446"/>
      <c r="J92" s="446"/>
      <c r="K92" s="446"/>
      <c r="L92" s="446"/>
    </row>
    <row r="93" spans="7:12" ht="15.75">
      <c r="G93" s="446"/>
      <c r="H93" s="446"/>
      <c r="I93" s="446"/>
      <c r="J93" s="446"/>
      <c r="K93" s="446"/>
      <c r="L93" s="446"/>
    </row>
    <row r="94" spans="7:12" ht="15.75">
      <c r="G94" s="446"/>
      <c r="H94" s="446"/>
      <c r="I94" s="446"/>
      <c r="J94" s="446"/>
      <c r="K94" s="446"/>
      <c r="L94" s="446"/>
    </row>
    <row r="95" spans="7:12" ht="15.75">
      <c r="G95" s="446"/>
      <c r="H95" s="446"/>
      <c r="I95" s="446"/>
      <c r="J95" s="446"/>
      <c r="K95" s="446"/>
      <c r="L95" s="446"/>
    </row>
    <row r="96" spans="7:12" ht="15.75">
      <c r="G96" s="446"/>
      <c r="H96" s="446"/>
      <c r="I96" s="446"/>
      <c r="J96" s="446"/>
      <c r="K96" s="446"/>
      <c r="L96" s="446"/>
    </row>
    <row r="97" spans="7:12" ht="15.75">
      <c r="G97" s="446"/>
      <c r="H97" s="446"/>
      <c r="I97" s="446"/>
      <c r="J97" s="446"/>
      <c r="K97" s="446"/>
      <c r="L97" s="446"/>
    </row>
    <row r="98" spans="7:12" ht="15.75">
      <c r="G98" s="446"/>
      <c r="H98" s="446"/>
      <c r="I98" s="446"/>
      <c r="J98" s="446"/>
      <c r="K98" s="446"/>
      <c r="L98" s="446"/>
    </row>
    <row r="99" spans="7:12" ht="15.75">
      <c r="G99" s="446"/>
      <c r="H99" s="446"/>
      <c r="I99" s="446"/>
      <c r="J99" s="446"/>
      <c r="K99" s="446"/>
      <c r="L99" s="446"/>
    </row>
    <row r="100" spans="7:12" ht="15.75">
      <c r="G100" s="446"/>
      <c r="H100" s="446"/>
      <c r="I100" s="446"/>
      <c r="J100" s="446"/>
      <c r="K100" s="446"/>
      <c r="L100" s="446"/>
    </row>
    <row r="101" spans="7:12" ht="15.75">
      <c r="G101" s="446"/>
      <c r="H101" s="446"/>
      <c r="I101" s="446"/>
      <c r="J101" s="446"/>
      <c r="K101" s="446"/>
      <c r="L101" s="446"/>
    </row>
    <row r="102" spans="7:12" ht="15.75">
      <c r="G102" s="446"/>
      <c r="H102" s="446"/>
      <c r="I102" s="446"/>
      <c r="J102" s="446"/>
      <c r="K102" s="446"/>
      <c r="L102" s="446"/>
    </row>
    <row r="103" spans="7:12" ht="15.75">
      <c r="G103" s="446"/>
      <c r="H103" s="446"/>
      <c r="I103" s="446"/>
      <c r="J103" s="446"/>
      <c r="K103" s="446"/>
      <c r="L103" s="446"/>
    </row>
    <row r="104" spans="7:12" ht="15.75">
      <c r="G104" s="446"/>
      <c r="H104" s="446"/>
      <c r="I104" s="446"/>
      <c r="J104" s="446"/>
      <c r="K104" s="446"/>
      <c r="L104" s="446"/>
    </row>
    <row r="105" spans="7:12" ht="15.75">
      <c r="G105" s="446"/>
      <c r="H105" s="446"/>
      <c r="I105" s="446"/>
      <c r="J105" s="446"/>
      <c r="K105" s="446"/>
      <c r="L105" s="446"/>
    </row>
    <row r="106" spans="7:12" ht="15.75">
      <c r="G106" s="446"/>
      <c r="H106" s="446"/>
      <c r="I106" s="446"/>
      <c r="J106" s="446"/>
      <c r="K106" s="446"/>
      <c r="L106" s="446"/>
    </row>
    <row r="107" spans="7:12" ht="15.75">
      <c r="G107" s="446"/>
      <c r="H107" s="446"/>
      <c r="I107" s="446"/>
      <c r="J107" s="446"/>
      <c r="K107" s="446"/>
      <c r="L107" s="446"/>
    </row>
    <row r="108" spans="7:12" ht="15.75">
      <c r="G108" s="446"/>
      <c r="H108" s="446"/>
      <c r="I108" s="446"/>
      <c r="J108" s="446"/>
      <c r="K108" s="446"/>
      <c r="L108" s="446"/>
    </row>
    <row r="109" spans="7:12" ht="15.75">
      <c r="G109" s="446"/>
      <c r="H109" s="446"/>
      <c r="I109" s="446"/>
      <c r="J109" s="446"/>
      <c r="K109" s="446"/>
      <c r="L109" s="446"/>
    </row>
    <row r="110" spans="7:12" ht="15.75">
      <c r="G110" s="446"/>
      <c r="H110" s="446"/>
      <c r="I110" s="446"/>
      <c r="J110" s="446"/>
      <c r="K110" s="446"/>
      <c r="L110" s="446"/>
    </row>
    <row r="111" spans="7:12" ht="15.75">
      <c r="G111" s="446"/>
      <c r="H111" s="446"/>
      <c r="I111" s="446"/>
      <c r="J111" s="446"/>
      <c r="K111" s="446"/>
      <c r="L111" s="446"/>
    </row>
    <row r="112" spans="7:12" ht="15.75">
      <c r="G112" s="446"/>
      <c r="H112" s="446"/>
      <c r="I112" s="446"/>
      <c r="J112" s="446"/>
      <c r="K112" s="446"/>
      <c r="L112" s="446"/>
    </row>
    <row r="113" spans="7:12" ht="15.75">
      <c r="G113" s="446"/>
      <c r="H113" s="446"/>
      <c r="I113" s="446"/>
      <c r="J113" s="446"/>
      <c r="K113" s="446"/>
      <c r="L113" s="446"/>
    </row>
    <row r="114" spans="7:12" ht="15.75">
      <c r="G114" s="446"/>
      <c r="H114" s="446"/>
      <c r="I114" s="446"/>
      <c r="J114" s="446"/>
      <c r="K114" s="446"/>
      <c r="L114" s="446"/>
    </row>
    <row r="115" spans="7:12" ht="15.75">
      <c r="G115" s="446"/>
      <c r="H115" s="446"/>
      <c r="I115" s="446"/>
      <c r="J115" s="446"/>
      <c r="K115" s="446"/>
      <c r="L115" s="446"/>
    </row>
    <row r="116" spans="7:12" ht="15.75">
      <c r="G116" s="446"/>
      <c r="H116" s="446"/>
      <c r="I116" s="446"/>
      <c r="J116" s="446"/>
      <c r="K116" s="446"/>
      <c r="L116" s="446"/>
    </row>
    <row r="117" spans="7:12" ht="15.75">
      <c r="G117" s="446"/>
      <c r="H117" s="446"/>
      <c r="I117" s="446"/>
      <c r="J117" s="446"/>
      <c r="K117" s="446"/>
      <c r="L117" s="446"/>
    </row>
    <row r="118" spans="7:12" ht="15.75">
      <c r="G118" s="446"/>
      <c r="H118" s="446"/>
      <c r="I118" s="446"/>
      <c r="J118" s="446"/>
      <c r="K118" s="446"/>
      <c r="L118" s="446"/>
    </row>
    <row r="119" spans="7:12" ht="15.75">
      <c r="G119" s="446"/>
      <c r="H119" s="446"/>
      <c r="I119" s="446"/>
      <c r="J119" s="446"/>
      <c r="K119" s="446"/>
      <c r="L119" s="446"/>
    </row>
    <row r="120" spans="7:12" ht="15.75">
      <c r="G120" s="446"/>
      <c r="H120" s="446"/>
      <c r="I120" s="446"/>
      <c r="J120" s="446"/>
      <c r="K120" s="446"/>
      <c r="L120" s="446"/>
    </row>
    <row r="121" spans="7:12" ht="15.75">
      <c r="G121" s="446"/>
      <c r="H121" s="446"/>
      <c r="I121" s="446"/>
      <c r="J121" s="446"/>
      <c r="K121" s="446"/>
      <c r="L121" s="446"/>
    </row>
    <row r="122" spans="7:12" ht="15.75">
      <c r="G122" s="446"/>
      <c r="H122" s="446"/>
      <c r="I122" s="446"/>
      <c r="J122" s="446"/>
      <c r="K122" s="446"/>
      <c r="L122" s="446"/>
    </row>
    <row r="123" spans="7:12" ht="15.75">
      <c r="G123" s="446"/>
      <c r="H123" s="446"/>
      <c r="I123" s="446"/>
      <c r="J123" s="446"/>
      <c r="K123" s="446"/>
      <c r="L123" s="446"/>
    </row>
    <row r="124" spans="7:12" ht="15.75">
      <c r="G124" s="446"/>
      <c r="H124" s="446"/>
      <c r="I124" s="446"/>
      <c r="J124" s="446"/>
      <c r="K124" s="446"/>
      <c r="L124" s="446"/>
    </row>
    <row r="125" spans="7:12" ht="15.75">
      <c r="G125" s="446"/>
      <c r="H125" s="446"/>
      <c r="I125" s="446"/>
      <c r="J125" s="446"/>
      <c r="K125" s="446"/>
      <c r="L125" s="446"/>
    </row>
    <row r="126" spans="7:12" ht="15.75">
      <c r="G126" s="446"/>
      <c r="H126" s="446"/>
      <c r="I126" s="446"/>
      <c r="J126" s="446"/>
      <c r="K126" s="446"/>
      <c r="L126" s="446"/>
    </row>
    <row r="127" spans="7:12" ht="15.75">
      <c r="G127" s="446"/>
      <c r="H127" s="446"/>
      <c r="I127" s="446"/>
      <c r="J127" s="446"/>
      <c r="K127" s="446"/>
      <c r="L127" s="446"/>
    </row>
    <row r="128" spans="7:12" ht="15.75">
      <c r="G128" s="446"/>
      <c r="H128" s="446"/>
      <c r="I128" s="446"/>
      <c r="J128" s="446"/>
      <c r="K128" s="446"/>
      <c r="L128" s="446"/>
    </row>
    <row r="129" spans="7:12" ht="15.75">
      <c r="G129" s="446"/>
      <c r="H129" s="446"/>
      <c r="I129" s="446"/>
      <c r="J129" s="446"/>
      <c r="K129" s="446"/>
      <c r="L129" s="446"/>
    </row>
    <row r="130" spans="7:12" ht="15.75">
      <c r="G130" s="446"/>
      <c r="H130" s="446"/>
      <c r="I130" s="446"/>
      <c r="J130" s="446"/>
      <c r="K130" s="446"/>
      <c r="L130" s="446"/>
    </row>
    <row r="131" spans="7:12" ht="15.75">
      <c r="G131" s="446"/>
      <c r="H131" s="446"/>
      <c r="I131" s="446"/>
      <c r="J131" s="446"/>
      <c r="K131" s="446"/>
      <c r="L131" s="446"/>
    </row>
    <row r="132" spans="7:12" ht="15.75">
      <c r="G132" s="446"/>
      <c r="H132" s="446"/>
      <c r="I132" s="446"/>
      <c r="J132" s="446"/>
      <c r="K132" s="446"/>
      <c r="L132" s="446"/>
    </row>
    <row r="133" spans="7:12" ht="15.75">
      <c r="G133" s="446"/>
      <c r="H133" s="446"/>
      <c r="I133" s="446"/>
      <c r="J133" s="446"/>
      <c r="K133" s="446"/>
      <c r="L133" s="446"/>
    </row>
    <row r="134" spans="7:12" ht="15.75">
      <c r="G134" s="446"/>
      <c r="H134" s="446"/>
      <c r="I134" s="446"/>
      <c r="J134" s="446"/>
      <c r="K134" s="446"/>
      <c r="L134" s="446"/>
    </row>
    <row r="135" spans="7:12" ht="15.75">
      <c r="G135" s="446"/>
      <c r="H135" s="446"/>
      <c r="I135" s="446"/>
      <c r="J135" s="446"/>
      <c r="K135" s="446"/>
      <c r="L135" s="446"/>
    </row>
    <row r="136" spans="7:12" ht="15.75">
      <c r="G136" s="446"/>
      <c r="H136" s="446"/>
      <c r="I136" s="446"/>
      <c r="J136" s="446"/>
      <c r="K136" s="446"/>
      <c r="L136" s="446"/>
    </row>
    <row r="137" spans="7:12" ht="15.75">
      <c r="G137" s="446"/>
      <c r="H137" s="446"/>
      <c r="I137" s="446"/>
      <c r="J137" s="446"/>
      <c r="K137" s="446"/>
      <c r="L137" s="446"/>
    </row>
    <row r="138" spans="7:12" ht="15.75">
      <c r="G138" s="446"/>
      <c r="H138" s="446"/>
      <c r="I138" s="446"/>
      <c r="J138" s="446"/>
      <c r="K138" s="446"/>
      <c r="L138" s="446"/>
    </row>
    <row r="139" spans="7:12" ht="15.75">
      <c r="G139" s="446"/>
      <c r="H139" s="446"/>
      <c r="I139" s="446"/>
      <c r="J139" s="446"/>
      <c r="K139" s="446"/>
      <c r="L139" s="446"/>
    </row>
    <row r="140" spans="7:12" ht="15.75">
      <c r="G140" s="446"/>
      <c r="H140" s="446"/>
      <c r="I140" s="446"/>
      <c r="J140" s="446"/>
      <c r="K140" s="446"/>
      <c r="L140" s="446"/>
    </row>
    <row r="141" spans="7:12" ht="15.75">
      <c r="G141" s="446"/>
      <c r="H141" s="446"/>
      <c r="I141" s="446"/>
      <c r="J141" s="446"/>
      <c r="K141" s="446"/>
      <c r="L141" s="446"/>
    </row>
    <row r="142" spans="7:12" ht="15.75">
      <c r="G142" s="446"/>
      <c r="H142" s="446"/>
      <c r="I142" s="446"/>
      <c r="J142" s="446"/>
      <c r="K142" s="446"/>
      <c r="L142" s="446"/>
    </row>
    <row r="143" spans="7:12" ht="15.75">
      <c r="G143" s="446"/>
      <c r="H143" s="446"/>
      <c r="I143" s="446"/>
      <c r="J143" s="446"/>
      <c r="K143" s="446"/>
      <c r="L143" s="446"/>
    </row>
    <row r="144" spans="7:12" ht="15.75">
      <c r="G144" s="446"/>
      <c r="H144" s="446"/>
      <c r="I144" s="446"/>
      <c r="J144" s="446"/>
      <c r="K144" s="446"/>
      <c r="L144" s="446"/>
    </row>
    <row r="145" spans="7:12" ht="15.75">
      <c r="G145" s="446"/>
      <c r="H145" s="446"/>
      <c r="I145" s="446"/>
      <c r="J145" s="446"/>
      <c r="K145" s="446"/>
      <c r="L145" s="446"/>
    </row>
    <row r="146" spans="7:12" ht="15.75">
      <c r="G146" s="446"/>
      <c r="H146" s="446"/>
      <c r="I146" s="446"/>
      <c r="J146" s="446"/>
      <c r="K146" s="446"/>
      <c r="L146" s="446"/>
    </row>
    <row r="147" spans="7:12" ht="15.75">
      <c r="G147" s="446"/>
      <c r="H147" s="446"/>
      <c r="I147" s="446"/>
      <c r="J147" s="446"/>
      <c r="K147" s="446"/>
      <c r="L147" s="446"/>
    </row>
    <row r="148" spans="7:12" ht="15.75">
      <c r="G148" s="446"/>
      <c r="H148" s="446"/>
      <c r="I148" s="446"/>
      <c r="J148" s="446"/>
      <c r="K148" s="446"/>
      <c r="L148" s="446"/>
    </row>
    <row r="149" spans="7:12" ht="15.75">
      <c r="G149" s="446"/>
      <c r="H149" s="446"/>
      <c r="I149" s="446"/>
      <c r="J149" s="446"/>
      <c r="K149" s="446"/>
      <c r="L149" s="446"/>
    </row>
    <row r="150" spans="7:12" ht="15.75">
      <c r="G150" s="446"/>
      <c r="H150" s="446"/>
      <c r="I150" s="446"/>
      <c r="J150" s="446"/>
      <c r="K150" s="446"/>
      <c r="L150" s="446"/>
    </row>
    <row r="151" spans="7:12" ht="15.75">
      <c r="G151" s="446"/>
      <c r="H151" s="446"/>
      <c r="I151" s="446"/>
      <c r="J151" s="446"/>
      <c r="K151" s="446"/>
      <c r="L151" s="446"/>
    </row>
    <row r="152" spans="7:12" ht="15.75">
      <c r="G152" s="446"/>
      <c r="H152" s="446"/>
      <c r="I152" s="446"/>
      <c r="J152" s="446"/>
      <c r="K152" s="446"/>
      <c r="L152" s="446"/>
    </row>
    <row r="153" spans="7:12" ht="15.75">
      <c r="G153" s="446"/>
      <c r="H153" s="446"/>
      <c r="I153" s="446"/>
      <c r="J153" s="446"/>
      <c r="K153" s="446"/>
      <c r="L153" s="446"/>
    </row>
    <row r="154" spans="7:12" ht="15.75">
      <c r="G154" s="446"/>
      <c r="H154" s="446"/>
      <c r="I154" s="446"/>
      <c r="J154" s="446"/>
      <c r="K154" s="446"/>
      <c r="L154" s="446"/>
    </row>
    <row r="155" spans="7:12" ht="15.75">
      <c r="G155" s="446"/>
      <c r="H155" s="446"/>
      <c r="I155" s="446"/>
      <c r="J155" s="446"/>
      <c r="K155" s="446"/>
      <c r="L155" s="446"/>
    </row>
    <row r="156" spans="7:12" ht="15.75">
      <c r="G156" s="446"/>
      <c r="H156" s="446"/>
      <c r="I156" s="446"/>
      <c r="J156" s="446"/>
      <c r="K156" s="446"/>
      <c r="L156" s="446"/>
    </row>
    <row r="157" spans="7:12" ht="15.75">
      <c r="G157" s="446"/>
      <c r="H157" s="446"/>
      <c r="I157" s="446"/>
      <c r="J157" s="446"/>
      <c r="K157" s="446"/>
      <c r="L157" s="446"/>
    </row>
    <row r="158" spans="7:12" ht="15.75">
      <c r="G158" s="446"/>
      <c r="H158" s="446"/>
      <c r="I158" s="446"/>
      <c r="J158" s="446"/>
      <c r="K158" s="446"/>
      <c r="L158" s="446"/>
    </row>
    <row r="159" spans="7:12" ht="15.75">
      <c r="G159" s="446"/>
      <c r="H159" s="446"/>
      <c r="I159" s="446"/>
      <c r="J159" s="446"/>
      <c r="K159" s="446"/>
      <c r="L159" s="446"/>
    </row>
    <row r="160" spans="7:12" ht="15.75">
      <c r="G160" s="446"/>
      <c r="H160" s="446"/>
      <c r="I160" s="446"/>
      <c r="J160" s="446"/>
      <c r="K160" s="446"/>
      <c r="L160" s="446"/>
    </row>
    <row r="161" spans="7:12" ht="15.75">
      <c r="G161" s="446"/>
      <c r="H161" s="446"/>
      <c r="I161" s="446"/>
      <c r="J161" s="446"/>
      <c r="K161" s="446"/>
      <c r="L161" s="446"/>
    </row>
    <row r="162" spans="7:12" ht="15.75">
      <c r="G162" s="446"/>
      <c r="H162" s="446"/>
      <c r="I162" s="446"/>
      <c r="J162" s="446"/>
      <c r="K162" s="446"/>
      <c r="L162" s="446"/>
    </row>
    <row r="163" spans="7:12" ht="15.75">
      <c r="G163" s="446"/>
      <c r="H163" s="446"/>
      <c r="I163" s="446"/>
      <c r="J163" s="446"/>
      <c r="K163" s="446"/>
      <c r="L163" s="446"/>
    </row>
    <row r="164" spans="7:12" ht="15.75">
      <c r="G164" s="446"/>
      <c r="H164" s="446"/>
      <c r="I164" s="446"/>
      <c r="J164" s="446"/>
      <c r="K164" s="446"/>
      <c r="L164" s="446"/>
    </row>
    <row r="165" spans="7:12" ht="15.75">
      <c r="G165" s="446"/>
      <c r="H165" s="446"/>
      <c r="I165" s="446"/>
      <c r="J165" s="446"/>
      <c r="K165" s="446"/>
      <c r="L165" s="446"/>
    </row>
    <row r="166" spans="7:12" ht="15.75">
      <c r="G166" s="446"/>
      <c r="H166" s="446"/>
      <c r="I166" s="446"/>
      <c r="J166" s="446"/>
      <c r="K166" s="446"/>
      <c r="L166" s="446"/>
    </row>
    <row r="167" spans="7:12" ht="15.75">
      <c r="G167" s="446"/>
      <c r="H167" s="446"/>
      <c r="I167" s="446"/>
      <c r="J167" s="446"/>
      <c r="K167" s="446"/>
      <c r="L167" s="446"/>
    </row>
    <row r="168" spans="7:12" ht="15.75">
      <c r="G168" s="446"/>
      <c r="H168" s="446"/>
      <c r="I168" s="446"/>
      <c r="J168" s="446"/>
      <c r="K168" s="446"/>
      <c r="L168" s="446"/>
    </row>
    <row r="169" spans="7:12" ht="15.75">
      <c r="G169" s="446"/>
      <c r="H169" s="446"/>
      <c r="I169" s="446"/>
      <c r="J169" s="446"/>
      <c r="K169" s="446"/>
      <c r="L169" s="446"/>
    </row>
    <row r="170" spans="7:12" ht="15.75">
      <c r="G170" s="446"/>
      <c r="H170" s="446"/>
      <c r="I170" s="446"/>
      <c r="J170" s="446"/>
      <c r="K170" s="446"/>
      <c r="L170" s="446"/>
    </row>
    <row r="171" spans="7:12" ht="15.75">
      <c r="G171" s="446"/>
      <c r="H171" s="446"/>
      <c r="I171" s="446"/>
      <c r="J171" s="446"/>
      <c r="K171" s="446"/>
      <c r="L171" s="446"/>
    </row>
    <row r="172" spans="7:12" ht="15.75">
      <c r="G172" s="446"/>
      <c r="H172" s="446"/>
      <c r="I172" s="446"/>
      <c r="J172" s="446"/>
      <c r="K172" s="446"/>
      <c r="L172" s="446"/>
    </row>
    <row r="173" spans="7:12" ht="15.75">
      <c r="G173" s="446"/>
      <c r="H173" s="446"/>
      <c r="I173" s="446"/>
      <c r="J173" s="446"/>
      <c r="K173" s="446"/>
      <c r="L173" s="446"/>
    </row>
    <row r="174" spans="7:12" ht="15.75">
      <c r="G174" s="446"/>
      <c r="H174" s="446"/>
      <c r="I174" s="446"/>
      <c r="J174" s="446"/>
      <c r="K174" s="446"/>
      <c r="L174" s="446"/>
    </row>
    <row r="175" spans="7:12" ht="15.75">
      <c r="G175" s="446"/>
      <c r="H175" s="446"/>
      <c r="I175" s="446"/>
      <c r="J175" s="446"/>
      <c r="K175" s="446"/>
      <c r="L175" s="446"/>
    </row>
    <row r="176" spans="7:12" ht="15.75">
      <c r="G176" s="446"/>
      <c r="H176" s="446"/>
      <c r="I176" s="446"/>
      <c r="J176" s="446"/>
      <c r="K176" s="446"/>
      <c r="L176" s="446"/>
    </row>
    <row r="177" spans="7:12" ht="15.75">
      <c r="G177" s="446"/>
      <c r="H177" s="446"/>
      <c r="I177" s="446"/>
      <c r="J177" s="446"/>
      <c r="K177" s="446"/>
      <c r="L177" s="446"/>
    </row>
    <row r="178" spans="7:12" ht="15.75">
      <c r="G178" s="446"/>
      <c r="H178" s="446"/>
      <c r="I178" s="446"/>
      <c r="J178" s="446"/>
      <c r="K178" s="446"/>
      <c r="L178" s="446"/>
    </row>
    <row r="179" spans="7:12" ht="15.75">
      <c r="G179" s="446"/>
      <c r="H179" s="446"/>
      <c r="I179" s="446"/>
      <c r="J179" s="446"/>
      <c r="K179" s="446"/>
      <c r="L179" s="446"/>
    </row>
    <row r="180" spans="7:12" ht="15.75">
      <c r="G180" s="446"/>
      <c r="H180" s="446"/>
      <c r="I180" s="446"/>
      <c r="J180" s="446"/>
      <c r="K180" s="446"/>
      <c r="L180" s="446"/>
    </row>
    <row r="181" spans="7:12" ht="15.75">
      <c r="G181" s="446"/>
      <c r="H181" s="446"/>
      <c r="I181" s="446"/>
      <c r="J181" s="446"/>
      <c r="K181" s="446"/>
      <c r="L181" s="446"/>
    </row>
    <row r="182" spans="7:12" ht="15.75">
      <c r="G182" s="446"/>
      <c r="H182" s="446"/>
      <c r="I182" s="446"/>
      <c r="J182" s="446"/>
      <c r="K182" s="446"/>
      <c r="L182" s="446"/>
    </row>
    <row r="183" spans="7:12" ht="15.75">
      <c r="G183" s="446"/>
      <c r="H183" s="446"/>
      <c r="I183" s="446"/>
      <c r="J183" s="446"/>
      <c r="K183" s="446"/>
      <c r="L183" s="446"/>
    </row>
    <row r="184" spans="7:12" ht="15.75">
      <c r="G184" s="446"/>
      <c r="H184" s="446"/>
      <c r="I184" s="446"/>
      <c r="J184" s="446"/>
      <c r="K184" s="446"/>
      <c r="L184" s="446"/>
    </row>
    <row r="185" spans="7:12" ht="15.75">
      <c r="G185" s="446"/>
      <c r="H185" s="446"/>
      <c r="I185" s="446"/>
      <c r="J185" s="446"/>
      <c r="K185" s="446"/>
      <c r="L185" s="446"/>
    </row>
    <row r="186" spans="7:12" ht="15.75">
      <c r="G186" s="446"/>
      <c r="H186" s="446"/>
      <c r="I186" s="446"/>
      <c r="J186" s="446"/>
      <c r="K186" s="446"/>
      <c r="L186" s="446"/>
    </row>
    <row r="187" spans="7:12" ht="15.75">
      <c r="G187" s="446"/>
      <c r="H187" s="446"/>
      <c r="I187" s="446"/>
      <c r="J187" s="446"/>
      <c r="K187" s="446"/>
      <c r="L187" s="446"/>
    </row>
    <row r="188" spans="7:12" ht="15.75">
      <c r="G188" s="446"/>
      <c r="H188" s="446"/>
      <c r="I188" s="446"/>
      <c r="J188" s="446"/>
      <c r="K188" s="446"/>
      <c r="L188" s="446"/>
    </row>
    <row r="189" spans="7:12" ht="15.75">
      <c r="G189" s="446"/>
      <c r="H189" s="446"/>
      <c r="I189" s="446"/>
      <c r="J189" s="446"/>
      <c r="K189" s="446"/>
      <c r="L189" s="446"/>
    </row>
    <row r="190" spans="7:12" ht="15.75">
      <c r="G190" s="446"/>
      <c r="H190" s="446"/>
      <c r="I190" s="446"/>
      <c r="J190" s="446"/>
      <c r="K190" s="446"/>
      <c r="L190" s="446"/>
    </row>
    <row r="191" spans="7:12" ht="15.75">
      <c r="G191" s="446"/>
      <c r="H191" s="446"/>
      <c r="I191" s="446"/>
      <c r="J191" s="446"/>
      <c r="K191" s="446"/>
      <c r="L191" s="446"/>
    </row>
    <row r="192" spans="7:12" ht="15.75">
      <c r="G192" s="446"/>
      <c r="H192" s="446"/>
      <c r="I192" s="446"/>
      <c r="J192" s="446"/>
      <c r="K192" s="446"/>
      <c r="L192" s="446"/>
    </row>
    <row r="193" spans="7:12" ht="15.75">
      <c r="G193" s="446"/>
      <c r="H193" s="446"/>
      <c r="I193" s="446"/>
      <c r="J193" s="446"/>
      <c r="K193" s="446"/>
      <c r="L193" s="446"/>
    </row>
    <row r="194" spans="7:12" ht="15.75">
      <c r="G194" s="446"/>
      <c r="H194" s="446"/>
      <c r="I194" s="446"/>
      <c r="J194" s="446"/>
      <c r="K194" s="446"/>
      <c r="L194" s="446"/>
    </row>
    <row r="195" spans="7:12" ht="15.75">
      <c r="G195" s="446"/>
      <c r="H195" s="446"/>
      <c r="I195" s="446"/>
      <c r="J195" s="446"/>
      <c r="K195" s="446"/>
      <c r="L195" s="446"/>
    </row>
    <row r="196" spans="7:12" ht="15.75">
      <c r="G196" s="446"/>
      <c r="H196" s="446"/>
      <c r="I196" s="446"/>
      <c r="J196" s="446"/>
      <c r="K196" s="446"/>
      <c r="L196" s="446"/>
    </row>
    <row r="197" spans="7:12" ht="15.75">
      <c r="G197" s="446"/>
      <c r="H197" s="446"/>
      <c r="I197" s="446"/>
      <c r="J197" s="446"/>
      <c r="K197" s="446"/>
      <c r="L197" s="446"/>
    </row>
    <row r="198" spans="7:12" ht="15.75">
      <c r="G198" s="446"/>
      <c r="H198" s="446"/>
      <c r="I198" s="446"/>
      <c r="J198" s="446"/>
      <c r="K198" s="446"/>
      <c r="L198" s="446"/>
    </row>
    <row r="199" spans="7:12" ht="15.75">
      <c r="G199" s="446"/>
      <c r="H199" s="446"/>
      <c r="I199" s="446"/>
      <c r="J199" s="446"/>
      <c r="K199" s="446"/>
      <c r="L199" s="446"/>
    </row>
    <row r="200" spans="7:12" ht="15.75">
      <c r="G200" s="446"/>
      <c r="H200" s="446"/>
      <c r="I200" s="446"/>
      <c r="J200" s="446"/>
      <c r="K200" s="446"/>
      <c r="L200" s="446"/>
    </row>
  </sheetData>
  <sheetProtection/>
  <printOptions/>
  <pageMargins left="0.7874015748031497" right="0.43" top="0.72" bottom="0.984251968503937" header="0" footer="0"/>
  <pageSetup fitToHeight="1" fitToWidth="1" horizontalDpi="600" verticalDpi="600" orientation="portrait" paperSize="9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defaultGridColor="0" view="pageBreakPreview" zoomScale="90" zoomScaleSheetLayoutView="90" zoomScalePageLayoutView="0" colorId="18" workbookViewId="0" topLeftCell="A1">
      <selection activeCell="A1" sqref="A1"/>
    </sheetView>
  </sheetViews>
  <sheetFormatPr defaultColWidth="11.00390625" defaultRowHeight="13.5"/>
  <cols>
    <col min="1" max="1" width="26.00390625" style="479" customWidth="1"/>
    <col min="2" max="5" width="15.50390625" style="479" customWidth="1"/>
    <col min="6" max="16384" width="11.00390625" style="479" customWidth="1"/>
  </cols>
  <sheetData>
    <row r="1" spans="1:5" ht="33.75" customHeight="1">
      <c r="A1" s="477" t="s">
        <v>302</v>
      </c>
      <c r="B1" s="477"/>
      <c r="C1" s="477"/>
      <c r="D1" s="478"/>
      <c r="E1" s="477"/>
    </row>
    <row r="2" spans="1:5" ht="27.75" customHeight="1">
      <c r="A2" s="480" t="s">
        <v>318</v>
      </c>
      <c r="B2" s="480"/>
      <c r="C2" s="480"/>
      <c r="D2" s="478"/>
      <c r="E2" s="480"/>
    </row>
    <row r="3" spans="1:5" ht="20.25" customHeight="1">
      <c r="A3" s="481" t="s">
        <v>319</v>
      </c>
      <c r="B3" s="480"/>
      <c r="C3" s="480"/>
      <c r="D3" s="478"/>
      <c r="E3" s="480"/>
    </row>
    <row r="4" spans="1:5" ht="33" customHeight="1" thickBot="1">
      <c r="A4" s="481"/>
      <c r="B4" s="481"/>
      <c r="C4" s="481"/>
      <c r="D4" s="481"/>
      <c r="E4" s="481" t="s">
        <v>320</v>
      </c>
    </row>
    <row r="5" spans="1:5" ht="48.75" customHeight="1">
      <c r="A5" s="482" t="s">
        <v>321</v>
      </c>
      <c r="B5" s="483" t="s">
        <v>64</v>
      </c>
      <c r="C5" s="484" t="s">
        <v>65</v>
      </c>
      <c r="D5" s="484" t="s">
        <v>66</v>
      </c>
      <c r="E5" s="485" t="s">
        <v>322</v>
      </c>
    </row>
    <row r="6" spans="1:6" ht="19.5" customHeight="1">
      <c r="A6" s="486" t="s">
        <v>323</v>
      </c>
      <c r="B6" s="487">
        <v>73841.55</v>
      </c>
      <c r="C6" s="488">
        <v>278598</v>
      </c>
      <c r="D6" s="488">
        <v>226587.11</v>
      </c>
      <c r="E6" s="489">
        <v>2395773.11</v>
      </c>
      <c r="F6" s="490"/>
    </row>
    <row r="7" spans="1:6" ht="19.5" customHeight="1">
      <c r="A7" s="486" t="s">
        <v>324</v>
      </c>
      <c r="B7" s="487">
        <v>249824.36</v>
      </c>
      <c r="C7" s="488">
        <v>173283.76</v>
      </c>
      <c r="D7" s="488">
        <v>208217.39</v>
      </c>
      <c r="E7" s="489">
        <v>1953149.55</v>
      </c>
      <c r="F7" s="490"/>
    </row>
    <row r="8" spans="1:6" ht="19.5" customHeight="1">
      <c r="A8" s="486" t="s">
        <v>117</v>
      </c>
      <c r="B8" s="491">
        <v>160868.84</v>
      </c>
      <c r="C8" s="492">
        <v>91767.77</v>
      </c>
      <c r="D8" s="492">
        <v>114300.72</v>
      </c>
      <c r="E8" s="493">
        <v>1172495.73</v>
      </c>
      <c r="F8" s="490"/>
    </row>
    <row r="9" spans="1:6" ht="19.5" customHeight="1">
      <c r="A9" s="486" t="s">
        <v>325</v>
      </c>
      <c r="B9" s="487"/>
      <c r="C9" s="488">
        <v>139560.82</v>
      </c>
      <c r="D9" s="488">
        <v>114896.54</v>
      </c>
      <c r="E9" s="489">
        <v>1131449.463</v>
      </c>
      <c r="F9" s="490"/>
    </row>
    <row r="10" spans="1:6" ht="19.5" customHeight="1">
      <c r="A10" s="486" t="s">
        <v>326</v>
      </c>
      <c r="B10" s="487">
        <v>206694.582</v>
      </c>
      <c r="C10" s="488">
        <v>30124.569</v>
      </c>
      <c r="D10" s="488">
        <v>100692.947</v>
      </c>
      <c r="E10" s="489">
        <v>1029664.899</v>
      </c>
      <c r="F10" s="490"/>
    </row>
    <row r="11" spans="1:6" ht="19.5" customHeight="1">
      <c r="A11" s="486" t="s">
        <v>327</v>
      </c>
      <c r="B11" s="491">
        <v>89085.55</v>
      </c>
      <c r="C11" s="492">
        <v>55548.24</v>
      </c>
      <c r="D11" s="492">
        <v>49489.15</v>
      </c>
      <c r="E11" s="493">
        <v>728365.11</v>
      </c>
      <c r="F11" s="490"/>
    </row>
    <row r="12" spans="1:6" ht="19.5" customHeight="1">
      <c r="A12" s="486" t="s">
        <v>143</v>
      </c>
      <c r="B12" s="487">
        <v>86533.64</v>
      </c>
      <c r="C12" s="488">
        <v>37041.76</v>
      </c>
      <c r="D12" s="488">
        <v>24428.48</v>
      </c>
      <c r="E12" s="489">
        <v>703017.47</v>
      </c>
      <c r="F12" s="490"/>
    </row>
    <row r="13" spans="1:6" ht="19.5" customHeight="1">
      <c r="A13" s="486" t="s">
        <v>328</v>
      </c>
      <c r="B13" s="487">
        <v>46871.83</v>
      </c>
      <c r="C13" s="488">
        <v>36348.61</v>
      </c>
      <c r="D13" s="488">
        <v>29158</v>
      </c>
      <c r="E13" s="489">
        <v>417976.945</v>
      </c>
      <c r="F13" s="490"/>
    </row>
    <row r="14" spans="1:6" ht="19.5" customHeight="1">
      <c r="A14" s="486" t="s">
        <v>329</v>
      </c>
      <c r="B14" s="487">
        <v>256.9</v>
      </c>
      <c r="C14" s="488">
        <v>545.1</v>
      </c>
      <c r="D14" s="488">
        <v>190.66</v>
      </c>
      <c r="E14" s="489">
        <v>6381.875</v>
      </c>
      <c r="F14" s="490"/>
    </row>
    <row r="15" spans="1:6" ht="19.5" customHeight="1">
      <c r="A15" s="486" t="s">
        <v>330</v>
      </c>
      <c r="B15" s="491">
        <v>141.9</v>
      </c>
      <c r="C15" s="492">
        <v>25.1</v>
      </c>
      <c r="D15" s="492">
        <v>23.5</v>
      </c>
      <c r="E15" s="493">
        <v>4469.7</v>
      </c>
      <c r="F15" s="490"/>
    </row>
    <row r="16" spans="1:6" ht="19.5" customHeight="1">
      <c r="A16" s="486" t="s">
        <v>331</v>
      </c>
      <c r="B16" s="487">
        <v>177.4</v>
      </c>
      <c r="C16" s="488">
        <v>616.7</v>
      </c>
      <c r="D16" s="488">
        <v>315.3</v>
      </c>
      <c r="E16" s="489">
        <v>4279.5</v>
      </c>
      <c r="F16" s="490"/>
    </row>
    <row r="17" spans="1:6" ht="19.5" customHeight="1">
      <c r="A17" s="494" t="s">
        <v>332</v>
      </c>
      <c r="B17" s="495">
        <v>914296.552</v>
      </c>
      <c r="C17" s="496">
        <v>843460.429</v>
      </c>
      <c r="D17" s="496">
        <v>868299.797</v>
      </c>
      <c r="E17" s="497">
        <v>9547023.352</v>
      </c>
      <c r="F17" s="498"/>
    </row>
    <row r="18" spans="1:6" ht="19.5" customHeight="1">
      <c r="A18" s="499" t="s">
        <v>240</v>
      </c>
      <c r="B18" s="500">
        <v>235954.13</v>
      </c>
      <c r="C18" s="501">
        <v>186105.34</v>
      </c>
      <c r="D18" s="501">
        <v>90313.07</v>
      </c>
      <c r="E18" s="502">
        <v>3013638.92</v>
      </c>
      <c r="F18" s="503"/>
    </row>
    <row r="19" spans="1:6" ht="19.5" customHeight="1">
      <c r="A19" s="486" t="s">
        <v>333</v>
      </c>
      <c r="B19" s="487">
        <v>130002.78</v>
      </c>
      <c r="C19" s="488">
        <v>99727.79</v>
      </c>
      <c r="D19" s="488">
        <v>39231.01</v>
      </c>
      <c r="E19" s="489">
        <v>1255886.91</v>
      </c>
      <c r="F19" s="490"/>
    </row>
    <row r="20" spans="1:6" ht="19.5" customHeight="1">
      <c r="A20" s="486" t="s">
        <v>334</v>
      </c>
      <c r="B20" s="487">
        <v>71144.81</v>
      </c>
      <c r="C20" s="488">
        <v>56581.54</v>
      </c>
      <c r="D20" s="488">
        <v>43630.57</v>
      </c>
      <c r="E20" s="489">
        <v>1068630.663</v>
      </c>
      <c r="F20" s="490"/>
    </row>
    <row r="21" spans="1:6" ht="19.5" customHeight="1">
      <c r="A21" s="486" t="s">
        <v>335</v>
      </c>
      <c r="B21" s="487">
        <v>88647.95</v>
      </c>
      <c r="C21" s="488">
        <v>82637.47</v>
      </c>
      <c r="D21" s="488">
        <v>58397.67</v>
      </c>
      <c r="E21" s="489">
        <v>788623.98</v>
      </c>
      <c r="F21" s="490"/>
    </row>
    <row r="22" spans="1:6" ht="19.5" customHeight="1">
      <c r="A22" s="486" t="s">
        <v>77</v>
      </c>
      <c r="B22" s="487">
        <v>62701.45</v>
      </c>
      <c r="C22" s="488">
        <v>75979.68</v>
      </c>
      <c r="D22" s="488">
        <v>54120.25</v>
      </c>
      <c r="E22" s="489">
        <v>655366.13</v>
      </c>
      <c r="F22" s="490"/>
    </row>
    <row r="23" spans="1:6" ht="19.5" customHeight="1">
      <c r="A23" s="494" t="s">
        <v>336</v>
      </c>
      <c r="B23" s="495">
        <v>588451.12</v>
      </c>
      <c r="C23" s="496">
        <v>501031.82</v>
      </c>
      <c r="D23" s="496">
        <v>285692.57</v>
      </c>
      <c r="E23" s="497">
        <v>6782146.603</v>
      </c>
      <c r="F23" s="498"/>
    </row>
    <row r="24" spans="1:6" ht="19.5" customHeight="1">
      <c r="A24" s="486" t="s">
        <v>337</v>
      </c>
      <c r="B24" s="487">
        <v>195988.318</v>
      </c>
      <c r="C24" s="488">
        <v>25629.8</v>
      </c>
      <c r="D24" s="488">
        <v>20396.7</v>
      </c>
      <c r="E24" s="489">
        <v>671259.119</v>
      </c>
      <c r="F24" s="490"/>
    </row>
    <row r="25" spans="1:6" ht="19.5" customHeight="1">
      <c r="A25" s="486" t="s">
        <v>338</v>
      </c>
      <c r="B25" s="487">
        <v>57044.56</v>
      </c>
      <c r="C25" s="488">
        <v>68657.13</v>
      </c>
      <c r="D25" s="488">
        <v>45885.59</v>
      </c>
      <c r="E25" s="489">
        <v>576047.33</v>
      </c>
      <c r="F25" s="490"/>
    </row>
    <row r="26" spans="1:6" ht="19.5" customHeight="1">
      <c r="A26" s="486" t="s">
        <v>241</v>
      </c>
      <c r="B26" s="487">
        <v>17658.43</v>
      </c>
      <c r="C26" s="488">
        <v>22405.18</v>
      </c>
      <c r="D26" s="488">
        <v>6602</v>
      </c>
      <c r="E26" s="489">
        <v>238480.48</v>
      </c>
      <c r="F26" s="490"/>
    </row>
    <row r="27" spans="1:6" ht="19.5" customHeight="1">
      <c r="A27" s="486" t="s">
        <v>110</v>
      </c>
      <c r="B27" s="487">
        <v>1796.3</v>
      </c>
      <c r="C27" s="488">
        <v>4905</v>
      </c>
      <c r="D27" s="488">
        <v>3612.9</v>
      </c>
      <c r="E27" s="489">
        <v>71153.1</v>
      </c>
      <c r="F27" s="490"/>
    </row>
    <row r="28" spans="1:5" ht="19.5" customHeight="1">
      <c r="A28" s="494" t="s">
        <v>339</v>
      </c>
      <c r="B28" s="495">
        <v>272487.608</v>
      </c>
      <c r="C28" s="496">
        <v>121597.11</v>
      </c>
      <c r="D28" s="504">
        <v>76497.19</v>
      </c>
      <c r="E28" s="497">
        <v>1556940.029</v>
      </c>
    </row>
    <row r="29" spans="1:5" ht="39.75" customHeight="1" thickBot="1">
      <c r="A29" s="505" t="s">
        <v>340</v>
      </c>
      <c r="B29" s="506">
        <v>1775235.28</v>
      </c>
      <c r="C29" s="507">
        <v>1466089.359</v>
      </c>
      <c r="D29" s="508">
        <v>1230489.557</v>
      </c>
      <c r="E29" s="509">
        <v>17886109.984</v>
      </c>
    </row>
    <row r="30" spans="1:5" ht="12.75">
      <c r="A30" s="510"/>
      <c r="B30" s="478"/>
      <c r="C30" s="478"/>
      <c r="D30" s="478"/>
      <c r="E30" s="478"/>
    </row>
  </sheetData>
  <sheetProtection/>
  <printOptions horizontalCentered="1"/>
  <pageMargins left="0.8" right="0.9448818897637796" top="0.67" bottom="0.984251968503937" header="0.11811023622047245" footer="0.5118110236220472"/>
  <pageSetup fitToHeight="1" fitToWidth="1" horizontalDpi="300" verticalDpi="3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4"/>
  <sheetViews>
    <sheetView view="pageBreakPreview" zoomScale="80" zoomScaleNormal="75" zoomScaleSheetLayoutView="80" zoomScalePageLayoutView="0" workbookViewId="0" topLeftCell="A1">
      <pane ySplit="5" topLeftCell="A174" activePane="bottomLeft" state="frozen"/>
      <selection pane="topLeft" activeCell="A1" sqref="A1"/>
      <selection pane="bottomLeft" activeCell="A1" sqref="A1"/>
    </sheetView>
  </sheetViews>
  <sheetFormatPr defaultColWidth="11.00390625" defaultRowHeight="13.5"/>
  <cols>
    <col min="1" max="1" width="7.875" style="614" customWidth="1"/>
    <col min="2" max="2" width="36.00390625" style="614" customWidth="1"/>
    <col min="3" max="3" width="13.375" style="615" customWidth="1"/>
    <col min="4" max="4" width="12.25390625" style="614" customWidth="1"/>
    <col min="5" max="5" width="12.875" style="614" customWidth="1"/>
    <col min="6" max="6" width="13.875" style="614" customWidth="1"/>
    <col min="7" max="7" width="13.25390625" style="615" customWidth="1"/>
    <col min="8" max="16384" width="11.00390625" style="530" customWidth="1"/>
  </cols>
  <sheetData>
    <row r="1" spans="1:7" s="512" customFormat="1" ht="27" customHeight="1">
      <c r="A1" s="511" t="s">
        <v>302</v>
      </c>
      <c r="B1" s="511"/>
      <c r="C1" s="511"/>
      <c r="D1" s="511"/>
      <c r="E1" s="511"/>
      <c r="F1" s="511"/>
      <c r="G1" s="511"/>
    </row>
    <row r="2" spans="1:7" s="512" customFormat="1" ht="22.5" customHeight="1">
      <c r="A2" s="513" t="s">
        <v>318</v>
      </c>
      <c r="B2" s="513"/>
      <c r="C2" s="513"/>
      <c r="D2" s="513"/>
      <c r="E2" s="513"/>
      <c r="F2" s="513"/>
      <c r="G2" s="513"/>
    </row>
    <row r="3" spans="1:7" s="512" customFormat="1" ht="18.75" customHeight="1">
      <c r="A3" s="514" t="s">
        <v>341</v>
      </c>
      <c r="B3" s="513"/>
      <c r="C3" s="513"/>
      <c r="D3" s="513"/>
      <c r="E3" s="513"/>
      <c r="F3" s="513"/>
      <c r="G3" s="513"/>
    </row>
    <row r="4" spans="1:7" s="517" customFormat="1" ht="16.5" customHeight="1" thickBot="1">
      <c r="A4" s="515"/>
      <c r="B4" s="515"/>
      <c r="C4" s="516"/>
      <c r="D4" s="515"/>
      <c r="E4" s="515"/>
      <c r="F4" s="515"/>
      <c r="G4" s="516" t="s">
        <v>320</v>
      </c>
    </row>
    <row r="5" spans="1:7" s="524" customFormat="1" ht="36" customHeight="1" thickBot="1">
      <c r="A5" s="518" t="s">
        <v>342</v>
      </c>
      <c r="B5" s="519" t="s">
        <v>343</v>
      </c>
      <c r="C5" s="520" t="s">
        <v>247</v>
      </c>
      <c r="D5" s="521" t="s">
        <v>143</v>
      </c>
      <c r="E5" s="521" t="s">
        <v>240</v>
      </c>
      <c r="F5" s="522" t="s">
        <v>241</v>
      </c>
      <c r="G5" s="523" t="s">
        <v>322</v>
      </c>
    </row>
    <row r="6" spans="1:7" ht="15.75">
      <c r="A6" s="525"/>
      <c r="B6" s="526" t="s">
        <v>343</v>
      </c>
      <c r="C6" s="527">
        <v>3582438.7689999994</v>
      </c>
      <c r="D6" s="528">
        <v>2119306.7479999997</v>
      </c>
      <c r="E6" s="528">
        <v>1084116.4800000002</v>
      </c>
      <c r="F6" s="527">
        <v>379015.5410000001</v>
      </c>
      <c r="G6" s="529">
        <v>14331853.318999995</v>
      </c>
    </row>
    <row r="7" spans="1:7" ht="15.75">
      <c r="A7" s="531" t="s">
        <v>344</v>
      </c>
      <c r="B7" s="532" t="s">
        <v>345</v>
      </c>
      <c r="C7" s="533">
        <v>135.71</v>
      </c>
      <c r="D7" s="534">
        <v>3.46</v>
      </c>
      <c r="E7" s="534">
        <v>132.25</v>
      </c>
      <c r="F7" s="533">
        <v>0</v>
      </c>
      <c r="G7" s="535">
        <v>235.91</v>
      </c>
    </row>
    <row r="8" spans="1:7" ht="15.75">
      <c r="A8" s="536" t="s">
        <v>346</v>
      </c>
      <c r="B8" s="537" t="s">
        <v>347</v>
      </c>
      <c r="C8" s="538">
        <v>46433.05</v>
      </c>
      <c r="D8" s="539">
        <v>27753.9</v>
      </c>
      <c r="E8" s="538">
        <v>15329.7</v>
      </c>
      <c r="F8" s="540">
        <v>3349.45</v>
      </c>
      <c r="G8" s="541">
        <v>108856.3</v>
      </c>
    </row>
    <row r="9" spans="1:7" ht="15.75">
      <c r="A9" s="536" t="s">
        <v>348</v>
      </c>
      <c r="B9" s="537" t="s">
        <v>349</v>
      </c>
      <c r="C9" s="538">
        <v>1159001.985</v>
      </c>
      <c r="D9" s="539">
        <v>714390.74</v>
      </c>
      <c r="E9" s="538">
        <v>279076.12</v>
      </c>
      <c r="F9" s="540">
        <v>165535.125</v>
      </c>
      <c r="G9" s="541">
        <v>5229948.033</v>
      </c>
    </row>
    <row r="10" spans="1:7" ht="15.75">
      <c r="A10" s="531" t="s">
        <v>350</v>
      </c>
      <c r="B10" s="532" t="s">
        <v>351</v>
      </c>
      <c r="C10" s="534">
        <v>0</v>
      </c>
      <c r="D10" s="542">
        <v>0</v>
      </c>
      <c r="E10" s="534">
        <v>0</v>
      </c>
      <c r="F10" s="533">
        <v>0</v>
      </c>
      <c r="G10" s="535">
        <v>69.56</v>
      </c>
    </row>
    <row r="11" spans="1:7" ht="15.75">
      <c r="A11" s="531" t="s">
        <v>352</v>
      </c>
      <c r="B11" s="532" t="s">
        <v>353</v>
      </c>
      <c r="C11" s="534">
        <v>15720.59</v>
      </c>
      <c r="D11" s="542">
        <v>7056.78</v>
      </c>
      <c r="E11" s="542">
        <v>8663.81</v>
      </c>
      <c r="F11" s="533">
        <v>0</v>
      </c>
      <c r="G11" s="535">
        <v>63401.18</v>
      </c>
    </row>
    <row r="12" spans="1:7" ht="15.75" customHeight="1">
      <c r="A12" s="536" t="s">
        <v>354</v>
      </c>
      <c r="B12" s="537" t="s">
        <v>355</v>
      </c>
      <c r="C12" s="538">
        <v>5939.1</v>
      </c>
      <c r="D12" s="540">
        <v>5834.54</v>
      </c>
      <c r="E12" s="539">
        <v>81.47</v>
      </c>
      <c r="F12" s="540">
        <v>23.09</v>
      </c>
      <c r="G12" s="541">
        <v>36904.15</v>
      </c>
    </row>
    <row r="13" spans="1:7" ht="15.75">
      <c r="A13" s="536" t="s">
        <v>356</v>
      </c>
      <c r="B13" s="537" t="s">
        <v>357</v>
      </c>
      <c r="C13" s="538">
        <v>591.9</v>
      </c>
      <c r="D13" s="540">
        <v>473.52</v>
      </c>
      <c r="E13" s="540">
        <v>118.38</v>
      </c>
      <c r="F13" s="540">
        <v>0</v>
      </c>
      <c r="G13" s="543">
        <v>8941.2</v>
      </c>
    </row>
    <row r="14" spans="1:7" ht="15.75">
      <c r="A14" s="531" t="s">
        <v>358</v>
      </c>
      <c r="B14" s="532" t="s">
        <v>359</v>
      </c>
      <c r="C14" s="534">
        <v>3510.77</v>
      </c>
      <c r="D14" s="542">
        <v>2819.58</v>
      </c>
      <c r="E14" s="542">
        <v>661.87</v>
      </c>
      <c r="F14" s="542">
        <v>29.32</v>
      </c>
      <c r="G14" s="544">
        <v>31473.81</v>
      </c>
    </row>
    <row r="15" spans="1:7" ht="15.75">
      <c r="A15" s="531" t="s">
        <v>360</v>
      </c>
      <c r="B15" s="532" t="s">
        <v>361</v>
      </c>
      <c r="C15" s="534">
        <v>8940.4</v>
      </c>
      <c r="D15" s="542">
        <v>856.3</v>
      </c>
      <c r="E15" s="542">
        <v>7820.7</v>
      </c>
      <c r="F15" s="542">
        <v>263.4</v>
      </c>
      <c r="G15" s="544">
        <v>75280.5</v>
      </c>
    </row>
    <row r="16" spans="1:7" ht="15.75">
      <c r="A16" s="536" t="s">
        <v>362</v>
      </c>
      <c r="B16" s="537" t="s">
        <v>363</v>
      </c>
      <c r="C16" s="538">
        <v>587.99</v>
      </c>
      <c r="D16" s="540">
        <v>0</v>
      </c>
      <c r="E16" s="540">
        <v>578.99</v>
      </c>
      <c r="F16" s="540">
        <v>9</v>
      </c>
      <c r="G16" s="543">
        <v>2793.13</v>
      </c>
    </row>
    <row r="17" spans="1:7" ht="15.75">
      <c r="A17" s="536" t="s">
        <v>364</v>
      </c>
      <c r="B17" s="537" t="s">
        <v>365</v>
      </c>
      <c r="C17" s="538">
        <v>13989.96</v>
      </c>
      <c r="D17" s="540">
        <v>6020.55</v>
      </c>
      <c r="E17" s="540">
        <v>7969.41</v>
      </c>
      <c r="F17" s="540">
        <v>0</v>
      </c>
      <c r="G17" s="543">
        <v>36372.7</v>
      </c>
    </row>
    <row r="18" spans="1:7" ht="15.75">
      <c r="A18" s="531" t="s">
        <v>366</v>
      </c>
      <c r="B18" s="532" t="s">
        <v>367</v>
      </c>
      <c r="C18" s="542">
        <v>0</v>
      </c>
      <c r="D18" s="542">
        <v>0</v>
      </c>
      <c r="E18" s="542">
        <v>0</v>
      </c>
      <c r="F18" s="542">
        <v>0</v>
      </c>
      <c r="G18" s="544">
        <v>20.31</v>
      </c>
    </row>
    <row r="19" spans="1:7" ht="15.75">
      <c r="A19" s="531" t="s">
        <v>368</v>
      </c>
      <c r="B19" s="532" t="s">
        <v>369</v>
      </c>
      <c r="C19" s="542">
        <v>643.769</v>
      </c>
      <c r="D19" s="542">
        <v>131.53</v>
      </c>
      <c r="E19" s="542">
        <v>345.94</v>
      </c>
      <c r="F19" s="542">
        <v>166.299</v>
      </c>
      <c r="G19" s="544">
        <v>2572.424</v>
      </c>
    </row>
    <row r="20" spans="1:7" ht="15.75">
      <c r="A20" s="536" t="s">
        <v>370</v>
      </c>
      <c r="B20" s="537" t="s">
        <v>371</v>
      </c>
      <c r="C20" s="540">
        <v>12741.21</v>
      </c>
      <c r="D20" s="540">
        <v>11721.62</v>
      </c>
      <c r="E20" s="540">
        <v>96.19</v>
      </c>
      <c r="F20" s="540">
        <v>923.4</v>
      </c>
      <c r="G20" s="543">
        <v>133703.761</v>
      </c>
    </row>
    <row r="21" spans="1:7" ht="15.75">
      <c r="A21" s="536" t="s">
        <v>372</v>
      </c>
      <c r="B21" s="537" t="s">
        <v>373</v>
      </c>
      <c r="C21" s="540">
        <v>6895.38</v>
      </c>
      <c r="D21" s="540">
        <v>1970.52</v>
      </c>
      <c r="E21" s="540">
        <v>3213.31</v>
      </c>
      <c r="F21" s="540">
        <v>1711.55</v>
      </c>
      <c r="G21" s="543">
        <v>19757.58</v>
      </c>
    </row>
    <row r="22" spans="1:7" ht="15.75">
      <c r="A22" s="531" t="s">
        <v>374</v>
      </c>
      <c r="B22" s="532" t="s">
        <v>375</v>
      </c>
      <c r="C22" s="542">
        <v>20.92</v>
      </c>
      <c r="D22" s="542">
        <v>0</v>
      </c>
      <c r="E22" s="542">
        <v>20.92</v>
      </c>
      <c r="F22" s="542">
        <v>0</v>
      </c>
      <c r="G22" s="544">
        <v>563.3</v>
      </c>
    </row>
    <row r="23" spans="1:7" ht="15.75">
      <c r="A23" s="531" t="s">
        <v>376</v>
      </c>
      <c r="B23" s="532" t="s">
        <v>377</v>
      </c>
      <c r="C23" s="542">
        <v>3857.66</v>
      </c>
      <c r="D23" s="542">
        <v>2746</v>
      </c>
      <c r="E23" s="542">
        <v>1107.31</v>
      </c>
      <c r="F23" s="542">
        <v>4.35</v>
      </c>
      <c r="G23" s="544">
        <v>68456.69</v>
      </c>
    </row>
    <row r="24" spans="1:7" ht="15.75">
      <c r="A24" s="536" t="s">
        <v>378</v>
      </c>
      <c r="B24" s="537" t="s">
        <v>379</v>
      </c>
      <c r="C24" s="540">
        <v>30053.68</v>
      </c>
      <c r="D24" s="540">
        <v>26975.03</v>
      </c>
      <c r="E24" s="540">
        <v>757.4</v>
      </c>
      <c r="F24" s="540">
        <v>2321.25</v>
      </c>
      <c r="G24" s="543">
        <v>57337.26</v>
      </c>
    </row>
    <row r="25" spans="1:7" ht="15.75">
      <c r="A25" s="536" t="s">
        <v>380</v>
      </c>
      <c r="B25" s="537" t="s">
        <v>381</v>
      </c>
      <c r="C25" s="540">
        <v>2676.13</v>
      </c>
      <c r="D25" s="540">
        <v>1127.1</v>
      </c>
      <c r="E25" s="540">
        <v>1513.28</v>
      </c>
      <c r="F25" s="540">
        <v>35.75</v>
      </c>
      <c r="G25" s="543">
        <v>26965.08</v>
      </c>
    </row>
    <row r="26" spans="1:7" ht="15.75">
      <c r="A26" s="531" t="s">
        <v>382</v>
      </c>
      <c r="B26" s="532" t="s">
        <v>383</v>
      </c>
      <c r="C26" s="542">
        <v>1894.28</v>
      </c>
      <c r="D26" s="542">
        <v>1485.8</v>
      </c>
      <c r="E26" s="542">
        <v>220.33</v>
      </c>
      <c r="F26" s="542">
        <v>188.15</v>
      </c>
      <c r="G26" s="544">
        <v>9956.1</v>
      </c>
    </row>
    <row r="27" spans="1:7" ht="15.75">
      <c r="A27" s="531" t="s">
        <v>384</v>
      </c>
      <c r="B27" s="532" t="s">
        <v>385</v>
      </c>
      <c r="C27" s="542">
        <v>13630.56</v>
      </c>
      <c r="D27" s="542">
        <v>13004.45</v>
      </c>
      <c r="E27" s="542">
        <v>534.31</v>
      </c>
      <c r="F27" s="542">
        <v>91.8</v>
      </c>
      <c r="G27" s="544">
        <v>62411.77</v>
      </c>
    </row>
    <row r="28" spans="1:7" ht="15.75">
      <c r="A28" s="536" t="s">
        <v>386</v>
      </c>
      <c r="B28" s="537" t="s">
        <v>387</v>
      </c>
      <c r="C28" s="540">
        <v>0.9</v>
      </c>
      <c r="D28" s="540">
        <v>0</v>
      </c>
      <c r="E28" s="540">
        <v>0</v>
      </c>
      <c r="F28" s="540">
        <v>0.9</v>
      </c>
      <c r="G28" s="543">
        <v>0.9</v>
      </c>
    </row>
    <row r="29" spans="1:7" ht="15.75">
      <c r="A29" s="536" t="s">
        <v>388</v>
      </c>
      <c r="B29" s="537" t="s">
        <v>389</v>
      </c>
      <c r="C29" s="540">
        <v>524.1</v>
      </c>
      <c r="D29" s="540">
        <v>524.1</v>
      </c>
      <c r="E29" s="540">
        <v>0</v>
      </c>
      <c r="F29" s="540">
        <v>0</v>
      </c>
      <c r="G29" s="543">
        <v>651.1</v>
      </c>
    </row>
    <row r="30" spans="1:7" ht="15.75">
      <c r="A30" s="531" t="s">
        <v>390</v>
      </c>
      <c r="B30" s="532" t="s">
        <v>391</v>
      </c>
      <c r="C30" s="542">
        <v>3845.34</v>
      </c>
      <c r="D30" s="542">
        <v>3266.2</v>
      </c>
      <c r="E30" s="542">
        <v>240.7</v>
      </c>
      <c r="F30" s="542">
        <v>338.44</v>
      </c>
      <c r="G30" s="544">
        <v>17558.17</v>
      </c>
    </row>
    <row r="31" spans="1:7" ht="15.75">
      <c r="A31" s="531" t="s">
        <v>392</v>
      </c>
      <c r="B31" s="532" t="s">
        <v>393</v>
      </c>
      <c r="C31" s="542">
        <v>0</v>
      </c>
      <c r="D31" s="542">
        <v>0</v>
      </c>
      <c r="E31" s="542">
        <v>0</v>
      </c>
      <c r="F31" s="542">
        <v>0</v>
      </c>
      <c r="G31" s="544">
        <v>67.48</v>
      </c>
    </row>
    <row r="32" spans="1:7" s="545" customFormat="1" ht="15.75">
      <c r="A32" s="536" t="s">
        <v>394</v>
      </c>
      <c r="B32" s="537" t="s">
        <v>395</v>
      </c>
      <c r="C32" s="540">
        <v>10628.44</v>
      </c>
      <c r="D32" s="540">
        <v>10409.97</v>
      </c>
      <c r="E32" s="540">
        <v>218.47</v>
      </c>
      <c r="F32" s="540">
        <v>0</v>
      </c>
      <c r="G32" s="543">
        <v>38735.49</v>
      </c>
    </row>
    <row r="33" spans="1:7" s="545" customFormat="1" ht="15.75">
      <c r="A33" s="536" t="s">
        <v>396</v>
      </c>
      <c r="B33" s="537" t="s">
        <v>397</v>
      </c>
      <c r="C33" s="540">
        <v>5712.25</v>
      </c>
      <c r="D33" s="540">
        <v>965.67</v>
      </c>
      <c r="E33" s="540">
        <v>3003.59</v>
      </c>
      <c r="F33" s="540">
        <v>1742.99</v>
      </c>
      <c r="G33" s="543">
        <v>16331.809</v>
      </c>
    </row>
    <row r="34" spans="1:7" s="546" customFormat="1" ht="15.75">
      <c r="A34" s="531" t="s">
        <v>398</v>
      </c>
      <c r="B34" s="532" t="s">
        <v>399</v>
      </c>
      <c r="C34" s="542">
        <v>554.17</v>
      </c>
      <c r="D34" s="542">
        <v>57.36</v>
      </c>
      <c r="E34" s="542">
        <v>496.81</v>
      </c>
      <c r="F34" s="542">
        <v>0</v>
      </c>
      <c r="G34" s="544">
        <v>6155.87</v>
      </c>
    </row>
    <row r="35" spans="1:7" s="546" customFormat="1" ht="15.75">
      <c r="A35" s="531" t="s">
        <v>400</v>
      </c>
      <c r="B35" s="532" t="s">
        <v>401</v>
      </c>
      <c r="C35" s="542">
        <v>399.6</v>
      </c>
      <c r="D35" s="542">
        <v>339.2</v>
      </c>
      <c r="E35" s="542">
        <v>0</v>
      </c>
      <c r="F35" s="542">
        <v>60.4</v>
      </c>
      <c r="G35" s="544">
        <v>1879.23</v>
      </c>
    </row>
    <row r="36" spans="1:7" s="545" customFormat="1" ht="15.75">
      <c r="A36" s="536" t="s">
        <v>402</v>
      </c>
      <c r="B36" s="537" t="s">
        <v>403</v>
      </c>
      <c r="C36" s="540">
        <v>0</v>
      </c>
      <c r="D36" s="540">
        <v>0</v>
      </c>
      <c r="E36" s="540">
        <v>0</v>
      </c>
      <c r="F36" s="540">
        <v>0</v>
      </c>
      <c r="G36" s="543">
        <v>461.58</v>
      </c>
    </row>
    <row r="37" spans="1:7" s="545" customFormat="1" ht="15.75">
      <c r="A37" s="536" t="s">
        <v>404</v>
      </c>
      <c r="B37" s="537" t="s">
        <v>405</v>
      </c>
      <c r="C37" s="540">
        <v>33114.32</v>
      </c>
      <c r="D37" s="540">
        <v>15988.11</v>
      </c>
      <c r="E37" s="540">
        <v>13669.3</v>
      </c>
      <c r="F37" s="540">
        <v>3456.91</v>
      </c>
      <c r="G37" s="543">
        <v>174282.55</v>
      </c>
    </row>
    <row r="38" spans="1:7" s="546" customFormat="1" ht="15.75">
      <c r="A38" s="531" t="s">
        <v>406</v>
      </c>
      <c r="B38" s="532" t="s">
        <v>407</v>
      </c>
      <c r="C38" s="542">
        <v>1.7</v>
      </c>
      <c r="D38" s="542">
        <v>0</v>
      </c>
      <c r="E38" s="542">
        <v>1.7</v>
      </c>
      <c r="F38" s="542">
        <v>0</v>
      </c>
      <c r="G38" s="544">
        <v>7.56</v>
      </c>
    </row>
    <row r="39" spans="1:7" s="546" customFormat="1" ht="15.75">
      <c r="A39" s="531" t="s">
        <v>408</v>
      </c>
      <c r="B39" s="532" t="s">
        <v>409</v>
      </c>
      <c r="C39" s="542">
        <v>3688.94</v>
      </c>
      <c r="D39" s="542">
        <v>615.2</v>
      </c>
      <c r="E39" s="542">
        <v>898.44</v>
      </c>
      <c r="F39" s="542">
        <v>2175.3</v>
      </c>
      <c r="G39" s="544">
        <v>8876.95</v>
      </c>
    </row>
    <row r="40" spans="1:7" s="545" customFormat="1" ht="15.75">
      <c r="A40" s="536" t="s">
        <v>410</v>
      </c>
      <c r="B40" s="537" t="s">
        <v>411</v>
      </c>
      <c r="C40" s="540">
        <v>18699.53</v>
      </c>
      <c r="D40" s="540">
        <v>9335.81</v>
      </c>
      <c r="E40" s="540">
        <v>8415.68</v>
      </c>
      <c r="F40" s="540">
        <v>948.04</v>
      </c>
      <c r="G40" s="543">
        <v>69112.18</v>
      </c>
    </row>
    <row r="41" spans="1:7" s="545" customFormat="1" ht="15.75">
      <c r="A41" s="536" t="s">
        <v>412</v>
      </c>
      <c r="B41" s="537" t="s">
        <v>413</v>
      </c>
      <c r="C41" s="540">
        <v>0</v>
      </c>
      <c r="D41" s="540">
        <v>0</v>
      </c>
      <c r="E41" s="540">
        <v>0</v>
      </c>
      <c r="F41" s="540">
        <v>0</v>
      </c>
      <c r="G41" s="543">
        <v>5.55</v>
      </c>
    </row>
    <row r="42" spans="1:7" s="546" customFormat="1" ht="15.75">
      <c r="A42" s="531" t="s">
        <v>414</v>
      </c>
      <c r="B42" s="532" t="s">
        <v>415</v>
      </c>
      <c r="C42" s="542">
        <v>14822.59</v>
      </c>
      <c r="D42" s="542">
        <v>6558.85</v>
      </c>
      <c r="E42" s="542">
        <v>6535.59</v>
      </c>
      <c r="F42" s="542">
        <v>1728.15</v>
      </c>
      <c r="G42" s="544">
        <v>51965.61</v>
      </c>
    </row>
    <row r="43" spans="1:7" s="546" customFormat="1" ht="15.75">
      <c r="A43" s="531" t="s">
        <v>416</v>
      </c>
      <c r="B43" s="532" t="s">
        <v>417</v>
      </c>
      <c r="C43" s="542">
        <v>4651.1</v>
      </c>
      <c r="D43" s="542">
        <v>4436.25</v>
      </c>
      <c r="E43" s="542">
        <v>0</v>
      </c>
      <c r="F43" s="542">
        <v>214.85</v>
      </c>
      <c r="G43" s="544">
        <v>21899.86</v>
      </c>
    </row>
    <row r="44" spans="1:7" s="545" customFormat="1" ht="15.75">
      <c r="A44" s="536" t="s">
        <v>418</v>
      </c>
      <c r="B44" s="537" t="s">
        <v>419</v>
      </c>
      <c r="C44" s="540">
        <v>13728.82</v>
      </c>
      <c r="D44" s="540">
        <v>8747.58</v>
      </c>
      <c r="E44" s="540">
        <v>2127.16</v>
      </c>
      <c r="F44" s="540">
        <v>2854.08</v>
      </c>
      <c r="G44" s="543">
        <v>54625.04</v>
      </c>
    </row>
    <row r="45" spans="1:7" s="545" customFormat="1" ht="15.75">
      <c r="A45" s="536" t="s">
        <v>420</v>
      </c>
      <c r="B45" s="537" t="s">
        <v>421</v>
      </c>
      <c r="C45" s="540">
        <v>43.6</v>
      </c>
      <c r="D45" s="540">
        <v>21.3</v>
      </c>
      <c r="E45" s="540">
        <v>0</v>
      </c>
      <c r="F45" s="540">
        <v>22.3</v>
      </c>
      <c r="G45" s="543">
        <v>155.6</v>
      </c>
    </row>
    <row r="46" spans="1:7" s="545" customFormat="1" ht="15.75">
      <c r="A46" s="531" t="s">
        <v>422</v>
      </c>
      <c r="B46" s="532" t="s">
        <v>423</v>
      </c>
      <c r="C46" s="542">
        <v>39.08</v>
      </c>
      <c r="D46" s="542">
        <v>0</v>
      </c>
      <c r="E46" s="542">
        <v>39.08</v>
      </c>
      <c r="F46" s="542">
        <v>0</v>
      </c>
      <c r="G46" s="544">
        <v>59.08</v>
      </c>
    </row>
    <row r="47" spans="1:7" s="546" customFormat="1" ht="15.75">
      <c r="A47" s="531" t="s">
        <v>424</v>
      </c>
      <c r="B47" s="532" t="s">
        <v>425</v>
      </c>
      <c r="C47" s="542">
        <v>547.73</v>
      </c>
      <c r="D47" s="542">
        <v>327.92</v>
      </c>
      <c r="E47" s="542">
        <v>141.18</v>
      </c>
      <c r="F47" s="542">
        <v>78.63</v>
      </c>
      <c r="G47" s="544">
        <v>883.72</v>
      </c>
    </row>
    <row r="48" spans="1:7" s="546" customFormat="1" ht="15.75">
      <c r="A48" s="536" t="s">
        <v>426</v>
      </c>
      <c r="B48" s="537" t="s">
        <v>427</v>
      </c>
      <c r="C48" s="540">
        <v>989.3</v>
      </c>
      <c r="D48" s="540">
        <v>869.34</v>
      </c>
      <c r="E48" s="540">
        <v>43.86</v>
      </c>
      <c r="F48" s="540">
        <v>76.1</v>
      </c>
      <c r="G48" s="543">
        <v>3629.74</v>
      </c>
    </row>
    <row r="49" spans="1:7" s="545" customFormat="1" ht="15.75">
      <c r="A49" s="536" t="s">
        <v>428</v>
      </c>
      <c r="B49" s="537" t="s">
        <v>429</v>
      </c>
      <c r="C49" s="540">
        <v>0</v>
      </c>
      <c r="D49" s="540">
        <v>0</v>
      </c>
      <c r="E49" s="540">
        <v>0</v>
      </c>
      <c r="F49" s="540">
        <v>0</v>
      </c>
      <c r="G49" s="543">
        <v>6.8</v>
      </c>
    </row>
    <row r="50" spans="1:7" s="545" customFormat="1" ht="15.75">
      <c r="A50" s="531" t="s">
        <v>430</v>
      </c>
      <c r="B50" s="532" t="s">
        <v>431</v>
      </c>
      <c r="C50" s="542">
        <v>10.31</v>
      </c>
      <c r="D50" s="542">
        <v>10.31</v>
      </c>
      <c r="E50" s="542">
        <v>0</v>
      </c>
      <c r="F50" s="542">
        <v>0</v>
      </c>
      <c r="G50" s="544">
        <v>30.66</v>
      </c>
    </row>
    <row r="51" spans="1:7" s="546" customFormat="1" ht="15.75">
      <c r="A51" s="531" t="s">
        <v>432</v>
      </c>
      <c r="B51" s="532" t="s">
        <v>433</v>
      </c>
      <c r="C51" s="542">
        <v>0</v>
      </c>
      <c r="D51" s="542">
        <v>0</v>
      </c>
      <c r="E51" s="542">
        <v>0</v>
      </c>
      <c r="F51" s="542">
        <v>0</v>
      </c>
      <c r="G51" s="544">
        <v>64.1</v>
      </c>
    </row>
    <row r="52" spans="1:7" s="546" customFormat="1" ht="15.75">
      <c r="A52" s="536" t="s">
        <v>434</v>
      </c>
      <c r="B52" s="537" t="s">
        <v>435</v>
      </c>
      <c r="C52" s="540">
        <v>11.5</v>
      </c>
      <c r="D52" s="540">
        <v>0</v>
      </c>
      <c r="E52" s="540">
        <v>11.5</v>
      </c>
      <c r="F52" s="540">
        <v>0</v>
      </c>
      <c r="G52" s="543">
        <v>11.5</v>
      </c>
    </row>
    <row r="53" spans="1:7" s="545" customFormat="1" ht="15.75">
      <c r="A53" s="536" t="s">
        <v>436</v>
      </c>
      <c r="B53" s="537" t="s">
        <v>437</v>
      </c>
      <c r="C53" s="540">
        <v>342.2</v>
      </c>
      <c r="D53" s="540">
        <v>342.2</v>
      </c>
      <c r="E53" s="540">
        <v>0</v>
      </c>
      <c r="F53" s="540">
        <v>0</v>
      </c>
      <c r="G53" s="543">
        <v>1583.15</v>
      </c>
    </row>
    <row r="54" spans="1:7" s="545" customFormat="1" ht="15.75">
      <c r="A54" s="531" t="s">
        <v>438</v>
      </c>
      <c r="B54" s="532" t="s">
        <v>439</v>
      </c>
      <c r="C54" s="542">
        <v>301.4</v>
      </c>
      <c r="D54" s="542">
        <v>0</v>
      </c>
      <c r="E54" s="542">
        <v>128.41</v>
      </c>
      <c r="F54" s="542">
        <v>172.99</v>
      </c>
      <c r="G54" s="544">
        <v>5645.3</v>
      </c>
    </row>
    <row r="55" spans="1:7" s="545" customFormat="1" ht="15.75">
      <c r="A55" s="531" t="s">
        <v>440</v>
      </c>
      <c r="B55" s="532" t="s">
        <v>441</v>
      </c>
      <c r="C55" s="542">
        <v>9961.46</v>
      </c>
      <c r="D55" s="542">
        <v>9602.97</v>
      </c>
      <c r="E55" s="542">
        <v>358.49</v>
      </c>
      <c r="F55" s="542">
        <v>0</v>
      </c>
      <c r="G55" s="544">
        <v>29637.69</v>
      </c>
    </row>
    <row r="56" spans="1:7" s="546" customFormat="1" ht="15.75">
      <c r="A56" s="536" t="s">
        <v>442</v>
      </c>
      <c r="B56" s="537" t="s">
        <v>443</v>
      </c>
      <c r="C56" s="540">
        <v>0</v>
      </c>
      <c r="D56" s="540">
        <v>0</v>
      </c>
      <c r="E56" s="540">
        <v>0</v>
      </c>
      <c r="F56" s="540">
        <v>0</v>
      </c>
      <c r="G56" s="543">
        <v>2.4</v>
      </c>
    </row>
    <row r="57" spans="1:7" ht="15.75">
      <c r="A57" s="536" t="s">
        <v>444</v>
      </c>
      <c r="B57" s="537" t="s">
        <v>445</v>
      </c>
      <c r="C57" s="540">
        <v>2.46</v>
      </c>
      <c r="D57" s="540">
        <v>1.5</v>
      </c>
      <c r="E57" s="540">
        <v>0.96</v>
      </c>
      <c r="F57" s="540">
        <v>0</v>
      </c>
      <c r="G57" s="543">
        <v>200.08</v>
      </c>
    </row>
    <row r="58" spans="1:7" s="545" customFormat="1" ht="15.75">
      <c r="A58" s="531" t="s">
        <v>446</v>
      </c>
      <c r="B58" s="532" t="s">
        <v>447</v>
      </c>
      <c r="C58" s="542">
        <v>2.7</v>
      </c>
      <c r="D58" s="542">
        <v>0</v>
      </c>
      <c r="E58" s="542">
        <v>2.7</v>
      </c>
      <c r="F58" s="542">
        <v>0</v>
      </c>
      <c r="G58" s="544">
        <v>564.51</v>
      </c>
    </row>
    <row r="59" spans="1:7" s="545" customFormat="1" ht="15.75">
      <c r="A59" s="531" t="s">
        <v>448</v>
      </c>
      <c r="B59" s="532" t="s">
        <v>449</v>
      </c>
      <c r="C59" s="542">
        <v>371.9</v>
      </c>
      <c r="D59" s="542">
        <v>371.9</v>
      </c>
      <c r="E59" s="542">
        <v>0</v>
      </c>
      <c r="F59" s="542">
        <v>0</v>
      </c>
      <c r="G59" s="544">
        <v>4889.1</v>
      </c>
    </row>
    <row r="60" spans="1:7" s="546" customFormat="1" ht="15.75">
      <c r="A60" s="536" t="s">
        <v>450</v>
      </c>
      <c r="B60" s="537" t="s">
        <v>451</v>
      </c>
      <c r="C60" s="540">
        <v>27912.65</v>
      </c>
      <c r="D60" s="540">
        <v>26372.57</v>
      </c>
      <c r="E60" s="540">
        <v>87.1</v>
      </c>
      <c r="F60" s="540">
        <v>1452.98</v>
      </c>
      <c r="G60" s="543">
        <v>136151.06</v>
      </c>
    </row>
    <row r="61" spans="1:7" s="545" customFormat="1" ht="15.75">
      <c r="A61" s="536" t="s">
        <v>452</v>
      </c>
      <c r="B61" s="537" t="s">
        <v>453</v>
      </c>
      <c r="C61" s="540">
        <v>18</v>
      </c>
      <c r="D61" s="540">
        <v>0</v>
      </c>
      <c r="E61" s="540">
        <v>0</v>
      </c>
      <c r="F61" s="540">
        <v>18</v>
      </c>
      <c r="G61" s="543">
        <v>18</v>
      </c>
    </row>
    <row r="62" spans="1:7" s="545" customFormat="1" ht="15.75">
      <c r="A62" s="531" t="s">
        <v>454</v>
      </c>
      <c r="B62" s="532" t="s">
        <v>455</v>
      </c>
      <c r="C62" s="542">
        <v>1218.76</v>
      </c>
      <c r="D62" s="542">
        <v>741.4</v>
      </c>
      <c r="E62" s="542">
        <v>222.19</v>
      </c>
      <c r="F62" s="542">
        <v>255.17</v>
      </c>
      <c r="G62" s="544">
        <v>4810.668</v>
      </c>
    </row>
    <row r="63" spans="1:7" s="545" customFormat="1" ht="15.75">
      <c r="A63" s="531" t="s">
        <v>456</v>
      </c>
      <c r="B63" s="532" t="s">
        <v>457</v>
      </c>
      <c r="C63" s="542">
        <v>69.77</v>
      </c>
      <c r="D63" s="542">
        <v>0</v>
      </c>
      <c r="E63" s="542">
        <v>69.77</v>
      </c>
      <c r="F63" s="542">
        <v>0</v>
      </c>
      <c r="G63" s="544">
        <v>1173.35</v>
      </c>
    </row>
    <row r="64" spans="1:7" s="546" customFormat="1" ht="15.75">
      <c r="A64" s="536" t="s">
        <v>458</v>
      </c>
      <c r="B64" s="537" t="s">
        <v>459</v>
      </c>
      <c r="C64" s="540">
        <v>2150.57</v>
      </c>
      <c r="D64" s="540">
        <v>0</v>
      </c>
      <c r="E64" s="540">
        <v>2150.57</v>
      </c>
      <c r="F64" s="540">
        <v>0</v>
      </c>
      <c r="G64" s="543">
        <v>7116.74</v>
      </c>
    </row>
    <row r="65" spans="1:7" s="546" customFormat="1" ht="15.75">
      <c r="A65" s="536" t="s">
        <v>460</v>
      </c>
      <c r="B65" s="537" t="s">
        <v>461</v>
      </c>
      <c r="C65" s="540">
        <v>5698</v>
      </c>
      <c r="D65" s="540">
        <v>0</v>
      </c>
      <c r="E65" s="540">
        <v>5698</v>
      </c>
      <c r="F65" s="540">
        <v>0</v>
      </c>
      <c r="G65" s="543">
        <v>15699.01</v>
      </c>
    </row>
    <row r="66" spans="1:7" s="546" customFormat="1" ht="15.75">
      <c r="A66" s="531" t="s">
        <v>462</v>
      </c>
      <c r="B66" s="532" t="s">
        <v>463</v>
      </c>
      <c r="C66" s="542">
        <v>5802.6</v>
      </c>
      <c r="D66" s="534">
        <v>277.3</v>
      </c>
      <c r="E66" s="542">
        <v>5525.3</v>
      </c>
      <c r="F66" s="542">
        <v>0</v>
      </c>
      <c r="G66" s="544">
        <v>26513.31</v>
      </c>
    </row>
    <row r="67" spans="1:7" s="546" customFormat="1" ht="16.5" thickBot="1">
      <c r="A67" s="547" t="s">
        <v>464</v>
      </c>
      <c r="B67" s="548" t="s">
        <v>465</v>
      </c>
      <c r="C67" s="549">
        <v>7.82</v>
      </c>
      <c r="D67" s="550">
        <v>7.82</v>
      </c>
      <c r="E67" s="550">
        <v>0</v>
      </c>
      <c r="F67" s="549">
        <v>0</v>
      </c>
      <c r="G67" s="551">
        <v>123.77</v>
      </c>
    </row>
    <row r="68" spans="1:7" s="546" customFormat="1" ht="15.75">
      <c r="A68" s="552" t="s">
        <v>466</v>
      </c>
      <c r="B68" s="553" t="s">
        <v>467</v>
      </c>
      <c r="C68" s="554">
        <v>3522.73</v>
      </c>
      <c r="D68" s="555">
        <v>0</v>
      </c>
      <c r="E68" s="555">
        <v>3522.73</v>
      </c>
      <c r="F68" s="554">
        <v>0</v>
      </c>
      <c r="G68" s="556">
        <v>13020.38</v>
      </c>
    </row>
    <row r="69" spans="1:7" s="546" customFormat="1" ht="15.75">
      <c r="A69" s="557" t="s">
        <v>468</v>
      </c>
      <c r="B69" s="558" t="s">
        <v>469</v>
      </c>
      <c r="C69" s="559">
        <v>8234.239</v>
      </c>
      <c r="D69" s="560">
        <v>656.91</v>
      </c>
      <c r="E69" s="560">
        <v>6301.13</v>
      </c>
      <c r="F69" s="559">
        <v>1276.199</v>
      </c>
      <c r="G69" s="561">
        <v>20310.418</v>
      </c>
    </row>
    <row r="70" spans="1:7" s="546" customFormat="1" ht="16.5" thickBot="1">
      <c r="A70" s="562" t="s">
        <v>470</v>
      </c>
      <c r="B70" s="563" t="s">
        <v>471</v>
      </c>
      <c r="C70" s="564">
        <v>77.34</v>
      </c>
      <c r="D70" s="565">
        <v>18.2</v>
      </c>
      <c r="E70" s="565">
        <v>59.14</v>
      </c>
      <c r="F70" s="564">
        <v>0</v>
      </c>
      <c r="G70" s="566">
        <v>470.16</v>
      </c>
    </row>
    <row r="71" spans="1:7" s="546" customFormat="1" ht="15.75">
      <c r="A71" s="525"/>
      <c r="B71" s="526" t="s">
        <v>472</v>
      </c>
      <c r="C71" s="567"/>
      <c r="D71" s="568"/>
      <c r="E71" s="568"/>
      <c r="F71" s="567"/>
      <c r="G71" s="569"/>
    </row>
    <row r="72" spans="1:7" s="545" customFormat="1" ht="15.75">
      <c r="A72" s="531" t="s">
        <v>473</v>
      </c>
      <c r="B72" s="532" t="s">
        <v>474</v>
      </c>
      <c r="C72" s="534">
        <v>399345.01</v>
      </c>
      <c r="D72" s="533">
        <v>198875.67</v>
      </c>
      <c r="E72" s="533">
        <v>170542.56</v>
      </c>
      <c r="F72" s="534">
        <v>29926.78</v>
      </c>
      <c r="G72" s="535">
        <v>948795.195</v>
      </c>
    </row>
    <row r="73" spans="1:7" s="545" customFormat="1" ht="15.75">
      <c r="A73" s="536" t="s">
        <v>475</v>
      </c>
      <c r="B73" s="537" t="s">
        <v>476</v>
      </c>
      <c r="C73" s="538">
        <v>27686.78</v>
      </c>
      <c r="D73" s="540">
        <v>665.81</v>
      </c>
      <c r="E73" s="540">
        <v>26546.41</v>
      </c>
      <c r="F73" s="538">
        <v>474.56</v>
      </c>
      <c r="G73" s="541">
        <v>119042.76</v>
      </c>
    </row>
    <row r="74" spans="1:7" s="545" customFormat="1" ht="15.75">
      <c r="A74" s="536" t="s">
        <v>477</v>
      </c>
      <c r="B74" s="537" t="s">
        <v>478</v>
      </c>
      <c r="C74" s="539">
        <v>3636.13</v>
      </c>
      <c r="D74" s="538">
        <v>904.45</v>
      </c>
      <c r="E74" s="540">
        <v>2244.78</v>
      </c>
      <c r="F74" s="539">
        <v>486.9</v>
      </c>
      <c r="G74" s="541">
        <v>13799.411</v>
      </c>
    </row>
    <row r="75" spans="1:7" s="545" customFormat="1" ht="15.75">
      <c r="A75" s="531" t="s">
        <v>479</v>
      </c>
      <c r="B75" s="532" t="s">
        <v>480</v>
      </c>
      <c r="C75" s="542">
        <v>87605.63</v>
      </c>
      <c r="D75" s="542">
        <v>45153.65</v>
      </c>
      <c r="E75" s="542">
        <v>36731.18</v>
      </c>
      <c r="F75" s="542">
        <v>5720.8</v>
      </c>
      <c r="G75" s="544">
        <v>424543.004</v>
      </c>
    </row>
    <row r="76" spans="1:7" s="545" customFormat="1" ht="15.75">
      <c r="A76" s="531" t="s">
        <v>481</v>
      </c>
      <c r="B76" s="532" t="s">
        <v>482</v>
      </c>
      <c r="C76" s="542">
        <v>4.18</v>
      </c>
      <c r="D76" s="542">
        <v>0</v>
      </c>
      <c r="E76" s="542">
        <v>4.18</v>
      </c>
      <c r="F76" s="542">
        <v>0</v>
      </c>
      <c r="G76" s="544">
        <v>28.2</v>
      </c>
    </row>
    <row r="77" spans="1:7" s="545" customFormat="1" ht="15.75">
      <c r="A77" s="536" t="s">
        <v>483</v>
      </c>
      <c r="B77" s="537" t="s">
        <v>484</v>
      </c>
      <c r="C77" s="540">
        <v>0</v>
      </c>
      <c r="D77" s="540">
        <v>0</v>
      </c>
      <c r="E77" s="540">
        <v>0</v>
      </c>
      <c r="F77" s="540">
        <v>0</v>
      </c>
      <c r="G77" s="543">
        <v>79.11</v>
      </c>
    </row>
    <row r="78" spans="1:7" s="545" customFormat="1" ht="15.75">
      <c r="A78" s="536" t="s">
        <v>485</v>
      </c>
      <c r="B78" s="537" t="s">
        <v>486</v>
      </c>
      <c r="C78" s="540">
        <v>5251.38</v>
      </c>
      <c r="D78" s="540">
        <v>4178.67</v>
      </c>
      <c r="E78" s="540">
        <v>709.24</v>
      </c>
      <c r="F78" s="540">
        <v>363.47</v>
      </c>
      <c r="G78" s="543">
        <v>21025.83</v>
      </c>
    </row>
    <row r="79" spans="1:7" s="545" customFormat="1" ht="15.75">
      <c r="A79" s="531" t="s">
        <v>487</v>
      </c>
      <c r="B79" s="532" t="s">
        <v>488</v>
      </c>
      <c r="C79" s="542">
        <v>10309.93</v>
      </c>
      <c r="D79" s="542">
        <v>4977.15</v>
      </c>
      <c r="E79" s="542">
        <v>2134.36</v>
      </c>
      <c r="F79" s="542">
        <v>3198.42</v>
      </c>
      <c r="G79" s="544">
        <v>51568.75</v>
      </c>
    </row>
    <row r="80" spans="1:7" s="545" customFormat="1" ht="15.75">
      <c r="A80" s="531" t="s">
        <v>489</v>
      </c>
      <c r="B80" s="532" t="s">
        <v>490</v>
      </c>
      <c r="C80" s="542">
        <v>60.2</v>
      </c>
      <c r="D80" s="542">
        <v>60.2</v>
      </c>
      <c r="E80" s="542">
        <v>0</v>
      </c>
      <c r="F80" s="542">
        <v>0</v>
      </c>
      <c r="G80" s="544">
        <v>610.7</v>
      </c>
    </row>
    <row r="81" spans="1:7" s="545" customFormat="1" ht="15.75">
      <c r="A81" s="536" t="s">
        <v>491</v>
      </c>
      <c r="B81" s="537" t="s">
        <v>492</v>
      </c>
      <c r="C81" s="540">
        <v>1034</v>
      </c>
      <c r="D81" s="540">
        <v>0</v>
      </c>
      <c r="E81" s="540">
        <v>599.21</v>
      </c>
      <c r="F81" s="540">
        <v>434.79</v>
      </c>
      <c r="G81" s="543">
        <v>6179.06</v>
      </c>
    </row>
    <row r="82" spans="1:7" s="545" customFormat="1" ht="15.75">
      <c r="A82" s="536" t="s">
        <v>493</v>
      </c>
      <c r="B82" s="537" t="s">
        <v>494</v>
      </c>
      <c r="C82" s="540">
        <v>23452.73</v>
      </c>
      <c r="D82" s="540">
        <v>3181.63</v>
      </c>
      <c r="E82" s="540">
        <v>17393.59</v>
      </c>
      <c r="F82" s="540">
        <v>2877.51</v>
      </c>
      <c r="G82" s="543">
        <v>91103.92</v>
      </c>
    </row>
    <row r="83" spans="1:7" s="545" customFormat="1" ht="15.75">
      <c r="A83" s="531" t="s">
        <v>495</v>
      </c>
      <c r="B83" s="532" t="s">
        <v>496</v>
      </c>
      <c r="C83" s="542">
        <v>1804.34</v>
      </c>
      <c r="D83" s="542">
        <v>266.02</v>
      </c>
      <c r="E83" s="542">
        <v>633.68</v>
      </c>
      <c r="F83" s="542">
        <v>904.64</v>
      </c>
      <c r="G83" s="544">
        <v>3558.51</v>
      </c>
    </row>
    <row r="84" spans="1:7" s="545" customFormat="1" ht="15.75">
      <c r="A84" s="531" t="s">
        <v>497</v>
      </c>
      <c r="B84" s="532" t="s">
        <v>498</v>
      </c>
      <c r="C84" s="542">
        <v>0</v>
      </c>
      <c r="D84" s="542">
        <v>0</v>
      </c>
      <c r="E84" s="542">
        <v>0</v>
      </c>
      <c r="F84" s="542">
        <v>0</v>
      </c>
      <c r="G84" s="544">
        <v>85.56</v>
      </c>
    </row>
    <row r="85" spans="1:7" s="545" customFormat="1" ht="15.75">
      <c r="A85" s="536" t="s">
        <v>499</v>
      </c>
      <c r="B85" s="537" t="s">
        <v>500</v>
      </c>
      <c r="C85" s="540">
        <v>51524.925</v>
      </c>
      <c r="D85" s="540">
        <v>41725.875</v>
      </c>
      <c r="E85" s="540">
        <v>6590.9</v>
      </c>
      <c r="F85" s="540">
        <v>3208.15</v>
      </c>
      <c r="G85" s="543">
        <v>140588.285</v>
      </c>
    </row>
    <row r="86" spans="1:7" s="545" customFormat="1" ht="15.75">
      <c r="A86" s="536" t="s">
        <v>501</v>
      </c>
      <c r="B86" s="537" t="s">
        <v>502</v>
      </c>
      <c r="C86" s="540">
        <v>27379.13</v>
      </c>
      <c r="D86" s="540">
        <v>9297.47</v>
      </c>
      <c r="E86" s="540">
        <v>16981.56</v>
      </c>
      <c r="F86" s="540">
        <v>1100.1</v>
      </c>
      <c r="G86" s="543">
        <v>90257.44</v>
      </c>
    </row>
    <row r="87" spans="1:7" s="545" customFormat="1" ht="15.75">
      <c r="A87" s="531" t="s">
        <v>503</v>
      </c>
      <c r="B87" s="532" t="s">
        <v>486</v>
      </c>
      <c r="C87" s="542">
        <v>430.2</v>
      </c>
      <c r="D87" s="542">
        <v>427.28</v>
      </c>
      <c r="E87" s="542">
        <v>2.92</v>
      </c>
      <c r="F87" s="542">
        <v>0</v>
      </c>
      <c r="G87" s="544">
        <v>9259.82</v>
      </c>
    </row>
    <row r="88" spans="1:7" s="545" customFormat="1" ht="15.75">
      <c r="A88" s="531" t="s">
        <v>504</v>
      </c>
      <c r="B88" s="532" t="s">
        <v>505</v>
      </c>
      <c r="C88" s="542">
        <v>967.94</v>
      </c>
      <c r="D88" s="542">
        <v>0</v>
      </c>
      <c r="E88" s="542">
        <v>967.94</v>
      </c>
      <c r="F88" s="542">
        <v>0</v>
      </c>
      <c r="G88" s="544">
        <v>10893.19</v>
      </c>
    </row>
    <row r="89" spans="1:7" s="545" customFormat="1" ht="15.75">
      <c r="A89" s="536" t="s">
        <v>506</v>
      </c>
      <c r="B89" s="537" t="s">
        <v>507</v>
      </c>
      <c r="C89" s="540">
        <v>13782.37</v>
      </c>
      <c r="D89" s="540">
        <v>13696.99</v>
      </c>
      <c r="E89" s="540">
        <v>70.28</v>
      </c>
      <c r="F89" s="540">
        <v>15.1</v>
      </c>
      <c r="G89" s="543">
        <v>27716.68</v>
      </c>
    </row>
    <row r="90" spans="1:7" s="545" customFormat="1" ht="15.75">
      <c r="A90" s="536" t="s">
        <v>508</v>
      </c>
      <c r="B90" s="537" t="s">
        <v>509</v>
      </c>
      <c r="C90" s="540">
        <v>0.58</v>
      </c>
      <c r="D90" s="540">
        <v>0</v>
      </c>
      <c r="E90" s="540">
        <v>0.58</v>
      </c>
      <c r="F90" s="540">
        <v>0</v>
      </c>
      <c r="G90" s="543">
        <v>12.18</v>
      </c>
    </row>
    <row r="91" spans="1:7" s="545" customFormat="1" ht="15.75">
      <c r="A91" s="531" t="s">
        <v>510</v>
      </c>
      <c r="B91" s="532" t="s">
        <v>511</v>
      </c>
      <c r="C91" s="542">
        <v>6.64</v>
      </c>
      <c r="D91" s="542">
        <v>0</v>
      </c>
      <c r="E91" s="542">
        <v>0</v>
      </c>
      <c r="F91" s="542">
        <v>6.64</v>
      </c>
      <c r="G91" s="544">
        <v>387.57</v>
      </c>
    </row>
    <row r="92" spans="1:7" s="545" customFormat="1" ht="15.75">
      <c r="A92" s="531" t="s">
        <v>512</v>
      </c>
      <c r="B92" s="532" t="s">
        <v>513</v>
      </c>
      <c r="C92" s="542">
        <v>12.26</v>
      </c>
      <c r="D92" s="542">
        <v>4.2</v>
      </c>
      <c r="E92" s="542">
        <v>8.06</v>
      </c>
      <c r="F92" s="542">
        <v>0</v>
      </c>
      <c r="G92" s="544">
        <v>35.6</v>
      </c>
    </row>
    <row r="93" spans="1:7" s="545" customFormat="1" ht="15.75">
      <c r="A93" s="536" t="s">
        <v>514</v>
      </c>
      <c r="B93" s="537" t="s">
        <v>505</v>
      </c>
      <c r="C93" s="540">
        <v>10272.38</v>
      </c>
      <c r="D93" s="540">
        <v>2789.38</v>
      </c>
      <c r="E93" s="540">
        <v>6695.2</v>
      </c>
      <c r="F93" s="540">
        <v>787.8</v>
      </c>
      <c r="G93" s="543">
        <v>20111.36</v>
      </c>
    </row>
    <row r="94" spans="1:7" s="545" customFormat="1" ht="15.75">
      <c r="A94" s="536" t="s">
        <v>515</v>
      </c>
      <c r="B94" s="537" t="s">
        <v>516</v>
      </c>
      <c r="C94" s="540">
        <v>2464.85</v>
      </c>
      <c r="D94" s="540">
        <v>1095.94</v>
      </c>
      <c r="E94" s="540">
        <v>132.86</v>
      </c>
      <c r="F94" s="540">
        <v>1236.05</v>
      </c>
      <c r="G94" s="543">
        <v>8001.11</v>
      </c>
    </row>
    <row r="95" spans="1:7" s="545" customFormat="1" ht="15.75">
      <c r="A95" s="531" t="s">
        <v>517</v>
      </c>
      <c r="B95" s="532" t="s">
        <v>518</v>
      </c>
      <c r="C95" s="542">
        <v>71782.22</v>
      </c>
      <c r="D95" s="542">
        <v>35491.92</v>
      </c>
      <c r="E95" s="542">
        <v>27492.66</v>
      </c>
      <c r="F95" s="542">
        <v>8797.64</v>
      </c>
      <c r="G95" s="544">
        <v>350110.02</v>
      </c>
    </row>
    <row r="96" spans="1:7" s="545" customFormat="1" ht="15.75">
      <c r="A96" s="531" t="s">
        <v>519</v>
      </c>
      <c r="B96" s="532" t="s">
        <v>520</v>
      </c>
      <c r="C96" s="542">
        <v>17.8</v>
      </c>
      <c r="D96" s="542">
        <v>17.8</v>
      </c>
      <c r="E96" s="542">
        <v>0</v>
      </c>
      <c r="F96" s="542">
        <v>0</v>
      </c>
      <c r="G96" s="544">
        <v>105.84</v>
      </c>
    </row>
    <row r="97" spans="1:7" s="545" customFormat="1" ht="15.75">
      <c r="A97" s="536" t="s">
        <v>521</v>
      </c>
      <c r="B97" s="537" t="s">
        <v>522</v>
      </c>
      <c r="C97" s="540">
        <v>177.5</v>
      </c>
      <c r="D97" s="540">
        <v>75.3</v>
      </c>
      <c r="E97" s="540">
        <v>102.2</v>
      </c>
      <c r="F97" s="540"/>
      <c r="G97" s="543">
        <v>236.9</v>
      </c>
    </row>
    <row r="98" spans="1:7" s="545" customFormat="1" ht="15.75">
      <c r="A98" s="536" t="s">
        <v>523</v>
      </c>
      <c r="B98" s="537" t="s">
        <v>524</v>
      </c>
      <c r="C98" s="540">
        <v>15991.927</v>
      </c>
      <c r="D98" s="540">
        <v>2664.41</v>
      </c>
      <c r="E98" s="540">
        <v>6215.1</v>
      </c>
      <c r="F98" s="540">
        <v>7112.417</v>
      </c>
      <c r="G98" s="543">
        <v>81125.807</v>
      </c>
    </row>
    <row r="99" spans="1:7" s="545" customFormat="1" ht="15.75">
      <c r="A99" s="531" t="s">
        <v>525</v>
      </c>
      <c r="B99" s="532" t="s">
        <v>526</v>
      </c>
      <c r="C99" s="542">
        <v>57576.84</v>
      </c>
      <c r="D99" s="542">
        <v>40154.56</v>
      </c>
      <c r="E99" s="542">
        <v>15642.08</v>
      </c>
      <c r="F99" s="542">
        <v>1780.2</v>
      </c>
      <c r="G99" s="544">
        <v>213686.74</v>
      </c>
    </row>
    <row r="100" spans="1:7" s="545" customFormat="1" ht="15.75">
      <c r="A100" s="531" t="s">
        <v>527</v>
      </c>
      <c r="B100" s="532" t="s">
        <v>528</v>
      </c>
      <c r="C100" s="542">
        <v>223131.08</v>
      </c>
      <c r="D100" s="542">
        <v>71532.54</v>
      </c>
      <c r="E100" s="542">
        <v>107573.07</v>
      </c>
      <c r="F100" s="542">
        <v>44025.47</v>
      </c>
      <c r="G100" s="544">
        <v>650620.91</v>
      </c>
    </row>
    <row r="101" spans="1:7" s="545" customFormat="1" ht="15.75">
      <c r="A101" s="536" t="s">
        <v>529</v>
      </c>
      <c r="B101" s="537" t="s">
        <v>530</v>
      </c>
      <c r="C101" s="540">
        <v>1.4</v>
      </c>
      <c r="D101" s="540">
        <v>1.4</v>
      </c>
      <c r="E101" s="540">
        <v>0</v>
      </c>
      <c r="F101" s="540">
        <v>0</v>
      </c>
      <c r="G101" s="543">
        <v>1.4</v>
      </c>
    </row>
    <row r="102" spans="1:7" s="545" customFormat="1" ht="15.75">
      <c r="A102" s="536" t="s">
        <v>531</v>
      </c>
      <c r="B102" s="537" t="s">
        <v>532</v>
      </c>
      <c r="C102" s="540">
        <v>451.67</v>
      </c>
      <c r="D102" s="540">
        <v>295.6</v>
      </c>
      <c r="E102" s="540">
        <v>154.57</v>
      </c>
      <c r="F102" s="540">
        <v>1.5</v>
      </c>
      <c r="G102" s="543">
        <v>1994.68</v>
      </c>
    </row>
    <row r="103" spans="1:7" s="545" customFormat="1" ht="15.75">
      <c r="A103" s="531" t="s">
        <v>533</v>
      </c>
      <c r="B103" s="532" t="s">
        <v>534</v>
      </c>
      <c r="C103" s="542">
        <v>5</v>
      </c>
      <c r="D103" s="542">
        <v>0</v>
      </c>
      <c r="E103" s="542">
        <v>5</v>
      </c>
      <c r="F103" s="542">
        <v>0</v>
      </c>
      <c r="G103" s="544">
        <v>9.27</v>
      </c>
    </row>
    <row r="104" spans="1:7" s="545" customFormat="1" ht="15.75">
      <c r="A104" s="531" t="s">
        <v>535</v>
      </c>
      <c r="B104" s="532" t="s">
        <v>536</v>
      </c>
      <c r="C104" s="542">
        <v>150.85</v>
      </c>
      <c r="D104" s="542">
        <v>35.05</v>
      </c>
      <c r="E104" s="542">
        <v>100.8</v>
      </c>
      <c r="F104" s="542">
        <v>15</v>
      </c>
      <c r="G104" s="544">
        <v>854.14</v>
      </c>
    </row>
    <row r="105" spans="1:7" s="545" customFormat="1" ht="15.75">
      <c r="A105" s="536" t="s">
        <v>537</v>
      </c>
      <c r="B105" s="537" t="s">
        <v>538</v>
      </c>
      <c r="C105" s="540">
        <v>92474.021</v>
      </c>
      <c r="D105" s="540">
        <v>19314.3</v>
      </c>
      <c r="E105" s="540">
        <v>60416.9</v>
      </c>
      <c r="F105" s="540">
        <v>12742.821</v>
      </c>
      <c r="G105" s="543">
        <v>470302.121</v>
      </c>
    </row>
    <row r="106" spans="1:7" s="545" customFormat="1" ht="15.75">
      <c r="A106" s="536" t="s">
        <v>539</v>
      </c>
      <c r="B106" s="537" t="s">
        <v>540</v>
      </c>
      <c r="C106" s="540">
        <v>3.16</v>
      </c>
      <c r="D106" s="540">
        <v>0</v>
      </c>
      <c r="E106" s="540">
        <v>3.16</v>
      </c>
      <c r="F106" s="540">
        <v>0</v>
      </c>
      <c r="G106" s="543">
        <v>3.16</v>
      </c>
    </row>
    <row r="107" spans="1:7" s="545" customFormat="1" ht="15.75">
      <c r="A107" s="531" t="s">
        <v>541</v>
      </c>
      <c r="B107" s="532" t="s">
        <v>542</v>
      </c>
      <c r="C107" s="542">
        <v>343884.387</v>
      </c>
      <c r="D107" s="542">
        <v>313598.247</v>
      </c>
      <c r="E107" s="542">
        <v>28169.54</v>
      </c>
      <c r="F107" s="542">
        <v>2116.6</v>
      </c>
      <c r="G107" s="544">
        <v>1709409.892</v>
      </c>
    </row>
    <row r="108" spans="1:7" s="545" customFormat="1" ht="15.75">
      <c r="A108" s="531" t="s">
        <v>543</v>
      </c>
      <c r="B108" s="532" t="s">
        <v>544</v>
      </c>
      <c r="C108" s="542">
        <v>0</v>
      </c>
      <c r="D108" s="542">
        <v>0</v>
      </c>
      <c r="E108" s="542">
        <v>0</v>
      </c>
      <c r="F108" s="542">
        <v>0</v>
      </c>
      <c r="G108" s="544">
        <v>559.37</v>
      </c>
    </row>
    <row r="109" spans="1:7" s="545" customFormat="1" ht="15.75">
      <c r="A109" s="536" t="s">
        <v>545</v>
      </c>
      <c r="B109" s="537" t="s">
        <v>546</v>
      </c>
      <c r="C109" s="540">
        <v>384.39</v>
      </c>
      <c r="D109" s="540">
        <v>15.59</v>
      </c>
      <c r="E109" s="540">
        <v>366.9</v>
      </c>
      <c r="F109" s="540">
        <v>1.9</v>
      </c>
      <c r="G109" s="543">
        <v>494.04</v>
      </c>
    </row>
    <row r="110" spans="1:7" s="545" customFormat="1" ht="15.75">
      <c r="A110" s="536" t="s">
        <v>547</v>
      </c>
      <c r="B110" s="537" t="s">
        <v>548</v>
      </c>
      <c r="C110" s="540">
        <v>49762.43</v>
      </c>
      <c r="D110" s="540">
        <v>26541.11</v>
      </c>
      <c r="E110" s="540">
        <v>12484.15</v>
      </c>
      <c r="F110" s="540">
        <v>10737.17</v>
      </c>
      <c r="G110" s="543">
        <v>134491.59</v>
      </c>
    </row>
    <row r="111" spans="1:7" s="545" customFormat="1" ht="15.75">
      <c r="A111" s="531" t="s">
        <v>549</v>
      </c>
      <c r="B111" s="532" t="s">
        <v>550</v>
      </c>
      <c r="C111" s="542">
        <v>995.61</v>
      </c>
      <c r="D111" s="542">
        <v>858.41</v>
      </c>
      <c r="E111" s="542">
        <v>107.65</v>
      </c>
      <c r="F111" s="542">
        <v>29.55</v>
      </c>
      <c r="G111" s="544">
        <v>11344.89</v>
      </c>
    </row>
    <row r="112" spans="1:7" s="545" customFormat="1" ht="15.75">
      <c r="A112" s="531" t="s">
        <v>551</v>
      </c>
      <c r="B112" s="532" t="s">
        <v>552</v>
      </c>
      <c r="C112" s="542">
        <v>0</v>
      </c>
      <c r="D112" s="542">
        <v>0</v>
      </c>
      <c r="E112" s="542">
        <v>0</v>
      </c>
      <c r="F112" s="542">
        <v>0</v>
      </c>
      <c r="G112" s="544">
        <v>420.4</v>
      </c>
    </row>
    <row r="113" spans="1:7" s="545" customFormat="1" ht="15.75">
      <c r="A113" s="536" t="s">
        <v>553</v>
      </c>
      <c r="B113" s="537" t="s">
        <v>387</v>
      </c>
      <c r="C113" s="540">
        <v>511.06</v>
      </c>
      <c r="D113" s="540">
        <v>2.1</v>
      </c>
      <c r="E113" s="540">
        <v>433.96</v>
      </c>
      <c r="F113" s="540">
        <v>75</v>
      </c>
      <c r="G113" s="543">
        <v>2204.36</v>
      </c>
    </row>
    <row r="114" spans="1:7" s="545" customFormat="1" ht="15.75">
      <c r="A114" s="536" t="s">
        <v>554</v>
      </c>
      <c r="B114" s="537" t="s">
        <v>555</v>
      </c>
      <c r="C114" s="540">
        <v>6549.22</v>
      </c>
      <c r="D114" s="540">
        <v>2052.87</v>
      </c>
      <c r="E114" s="540">
        <v>4496.35</v>
      </c>
      <c r="F114" s="540">
        <v>0</v>
      </c>
      <c r="G114" s="543">
        <v>39847.06</v>
      </c>
    </row>
    <row r="115" spans="1:7" s="545" customFormat="1" ht="15.75">
      <c r="A115" s="531" t="s">
        <v>556</v>
      </c>
      <c r="B115" s="532" t="s">
        <v>557</v>
      </c>
      <c r="C115" s="542">
        <v>32.99</v>
      </c>
      <c r="D115" s="542">
        <v>0</v>
      </c>
      <c r="E115" s="542">
        <v>32.99</v>
      </c>
      <c r="F115" s="542">
        <v>0</v>
      </c>
      <c r="G115" s="544">
        <v>271.92</v>
      </c>
    </row>
    <row r="116" spans="1:7" s="545" customFormat="1" ht="15.75">
      <c r="A116" s="531" t="s">
        <v>558</v>
      </c>
      <c r="B116" s="532" t="s">
        <v>559</v>
      </c>
      <c r="C116" s="542">
        <v>152.54</v>
      </c>
      <c r="D116" s="542">
        <v>12.1</v>
      </c>
      <c r="E116" s="542">
        <v>140.44</v>
      </c>
      <c r="F116" s="542">
        <v>0</v>
      </c>
      <c r="G116" s="544">
        <v>800.78</v>
      </c>
    </row>
    <row r="117" spans="1:7" s="545" customFormat="1" ht="15.75">
      <c r="A117" s="536" t="s">
        <v>560</v>
      </c>
      <c r="B117" s="537" t="s">
        <v>561</v>
      </c>
      <c r="C117" s="540">
        <v>91.08</v>
      </c>
      <c r="D117" s="540">
        <v>87.88</v>
      </c>
      <c r="E117" s="540">
        <v>0</v>
      </c>
      <c r="F117" s="540">
        <v>3.2</v>
      </c>
      <c r="G117" s="543">
        <v>1512.12</v>
      </c>
    </row>
    <row r="118" spans="1:7" s="545" customFormat="1" ht="15.75">
      <c r="A118" s="536" t="s">
        <v>562</v>
      </c>
      <c r="B118" s="537" t="s">
        <v>563</v>
      </c>
      <c r="C118" s="540">
        <v>0</v>
      </c>
      <c r="D118" s="540">
        <v>0</v>
      </c>
      <c r="E118" s="540">
        <v>0</v>
      </c>
      <c r="F118" s="540">
        <v>0</v>
      </c>
      <c r="G118" s="543">
        <v>1.46</v>
      </c>
    </row>
    <row r="119" spans="1:7" s="545" customFormat="1" ht="15.75">
      <c r="A119" s="531" t="s">
        <v>564</v>
      </c>
      <c r="B119" s="532" t="s">
        <v>565</v>
      </c>
      <c r="C119" s="542">
        <v>449.95</v>
      </c>
      <c r="D119" s="542">
        <v>449.95</v>
      </c>
      <c r="E119" s="542">
        <v>0</v>
      </c>
      <c r="F119" s="542">
        <v>0</v>
      </c>
      <c r="G119" s="544">
        <v>3125.55</v>
      </c>
    </row>
    <row r="120" spans="1:7" s="545" customFormat="1" ht="15.75">
      <c r="A120" s="531" t="s">
        <v>566</v>
      </c>
      <c r="B120" s="532" t="s">
        <v>567</v>
      </c>
      <c r="C120" s="542">
        <v>336.9</v>
      </c>
      <c r="D120" s="542">
        <v>336.9</v>
      </c>
      <c r="E120" s="542">
        <v>0</v>
      </c>
      <c r="F120" s="542">
        <v>0</v>
      </c>
      <c r="G120" s="544">
        <v>1470.3</v>
      </c>
    </row>
    <row r="121" spans="1:7" s="545" customFormat="1" ht="15.75">
      <c r="A121" s="536" t="s">
        <v>568</v>
      </c>
      <c r="B121" s="537" t="s">
        <v>569</v>
      </c>
      <c r="C121" s="540">
        <v>5973.97</v>
      </c>
      <c r="D121" s="540">
        <v>3106.48</v>
      </c>
      <c r="E121" s="540">
        <v>2397.04</v>
      </c>
      <c r="F121" s="540">
        <v>470.45</v>
      </c>
      <c r="G121" s="543">
        <v>20692.99</v>
      </c>
    </row>
    <row r="122" spans="1:7" s="545" customFormat="1" ht="15.75">
      <c r="A122" s="536" t="s">
        <v>570</v>
      </c>
      <c r="B122" s="537" t="s">
        <v>571</v>
      </c>
      <c r="C122" s="540">
        <v>2852.541</v>
      </c>
      <c r="D122" s="540">
        <v>1472.2</v>
      </c>
      <c r="E122" s="540">
        <v>646.28</v>
      </c>
      <c r="F122" s="540">
        <v>734.061</v>
      </c>
      <c r="G122" s="543">
        <v>21159.051</v>
      </c>
    </row>
    <row r="123" spans="1:7" s="545" customFormat="1" ht="15.75">
      <c r="A123" s="531" t="s">
        <v>572</v>
      </c>
      <c r="B123" s="532" t="s">
        <v>573</v>
      </c>
      <c r="C123" s="542">
        <v>29799.641</v>
      </c>
      <c r="D123" s="542">
        <v>28169.691</v>
      </c>
      <c r="E123" s="542">
        <v>1613.05</v>
      </c>
      <c r="F123" s="542">
        <v>16.9</v>
      </c>
      <c r="G123" s="544">
        <v>282287.868</v>
      </c>
    </row>
    <row r="124" spans="1:7" s="545" customFormat="1" ht="15.75">
      <c r="A124" s="531" t="s">
        <v>574</v>
      </c>
      <c r="B124" s="532" t="s">
        <v>575</v>
      </c>
      <c r="C124" s="542">
        <v>53556.65</v>
      </c>
      <c r="D124" s="542">
        <v>19615.16</v>
      </c>
      <c r="E124" s="542">
        <v>29682.2</v>
      </c>
      <c r="F124" s="542">
        <v>4259.29</v>
      </c>
      <c r="G124" s="544">
        <v>130774.48</v>
      </c>
    </row>
    <row r="125" spans="1:7" s="545" customFormat="1" ht="15.75">
      <c r="A125" s="536" t="s">
        <v>576</v>
      </c>
      <c r="B125" s="537" t="s">
        <v>577</v>
      </c>
      <c r="C125" s="540">
        <v>54967.35</v>
      </c>
      <c r="D125" s="540">
        <v>13374.82</v>
      </c>
      <c r="E125" s="540">
        <v>33328.53</v>
      </c>
      <c r="F125" s="540">
        <v>8264</v>
      </c>
      <c r="G125" s="543">
        <v>125343.43</v>
      </c>
    </row>
    <row r="126" spans="1:7" s="545" customFormat="1" ht="15.75">
      <c r="A126" s="536" t="s">
        <v>578</v>
      </c>
      <c r="B126" s="537" t="s">
        <v>579</v>
      </c>
      <c r="C126" s="540">
        <v>3649.55</v>
      </c>
      <c r="D126" s="540">
        <v>1677.77</v>
      </c>
      <c r="E126" s="540">
        <v>1586.08</v>
      </c>
      <c r="F126" s="540">
        <v>385.7</v>
      </c>
      <c r="G126" s="543">
        <v>12704.52</v>
      </c>
    </row>
    <row r="127" spans="1:7" s="545" customFormat="1" ht="15.75">
      <c r="A127" s="531" t="s">
        <v>580</v>
      </c>
      <c r="B127" s="532" t="s">
        <v>581</v>
      </c>
      <c r="C127" s="542">
        <v>382.73</v>
      </c>
      <c r="D127" s="542">
        <v>338.84</v>
      </c>
      <c r="E127" s="542">
        <v>43.89</v>
      </c>
      <c r="F127" s="542">
        <v>0</v>
      </c>
      <c r="G127" s="544">
        <v>3626.19</v>
      </c>
    </row>
    <row r="128" spans="1:7" s="545" customFormat="1" ht="15.75">
      <c r="A128" s="531" t="s">
        <v>582</v>
      </c>
      <c r="B128" s="532" t="s">
        <v>583</v>
      </c>
      <c r="C128" s="542">
        <v>663.51</v>
      </c>
      <c r="D128" s="542">
        <v>57.04</v>
      </c>
      <c r="E128" s="542">
        <v>216.27</v>
      </c>
      <c r="F128" s="542">
        <v>390.2</v>
      </c>
      <c r="G128" s="544">
        <v>1937.92</v>
      </c>
    </row>
    <row r="129" spans="1:7" s="545" customFormat="1" ht="15.75">
      <c r="A129" s="536" t="s">
        <v>584</v>
      </c>
      <c r="B129" s="537" t="s">
        <v>585</v>
      </c>
      <c r="C129" s="540">
        <v>23.17</v>
      </c>
      <c r="D129" s="540">
        <v>0</v>
      </c>
      <c r="E129" s="540">
        <v>23.17</v>
      </c>
      <c r="F129" s="540">
        <v>0</v>
      </c>
      <c r="G129" s="543">
        <v>23.17</v>
      </c>
    </row>
    <row r="130" spans="1:7" s="545" customFormat="1" ht="15.75">
      <c r="A130" s="536" t="s">
        <v>586</v>
      </c>
      <c r="B130" s="558" t="s">
        <v>587</v>
      </c>
      <c r="C130" s="540">
        <v>0.8</v>
      </c>
      <c r="D130" s="540">
        <v>0.8</v>
      </c>
      <c r="E130" s="539">
        <v>0</v>
      </c>
      <c r="F130" s="540">
        <v>0</v>
      </c>
      <c r="G130" s="541">
        <v>6.16</v>
      </c>
    </row>
    <row r="131" spans="1:7" s="545" customFormat="1" ht="15.75">
      <c r="A131" s="531" t="s">
        <v>588</v>
      </c>
      <c r="B131" s="532" t="s">
        <v>589</v>
      </c>
      <c r="C131" s="533">
        <v>3214.01</v>
      </c>
      <c r="D131" s="533">
        <v>2585.12</v>
      </c>
      <c r="E131" s="534">
        <v>30.14</v>
      </c>
      <c r="F131" s="533">
        <v>598.75</v>
      </c>
      <c r="G131" s="535">
        <v>17139.13</v>
      </c>
    </row>
    <row r="132" spans="1:7" s="545" customFormat="1" ht="15.75">
      <c r="A132" s="531" t="s">
        <v>590</v>
      </c>
      <c r="B132" s="532" t="s">
        <v>591</v>
      </c>
      <c r="C132" s="533">
        <v>200.49</v>
      </c>
      <c r="D132" s="533">
        <v>33.6</v>
      </c>
      <c r="E132" s="534">
        <v>152.44</v>
      </c>
      <c r="F132" s="533">
        <v>14.45</v>
      </c>
      <c r="G132" s="535">
        <v>676.41</v>
      </c>
    </row>
    <row r="133" spans="1:7" s="545" customFormat="1" ht="15.75">
      <c r="A133" s="570" t="s">
        <v>592</v>
      </c>
      <c r="B133" s="558" t="s">
        <v>593</v>
      </c>
      <c r="C133" s="560">
        <v>500.63</v>
      </c>
      <c r="D133" s="560">
        <v>476.88</v>
      </c>
      <c r="E133" s="559">
        <v>3.7</v>
      </c>
      <c r="F133" s="560">
        <v>20.05</v>
      </c>
      <c r="G133" s="541">
        <v>7900.35</v>
      </c>
    </row>
    <row r="134" spans="1:7" s="545" customFormat="1" ht="16.5" thickBot="1">
      <c r="A134" s="571" t="s">
        <v>594</v>
      </c>
      <c r="B134" s="572" t="s">
        <v>595</v>
      </c>
      <c r="C134" s="573">
        <v>74.46</v>
      </c>
      <c r="D134" s="573">
        <v>0</v>
      </c>
      <c r="E134" s="574">
        <v>74.46</v>
      </c>
      <c r="F134" s="573">
        <v>0</v>
      </c>
      <c r="G134" s="575">
        <v>146.16</v>
      </c>
    </row>
    <row r="135" spans="1:7" s="545" customFormat="1" ht="15.75">
      <c r="A135" s="576"/>
      <c r="B135" s="577" t="s">
        <v>472</v>
      </c>
      <c r="C135" s="578"/>
      <c r="D135" s="578"/>
      <c r="E135" s="578"/>
      <c r="F135" s="578"/>
      <c r="G135" s="579"/>
    </row>
    <row r="136" spans="1:7" s="545" customFormat="1" ht="15.75">
      <c r="A136" s="531" t="s">
        <v>596</v>
      </c>
      <c r="B136" s="532" t="s">
        <v>597</v>
      </c>
      <c r="C136" s="542">
        <v>18.8</v>
      </c>
      <c r="D136" s="542">
        <v>15.95</v>
      </c>
      <c r="E136" s="542">
        <v>0</v>
      </c>
      <c r="F136" s="534">
        <v>2.85</v>
      </c>
      <c r="G136" s="544">
        <v>113.65</v>
      </c>
    </row>
    <row r="137" spans="1:7" s="545" customFormat="1" ht="15.75">
      <c r="A137" s="536" t="s">
        <v>598</v>
      </c>
      <c r="B137" s="537" t="s">
        <v>599</v>
      </c>
      <c r="C137" s="540">
        <v>12433.965</v>
      </c>
      <c r="D137" s="540">
        <v>4413.775</v>
      </c>
      <c r="E137" s="540">
        <v>7851.49</v>
      </c>
      <c r="F137" s="540">
        <v>168.7</v>
      </c>
      <c r="G137" s="543">
        <v>31534.308</v>
      </c>
    </row>
    <row r="138" spans="1:7" s="545" customFormat="1" ht="15.75">
      <c r="A138" s="536" t="s">
        <v>600</v>
      </c>
      <c r="B138" s="537" t="s">
        <v>601</v>
      </c>
      <c r="C138" s="540">
        <v>4408.02</v>
      </c>
      <c r="D138" s="540">
        <v>2719.67</v>
      </c>
      <c r="E138" s="540">
        <v>3.54</v>
      </c>
      <c r="F138" s="540">
        <v>1684.81</v>
      </c>
      <c r="G138" s="543">
        <v>19701.06</v>
      </c>
    </row>
    <row r="139" spans="1:7" s="545" customFormat="1" ht="15.75">
      <c r="A139" s="531" t="s">
        <v>602</v>
      </c>
      <c r="B139" s="532" t="s">
        <v>603</v>
      </c>
      <c r="C139" s="542">
        <v>0</v>
      </c>
      <c r="D139" s="542">
        <v>0</v>
      </c>
      <c r="E139" s="542">
        <v>0</v>
      </c>
      <c r="F139" s="542">
        <v>0</v>
      </c>
      <c r="G139" s="544">
        <v>419.72</v>
      </c>
    </row>
    <row r="140" spans="1:7" s="545" customFormat="1" ht="15.75">
      <c r="A140" s="531" t="s">
        <v>604</v>
      </c>
      <c r="B140" s="532" t="s">
        <v>605</v>
      </c>
      <c r="C140" s="542">
        <v>20.38</v>
      </c>
      <c r="D140" s="542">
        <v>0</v>
      </c>
      <c r="E140" s="542">
        <v>20.38</v>
      </c>
      <c r="F140" s="542">
        <v>0</v>
      </c>
      <c r="G140" s="544">
        <v>47.14</v>
      </c>
    </row>
    <row r="141" spans="1:7" s="545" customFormat="1" ht="15.75">
      <c r="A141" s="536" t="s">
        <v>606</v>
      </c>
      <c r="B141" s="537" t="s">
        <v>607</v>
      </c>
      <c r="C141" s="540">
        <v>13758.518</v>
      </c>
      <c r="D141" s="540">
        <v>2495.15</v>
      </c>
      <c r="E141" s="540">
        <v>6485.19</v>
      </c>
      <c r="F141" s="540">
        <v>4778.178</v>
      </c>
      <c r="G141" s="543">
        <v>35761.578</v>
      </c>
    </row>
    <row r="142" spans="1:7" s="545" customFormat="1" ht="15.75">
      <c r="A142" s="536" t="s">
        <v>608</v>
      </c>
      <c r="B142" s="537" t="s">
        <v>609</v>
      </c>
      <c r="C142" s="540">
        <v>1100.3</v>
      </c>
      <c r="D142" s="540">
        <v>0</v>
      </c>
      <c r="E142" s="540">
        <v>69.25</v>
      </c>
      <c r="F142" s="540">
        <v>1031.05</v>
      </c>
      <c r="G142" s="543">
        <v>5556.621</v>
      </c>
    </row>
    <row r="143" spans="1:7" s="545" customFormat="1" ht="15.75">
      <c r="A143" s="531" t="s">
        <v>610</v>
      </c>
      <c r="B143" s="532" t="s">
        <v>611</v>
      </c>
      <c r="C143" s="542">
        <v>2771.51</v>
      </c>
      <c r="D143" s="542">
        <v>2771.51</v>
      </c>
      <c r="E143" s="542">
        <v>0</v>
      </c>
      <c r="F143" s="542">
        <v>0</v>
      </c>
      <c r="G143" s="544">
        <v>9329.27</v>
      </c>
    </row>
    <row r="144" spans="1:7" s="545" customFormat="1" ht="15.75">
      <c r="A144" s="531" t="s">
        <v>612</v>
      </c>
      <c r="B144" s="532" t="s">
        <v>613</v>
      </c>
      <c r="C144" s="542">
        <v>28479.62</v>
      </c>
      <c r="D144" s="542">
        <v>17765.96</v>
      </c>
      <c r="E144" s="542">
        <v>792.26</v>
      </c>
      <c r="F144" s="542">
        <v>9921.4</v>
      </c>
      <c r="G144" s="544">
        <v>132297.73</v>
      </c>
    </row>
    <row r="145" spans="1:7" s="545" customFormat="1" ht="15.75">
      <c r="A145" s="536" t="s">
        <v>614</v>
      </c>
      <c r="B145" s="537" t="s">
        <v>615</v>
      </c>
      <c r="C145" s="540">
        <v>5049.91</v>
      </c>
      <c r="D145" s="540">
        <v>742.05</v>
      </c>
      <c r="E145" s="540">
        <v>2077.49</v>
      </c>
      <c r="F145" s="540">
        <v>2230.37</v>
      </c>
      <c r="G145" s="543">
        <v>38281.805</v>
      </c>
    </row>
    <row r="146" spans="1:7" s="545" customFormat="1" ht="15.75">
      <c r="A146" s="536" t="s">
        <v>616</v>
      </c>
      <c r="B146" s="537" t="s">
        <v>617</v>
      </c>
      <c r="C146" s="540">
        <v>11750.811</v>
      </c>
      <c r="D146" s="540">
        <v>4763.42</v>
      </c>
      <c r="E146" s="540">
        <v>3539.4</v>
      </c>
      <c r="F146" s="540">
        <v>3447.991</v>
      </c>
      <c r="G146" s="543">
        <v>65337.621</v>
      </c>
    </row>
    <row r="147" spans="1:7" s="545" customFormat="1" ht="15.75">
      <c r="A147" s="580" t="s">
        <v>618</v>
      </c>
      <c r="B147" s="581" t="s">
        <v>619</v>
      </c>
      <c r="C147" s="582">
        <v>84187.56</v>
      </c>
      <c r="D147" s="582">
        <v>59888.4</v>
      </c>
      <c r="E147" s="582">
        <v>24172.56</v>
      </c>
      <c r="F147" s="582">
        <v>126.6</v>
      </c>
      <c r="G147" s="583">
        <v>453612.13</v>
      </c>
    </row>
    <row r="148" spans="1:7" s="545" customFormat="1" ht="15.75">
      <c r="A148" s="580" t="s">
        <v>620</v>
      </c>
      <c r="B148" s="581" t="s">
        <v>621</v>
      </c>
      <c r="C148" s="582">
        <v>8345.6</v>
      </c>
      <c r="D148" s="582">
        <v>7054.3</v>
      </c>
      <c r="E148" s="582">
        <v>1265.98</v>
      </c>
      <c r="F148" s="582">
        <v>25.32</v>
      </c>
      <c r="G148" s="583">
        <v>41766.47</v>
      </c>
    </row>
    <row r="149" spans="1:7" s="545" customFormat="1" ht="15.75">
      <c r="A149" s="536" t="s">
        <v>622</v>
      </c>
      <c r="B149" s="537" t="s">
        <v>623</v>
      </c>
      <c r="C149" s="540">
        <v>0</v>
      </c>
      <c r="D149" s="540">
        <v>0</v>
      </c>
      <c r="E149" s="540">
        <v>0</v>
      </c>
      <c r="F149" s="540">
        <v>0</v>
      </c>
      <c r="G149" s="543">
        <v>12.39</v>
      </c>
    </row>
    <row r="150" spans="1:7" s="545" customFormat="1" ht="15.75">
      <c r="A150" s="536" t="s">
        <v>624</v>
      </c>
      <c r="B150" s="537" t="s">
        <v>625</v>
      </c>
      <c r="C150" s="540">
        <v>0</v>
      </c>
      <c r="D150" s="540">
        <v>0</v>
      </c>
      <c r="E150" s="540">
        <v>0</v>
      </c>
      <c r="F150" s="540">
        <v>0</v>
      </c>
      <c r="G150" s="543">
        <v>128</v>
      </c>
    </row>
    <row r="151" spans="1:7" s="545" customFormat="1" ht="15.75">
      <c r="A151" s="580" t="s">
        <v>626</v>
      </c>
      <c r="B151" s="581" t="s">
        <v>627</v>
      </c>
      <c r="C151" s="582">
        <v>405.61</v>
      </c>
      <c r="D151" s="582">
        <v>257.26</v>
      </c>
      <c r="E151" s="582">
        <v>9.95</v>
      </c>
      <c r="F151" s="582">
        <v>138.4</v>
      </c>
      <c r="G151" s="583">
        <v>1267.23</v>
      </c>
    </row>
    <row r="152" spans="1:7" s="545" customFormat="1" ht="15.75">
      <c r="A152" s="580" t="s">
        <v>628</v>
      </c>
      <c r="B152" s="581" t="s">
        <v>629</v>
      </c>
      <c r="C152" s="582">
        <v>81.25</v>
      </c>
      <c r="D152" s="582">
        <v>0</v>
      </c>
      <c r="E152" s="582">
        <v>81.25</v>
      </c>
      <c r="F152" s="582">
        <v>0</v>
      </c>
      <c r="G152" s="583">
        <v>322.37</v>
      </c>
    </row>
    <row r="153" spans="1:7" s="545" customFormat="1" ht="15.75">
      <c r="A153" s="536" t="s">
        <v>630</v>
      </c>
      <c r="B153" s="537" t="s">
        <v>631</v>
      </c>
      <c r="C153" s="540">
        <v>1628.45</v>
      </c>
      <c r="D153" s="540">
        <v>1482.15</v>
      </c>
      <c r="E153" s="540">
        <v>19.6</v>
      </c>
      <c r="F153" s="540">
        <v>126.7</v>
      </c>
      <c r="G153" s="543">
        <v>9395.32</v>
      </c>
    </row>
    <row r="154" spans="1:7" s="545" customFormat="1" ht="15.75">
      <c r="A154" s="536" t="s">
        <v>632</v>
      </c>
      <c r="B154" s="537" t="s">
        <v>633</v>
      </c>
      <c r="C154" s="540">
        <v>168.55</v>
      </c>
      <c r="D154" s="540">
        <v>17</v>
      </c>
      <c r="E154" s="540">
        <v>14.15</v>
      </c>
      <c r="F154" s="540">
        <v>137.4</v>
      </c>
      <c r="G154" s="543">
        <v>1696.81</v>
      </c>
    </row>
    <row r="155" spans="1:7" ht="17.25" customHeight="1">
      <c r="A155" s="531" t="s">
        <v>634</v>
      </c>
      <c r="B155" s="532" t="s">
        <v>635</v>
      </c>
      <c r="C155" s="542">
        <v>49.06</v>
      </c>
      <c r="D155" s="542">
        <v>17.3</v>
      </c>
      <c r="E155" s="542">
        <v>31.76</v>
      </c>
      <c r="F155" s="542">
        <v>0</v>
      </c>
      <c r="G155" s="544">
        <v>213.79</v>
      </c>
    </row>
    <row r="156" spans="1:7" ht="17.25" customHeight="1">
      <c r="A156" s="531" t="s">
        <v>636</v>
      </c>
      <c r="B156" s="532" t="s">
        <v>637</v>
      </c>
      <c r="C156" s="542">
        <v>4912.78</v>
      </c>
      <c r="D156" s="542">
        <v>1204.07</v>
      </c>
      <c r="E156" s="542">
        <v>3637.01</v>
      </c>
      <c r="F156" s="542">
        <v>71.7</v>
      </c>
      <c r="G156" s="544">
        <v>27140.24</v>
      </c>
    </row>
    <row r="157" spans="1:7" ht="15.75">
      <c r="A157" s="536" t="s">
        <v>638</v>
      </c>
      <c r="B157" s="537" t="s">
        <v>639</v>
      </c>
      <c r="C157" s="540">
        <v>1.23</v>
      </c>
      <c r="D157" s="540">
        <v>0</v>
      </c>
      <c r="E157" s="540">
        <v>1.23</v>
      </c>
      <c r="F157" s="540">
        <v>0</v>
      </c>
      <c r="G157" s="543">
        <v>11.68</v>
      </c>
    </row>
    <row r="158" spans="1:7" ht="15.75">
      <c r="A158" s="536" t="s">
        <v>640</v>
      </c>
      <c r="B158" s="537" t="s">
        <v>641</v>
      </c>
      <c r="C158" s="540">
        <v>18.52</v>
      </c>
      <c r="D158" s="540">
        <v>0</v>
      </c>
      <c r="E158" s="540">
        <v>18.52</v>
      </c>
      <c r="F158" s="540">
        <v>0</v>
      </c>
      <c r="G158" s="543">
        <v>18.52</v>
      </c>
    </row>
    <row r="159" spans="1:7" ht="15.75">
      <c r="A159" s="580" t="s">
        <v>642</v>
      </c>
      <c r="B159" s="584" t="s">
        <v>643</v>
      </c>
      <c r="C159" s="582">
        <v>187.67</v>
      </c>
      <c r="D159" s="582">
        <v>0</v>
      </c>
      <c r="E159" s="582">
        <v>187.67</v>
      </c>
      <c r="F159" s="582">
        <v>0</v>
      </c>
      <c r="G159" s="583">
        <v>894.94</v>
      </c>
    </row>
    <row r="160" spans="1:7" ht="15.75">
      <c r="A160" s="580" t="s">
        <v>644</v>
      </c>
      <c r="B160" s="581" t="s">
        <v>645</v>
      </c>
      <c r="C160" s="582">
        <v>0</v>
      </c>
      <c r="D160" s="582">
        <v>0</v>
      </c>
      <c r="E160" s="582">
        <v>0</v>
      </c>
      <c r="F160" s="582">
        <v>0</v>
      </c>
      <c r="G160" s="583">
        <v>18.45</v>
      </c>
    </row>
    <row r="161" spans="1:7" ht="15.75">
      <c r="A161" s="536" t="s">
        <v>646</v>
      </c>
      <c r="B161" s="537" t="s">
        <v>647</v>
      </c>
      <c r="C161" s="540">
        <v>8713.52</v>
      </c>
      <c r="D161" s="540">
        <v>4719.92</v>
      </c>
      <c r="E161" s="540">
        <v>2275.45</v>
      </c>
      <c r="F161" s="540">
        <v>1718.15</v>
      </c>
      <c r="G161" s="543">
        <v>43682.67</v>
      </c>
    </row>
    <row r="162" spans="1:7" ht="15.75">
      <c r="A162" s="536" t="s">
        <v>648</v>
      </c>
      <c r="B162" s="537" t="s">
        <v>649</v>
      </c>
      <c r="C162" s="540">
        <v>185.55</v>
      </c>
      <c r="D162" s="540">
        <v>0</v>
      </c>
      <c r="E162" s="540">
        <v>185.55</v>
      </c>
      <c r="F162" s="540">
        <v>0</v>
      </c>
      <c r="G162" s="543">
        <v>1153.5</v>
      </c>
    </row>
    <row r="163" spans="1:7" ht="15.75">
      <c r="A163" s="580" t="s">
        <v>650</v>
      </c>
      <c r="B163" s="584" t="s">
        <v>651</v>
      </c>
      <c r="C163" s="585">
        <v>82714.9</v>
      </c>
      <c r="D163" s="585">
        <v>77442.12</v>
      </c>
      <c r="E163" s="585">
        <v>5126.08</v>
      </c>
      <c r="F163" s="585">
        <v>146.7</v>
      </c>
      <c r="G163" s="583">
        <v>139299.019</v>
      </c>
    </row>
    <row r="164" spans="1:7" ht="15.75">
      <c r="A164" s="580" t="s">
        <v>652</v>
      </c>
      <c r="B164" s="584" t="s">
        <v>653</v>
      </c>
      <c r="C164" s="585">
        <v>7107.3</v>
      </c>
      <c r="D164" s="585">
        <v>1647.8</v>
      </c>
      <c r="E164" s="585">
        <v>5459.5</v>
      </c>
      <c r="F164" s="585">
        <v>0</v>
      </c>
      <c r="G164" s="583">
        <v>38764.24</v>
      </c>
    </row>
    <row r="165" spans="1:7" ht="15.75">
      <c r="A165" s="536" t="s">
        <v>654</v>
      </c>
      <c r="B165" s="537" t="s">
        <v>655</v>
      </c>
      <c r="C165" s="540">
        <v>97802.08</v>
      </c>
      <c r="D165" s="540">
        <v>88030.16</v>
      </c>
      <c r="E165" s="540">
        <v>2258.88</v>
      </c>
      <c r="F165" s="540">
        <v>7513.04</v>
      </c>
      <c r="G165" s="543">
        <v>192447.95</v>
      </c>
    </row>
    <row r="166" spans="1:7" ht="15.75">
      <c r="A166" s="536" t="s">
        <v>656</v>
      </c>
      <c r="B166" s="537" t="s">
        <v>657</v>
      </c>
      <c r="C166" s="540">
        <v>75.69</v>
      </c>
      <c r="D166" s="540">
        <v>31.1</v>
      </c>
      <c r="E166" s="540">
        <v>27.04</v>
      </c>
      <c r="F166" s="540">
        <v>17.55</v>
      </c>
      <c r="G166" s="543">
        <v>338.45</v>
      </c>
    </row>
    <row r="167" spans="1:7" ht="15.75">
      <c r="A167" s="580" t="s">
        <v>658</v>
      </c>
      <c r="B167" s="584" t="s">
        <v>659</v>
      </c>
      <c r="C167" s="585">
        <v>92.36</v>
      </c>
      <c r="D167" s="585">
        <v>78.58</v>
      </c>
      <c r="E167" s="585">
        <v>13.78</v>
      </c>
      <c r="F167" s="585">
        <v>0</v>
      </c>
      <c r="G167" s="583">
        <v>1172.53</v>
      </c>
    </row>
    <row r="168" spans="1:7" ht="15.75">
      <c r="A168" s="531" t="s">
        <v>660</v>
      </c>
      <c r="B168" s="532" t="s">
        <v>661</v>
      </c>
      <c r="C168" s="542">
        <v>85.2</v>
      </c>
      <c r="D168" s="542">
        <v>67.85</v>
      </c>
      <c r="E168" s="542">
        <v>17.35</v>
      </c>
      <c r="F168" s="542">
        <v>0</v>
      </c>
      <c r="G168" s="544">
        <v>1089.76</v>
      </c>
    </row>
    <row r="169" spans="1:7" ht="15.75">
      <c r="A169" s="536" t="s">
        <v>662</v>
      </c>
      <c r="B169" s="537" t="s">
        <v>663</v>
      </c>
      <c r="C169" s="540">
        <v>6.86</v>
      </c>
      <c r="D169" s="540">
        <v>6.86</v>
      </c>
      <c r="E169" s="540">
        <v>0</v>
      </c>
      <c r="F169" s="540">
        <v>0</v>
      </c>
      <c r="G169" s="543">
        <v>153.42</v>
      </c>
    </row>
    <row r="170" spans="1:7" ht="15.75">
      <c r="A170" s="536" t="s">
        <v>664</v>
      </c>
      <c r="B170" s="537" t="s">
        <v>665</v>
      </c>
      <c r="C170" s="540">
        <v>2995.36</v>
      </c>
      <c r="D170" s="540">
        <v>0</v>
      </c>
      <c r="E170" s="540">
        <v>2995.36</v>
      </c>
      <c r="F170" s="540">
        <v>0</v>
      </c>
      <c r="G170" s="543">
        <v>13083.14</v>
      </c>
    </row>
    <row r="171" spans="1:7" ht="15.75">
      <c r="A171" s="531" t="s">
        <v>666</v>
      </c>
      <c r="B171" s="532" t="s">
        <v>667</v>
      </c>
      <c r="C171" s="542">
        <v>833.95</v>
      </c>
      <c r="D171" s="542">
        <v>833.95</v>
      </c>
      <c r="E171" s="542">
        <v>0</v>
      </c>
      <c r="F171" s="542">
        <v>0</v>
      </c>
      <c r="G171" s="544">
        <v>3674.8</v>
      </c>
    </row>
    <row r="172" spans="1:7" ht="15.75">
      <c r="A172" s="531" t="s">
        <v>668</v>
      </c>
      <c r="B172" s="532" t="s">
        <v>669</v>
      </c>
      <c r="C172" s="542">
        <v>728.01</v>
      </c>
      <c r="D172" s="542">
        <v>0</v>
      </c>
      <c r="E172" s="542">
        <v>70.73</v>
      </c>
      <c r="F172" s="542">
        <v>657.28</v>
      </c>
      <c r="G172" s="544">
        <v>3688.13</v>
      </c>
    </row>
    <row r="173" spans="1:7" ht="15.75">
      <c r="A173" s="536" t="s">
        <v>670</v>
      </c>
      <c r="B173" s="537" t="s">
        <v>671</v>
      </c>
      <c r="C173" s="540">
        <v>8541.8</v>
      </c>
      <c r="D173" s="540">
        <v>3856.26</v>
      </c>
      <c r="E173" s="540">
        <v>4472.58</v>
      </c>
      <c r="F173" s="540">
        <v>212.96</v>
      </c>
      <c r="G173" s="543">
        <v>19913.1</v>
      </c>
    </row>
    <row r="174" spans="1:7" ht="15.75">
      <c r="A174" s="536"/>
      <c r="B174" s="586" t="s">
        <v>672</v>
      </c>
      <c r="C174" s="587">
        <v>494335.071</v>
      </c>
      <c r="D174" s="587">
        <v>373353.68000000005</v>
      </c>
      <c r="E174" s="587">
        <v>83732.2</v>
      </c>
      <c r="F174" s="587">
        <v>37249.191</v>
      </c>
      <c r="G174" s="588">
        <v>1768613.0219999999</v>
      </c>
    </row>
    <row r="175" spans="1:7" ht="15.75">
      <c r="A175" s="580" t="s">
        <v>673</v>
      </c>
      <c r="B175" s="581" t="s">
        <v>674</v>
      </c>
      <c r="C175" s="582">
        <v>48996.57</v>
      </c>
      <c r="D175" s="582">
        <v>43871.74</v>
      </c>
      <c r="E175" s="582">
        <v>3199.37</v>
      </c>
      <c r="F175" s="582">
        <v>1925.46</v>
      </c>
      <c r="G175" s="583">
        <v>142009.055</v>
      </c>
    </row>
    <row r="176" spans="1:7" ht="15.75">
      <c r="A176" s="580" t="s">
        <v>675</v>
      </c>
      <c r="B176" s="581" t="s">
        <v>676</v>
      </c>
      <c r="C176" s="582">
        <v>301.34</v>
      </c>
      <c r="D176" s="582">
        <v>301.34</v>
      </c>
      <c r="E176" s="582">
        <v>0</v>
      </c>
      <c r="F176" s="582">
        <v>0</v>
      </c>
      <c r="G176" s="583">
        <v>695.6</v>
      </c>
    </row>
    <row r="177" spans="1:7" ht="15.75">
      <c r="A177" s="536" t="s">
        <v>677</v>
      </c>
      <c r="B177" s="537" t="s">
        <v>678</v>
      </c>
      <c r="C177" s="540">
        <v>418.16</v>
      </c>
      <c r="D177" s="540">
        <v>134.15</v>
      </c>
      <c r="E177" s="540">
        <v>201.91</v>
      </c>
      <c r="F177" s="540">
        <v>82.1</v>
      </c>
      <c r="G177" s="543">
        <v>1290.81</v>
      </c>
    </row>
    <row r="178" spans="1:7" ht="15.75">
      <c r="A178" s="536" t="s">
        <v>679</v>
      </c>
      <c r="B178" s="537" t="s">
        <v>680</v>
      </c>
      <c r="C178" s="540">
        <v>202467.3</v>
      </c>
      <c r="D178" s="540">
        <v>174844.78</v>
      </c>
      <c r="E178" s="540">
        <v>1485.42</v>
      </c>
      <c r="F178" s="540">
        <v>26137.1</v>
      </c>
      <c r="G178" s="543">
        <v>703234.29</v>
      </c>
    </row>
    <row r="179" spans="1:7" ht="15.75">
      <c r="A179" s="580" t="s">
        <v>681</v>
      </c>
      <c r="B179" s="581" t="s">
        <v>682</v>
      </c>
      <c r="C179" s="585">
        <v>1641.74</v>
      </c>
      <c r="D179" s="589">
        <v>1016.44</v>
      </c>
      <c r="E179" s="590">
        <v>0</v>
      </c>
      <c r="F179" s="590">
        <v>625.3</v>
      </c>
      <c r="G179" s="591">
        <v>7517.27</v>
      </c>
    </row>
    <row r="180" spans="1:7" ht="15.75">
      <c r="A180" s="580" t="s">
        <v>683</v>
      </c>
      <c r="B180" s="581" t="s">
        <v>684</v>
      </c>
      <c r="C180" s="585">
        <v>316.75</v>
      </c>
      <c r="D180" s="589">
        <v>316.75</v>
      </c>
      <c r="E180" s="590">
        <v>0</v>
      </c>
      <c r="F180" s="590">
        <v>0</v>
      </c>
      <c r="G180" s="591">
        <v>2171.4</v>
      </c>
    </row>
    <row r="181" spans="1:7" ht="15.75">
      <c r="A181" s="536" t="s">
        <v>685</v>
      </c>
      <c r="B181" s="537" t="s">
        <v>686</v>
      </c>
      <c r="C181" s="540">
        <v>23418.76</v>
      </c>
      <c r="D181" s="540">
        <v>22789.24</v>
      </c>
      <c r="E181" s="540">
        <v>150.88</v>
      </c>
      <c r="F181" s="540">
        <v>478.64</v>
      </c>
      <c r="G181" s="543">
        <v>71291.82</v>
      </c>
    </row>
    <row r="182" spans="1:7" ht="15.75">
      <c r="A182" s="536" t="s">
        <v>687</v>
      </c>
      <c r="B182" s="537" t="s">
        <v>688</v>
      </c>
      <c r="C182" s="540">
        <v>18178.41</v>
      </c>
      <c r="D182" s="540">
        <v>13249.49</v>
      </c>
      <c r="E182" s="540">
        <v>4615.48</v>
      </c>
      <c r="F182" s="540">
        <v>313.44</v>
      </c>
      <c r="G182" s="543">
        <v>78472.22</v>
      </c>
    </row>
    <row r="183" spans="1:7" ht="15.75">
      <c r="A183" s="580" t="s">
        <v>689</v>
      </c>
      <c r="B183" s="581" t="s">
        <v>690</v>
      </c>
      <c r="C183" s="582">
        <v>3.15</v>
      </c>
      <c r="D183" s="582">
        <v>1.7</v>
      </c>
      <c r="E183" s="582">
        <v>0</v>
      </c>
      <c r="F183" s="582">
        <v>1.45</v>
      </c>
      <c r="G183" s="583">
        <v>170.84</v>
      </c>
    </row>
    <row r="184" spans="1:7" ht="15.75">
      <c r="A184" s="580" t="s">
        <v>691</v>
      </c>
      <c r="B184" s="581" t="s">
        <v>692</v>
      </c>
      <c r="C184" s="582">
        <v>120.29</v>
      </c>
      <c r="D184" s="582">
        <v>71.28</v>
      </c>
      <c r="E184" s="582">
        <v>27.06</v>
      </c>
      <c r="F184" s="582">
        <v>21.95</v>
      </c>
      <c r="G184" s="583">
        <v>1238.98</v>
      </c>
    </row>
    <row r="185" spans="1:7" ht="15.75">
      <c r="A185" s="536" t="s">
        <v>693</v>
      </c>
      <c r="B185" s="537" t="s">
        <v>694</v>
      </c>
      <c r="C185" s="540">
        <v>4868.8</v>
      </c>
      <c r="D185" s="540">
        <v>4813.64</v>
      </c>
      <c r="E185" s="540">
        <v>13.36</v>
      </c>
      <c r="F185" s="540">
        <v>41.8</v>
      </c>
      <c r="G185" s="543">
        <v>30635.2</v>
      </c>
    </row>
    <row r="186" spans="1:7" ht="14.25" customHeight="1">
      <c r="A186" s="536" t="s">
        <v>695</v>
      </c>
      <c r="B186" s="537" t="s">
        <v>696</v>
      </c>
      <c r="C186" s="540">
        <v>7899.73</v>
      </c>
      <c r="D186" s="540">
        <v>7575.17</v>
      </c>
      <c r="E186" s="540">
        <v>32.86</v>
      </c>
      <c r="F186" s="540">
        <v>291.7</v>
      </c>
      <c r="G186" s="543">
        <v>28906.9</v>
      </c>
    </row>
    <row r="187" spans="1:7" ht="15.75">
      <c r="A187" s="580" t="s">
        <v>697</v>
      </c>
      <c r="B187" s="581" t="s">
        <v>698</v>
      </c>
      <c r="C187" s="582">
        <v>60510.02</v>
      </c>
      <c r="D187" s="582">
        <v>59433.96</v>
      </c>
      <c r="E187" s="582">
        <v>319.52</v>
      </c>
      <c r="F187" s="582">
        <v>756.54</v>
      </c>
      <c r="G187" s="583">
        <v>244567.48</v>
      </c>
    </row>
    <row r="188" spans="1:7" ht="15.75">
      <c r="A188" s="580" t="s">
        <v>699</v>
      </c>
      <c r="B188" s="581" t="s">
        <v>700</v>
      </c>
      <c r="C188" s="582">
        <v>95175.781</v>
      </c>
      <c r="D188" s="582">
        <v>29539.7</v>
      </c>
      <c r="E188" s="582">
        <v>61090.69</v>
      </c>
      <c r="F188" s="582">
        <v>4545.391</v>
      </c>
      <c r="G188" s="583">
        <v>306803.602</v>
      </c>
    </row>
    <row r="189" spans="1:7" ht="15.75">
      <c r="A189" s="536" t="s">
        <v>701</v>
      </c>
      <c r="B189" s="537" t="s">
        <v>702</v>
      </c>
      <c r="C189" s="540">
        <v>16821.17</v>
      </c>
      <c r="D189" s="540">
        <v>14838.89</v>
      </c>
      <c r="E189" s="540">
        <v>258.59</v>
      </c>
      <c r="F189" s="540">
        <v>1723.69</v>
      </c>
      <c r="G189" s="543">
        <v>98215.38</v>
      </c>
    </row>
    <row r="190" spans="1:7" s="546" customFormat="1" ht="15.75">
      <c r="A190" s="536" t="s">
        <v>703</v>
      </c>
      <c r="B190" s="537" t="s">
        <v>704</v>
      </c>
      <c r="C190" s="540">
        <v>41.14</v>
      </c>
      <c r="D190" s="540">
        <v>26.72</v>
      </c>
      <c r="E190" s="540">
        <v>6.12</v>
      </c>
      <c r="F190" s="540">
        <v>8.3</v>
      </c>
      <c r="G190" s="543">
        <v>194.27</v>
      </c>
    </row>
    <row r="191" spans="1:7" s="546" customFormat="1" ht="15.75">
      <c r="A191" s="580" t="s">
        <v>705</v>
      </c>
      <c r="B191" s="581" t="s">
        <v>706</v>
      </c>
      <c r="C191" s="582">
        <v>65.24</v>
      </c>
      <c r="D191" s="582">
        <v>48.76</v>
      </c>
      <c r="E191" s="582">
        <v>16.48</v>
      </c>
      <c r="F191" s="582">
        <v>0</v>
      </c>
      <c r="G191" s="583">
        <v>454.7</v>
      </c>
    </row>
    <row r="192" spans="1:7" s="546" customFormat="1" ht="15.75">
      <c r="A192" s="580" t="s">
        <v>707</v>
      </c>
      <c r="B192" s="581" t="s">
        <v>708</v>
      </c>
      <c r="C192" s="582">
        <v>825.7</v>
      </c>
      <c r="D192" s="582">
        <v>406.59</v>
      </c>
      <c r="E192" s="582">
        <v>208.02</v>
      </c>
      <c r="F192" s="582">
        <v>211.09</v>
      </c>
      <c r="G192" s="583">
        <v>11892.595</v>
      </c>
    </row>
    <row r="193" spans="1:7" s="546" customFormat="1" ht="15.75">
      <c r="A193" s="536" t="s">
        <v>709</v>
      </c>
      <c r="B193" s="537" t="s">
        <v>710</v>
      </c>
      <c r="C193" s="540">
        <v>12109.86</v>
      </c>
      <c r="D193" s="540">
        <v>40.85</v>
      </c>
      <c r="E193" s="540">
        <v>12053.61</v>
      </c>
      <c r="F193" s="540">
        <v>15.4</v>
      </c>
      <c r="G193" s="543">
        <v>38145.97</v>
      </c>
    </row>
    <row r="194" spans="1:7" s="545" customFormat="1" ht="16.5" customHeight="1">
      <c r="A194" s="536" t="s">
        <v>711</v>
      </c>
      <c r="B194" s="537" t="s">
        <v>712</v>
      </c>
      <c r="C194" s="540">
        <v>27.95</v>
      </c>
      <c r="D194" s="540">
        <v>4.95</v>
      </c>
      <c r="E194" s="540">
        <v>0</v>
      </c>
      <c r="F194" s="540">
        <v>23</v>
      </c>
      <c r="G194" s="543">
        <v>64.17</v>
      </c>
    </row>
    <row r="195" spans="1:7" s="546" customFormat="1" ht="16.5" customHeight="1" thickBot="1">
      <c r="A195" s="592" t="s">
        <v>713</v>
      </c>
      <c r="B195" s="593" t="s">
        <v>714</v>
      </c>
      <c r="C195" s="594">
        <v>127.21</v>
      </c>
      <c r="D195" s="595">
        <v>27.54</v>
      </c>
      <c r="E195" s="596">
        <v>52.83</v>
      </c>
      <c r="F195" s="594">
        <v>46.84</v>
      </c>
      <c r="G195" s="597">
        <v>640.47</v>
      </c>
    </row>
    <row r="196" spans="1:7" ht="15.75">
      <c r="A196" s="598"/>
      <c r="B196" s="599" t="s">
        <v>715</v>
      </c>
      <c r="C196" s="600">
        <v>394894.506</v>
      </c>
      <c r="D196" s="600">
        <v>133369.9</v>
      </c>
      <c r="E196" s="600">
        <v>207208.93</v>
      </c>
      <c r="F196" s="601">
        <v>54315.67600000001</v>
      </c>
      <c r="G196" s="602">
        <v>1784691.1330000004</v>
      </c>
    </row>
    <row r="197" spans="1:7" ht="15.75">
      <c r="A197" s="580" t="s">
        <v>716</v>
      </c>
      <c r="B197" s="584" t="s">
        <v>717</v>
      </c>
      <c r="C197" s="589">
        <v>2235.999</v>
      </c>
      <c r="D197" s="589">
        <v>83.91</v>
      </c>
      <c r="E197" s="589">
        <v>1463.85</v>
      </c>
      <c r="F197" s="590">
        <v>688.239</v>
      </c>
      <c r="G197" s="591">
        <v>13300.619</v>
      </c>
    </row>
    <row r="198" spans="1:7" s="546" customFormat="1" ht="15.75">
      <c r="A198" s="570" t="s">
        <v>718</v>
      </c>
      <c r="B198" s="558" t="s">
        <v>719</v>
      </c>
      <c r="C198" s="559">
        <v>114669.757</v>
      </c>
      <c r="D198" s="559">
        <v>19903.63</v>
      </c>
      <c r="E198" s="559">
        <v>73848.69</v>
      </c>
      <c r="F198" s="560">
        <v>20917.437</v>
      </c>
      <c r="G198" s="541">
        <v>310868.377</v>
      </c>
    </row>
    <row r="199" spans="1:7" s="546" customFormat="1" ht="15.75">
      <c r="A199" s="570" t="s">
        <v>720</v>
      </c>
      <c r="B199" s="603" t="s">
        <v>721</v>
      </c>
      <c r="C199" s="604">
        <v>3.55</v>
      </c>
      <c r="D199" s="559">
        <v>3.55</v>
      </c>
      <c r="E199" s="559">
        <v>0</v>
      </c>
      <c r="F199" s="560">
        <v>0</v>
      </c>
      <c r="G199" s="541">
        <v>5.9</v>
      </c>
    </row>
    <row r="200" spans="1:7" s="546" customFormat="1" ht="15.75">
      <c r="A200" s="580" t="s">
        <v>722</v>
      </c>
      <c r="B200" s="581" t="s">
        <v>723</v>
      </c>
      <c r="C200" s="585">
        <v>16.47</v>
      </c>
      <c r="D200" s="605">
        <v>16.47</v>
      </c>
      <c r="E200" s="585">
        <v>0</v>
      </c>
      <c r="F200" s="605">
        <v>0</v>
      </c>
      <c r="G200" s="583">
        <v>108.84</v>
      </c>
    </row>
    <row r="201" spans="1:7" s="545" customFormat="1" ht="16.5" customHeight="1">
      <c r="A201" s="580" t="s">
        <v>724</v>
      </c>
      <c r="B201" s="581" t="s">
        <v>725</v>
      </c>
      <c r="C201" s="582">
        <v>0</v>
      </c>
      <c r="D201" s="582">
        <v>0</v>
      </c>
      <c r="E201" s="582">
        <v>0</v>
      </c>
      <c r="F201" s="582">
        <v>0</v>
      </c>
      <c r="G201" s="583">
        <v>3.65</v>
      </c>
    </row>
    <row r="202" spans="1:7" s="546" customFormat="1" ht="16.5" customHeight="1">
      <c r="A202" s="570" t="s">
        <v>726</v>
      </c>
      <c r="B202" s="603" t="s">
        <v>727</v>
      </c>
      <c r="C202" s="606">
        <v>16852.98</v>
      </c>
      <c r="D202" s="606">
        <v>6257.32</v>
      </c>
      <c r="E202" s="606">
        <v>10332.56</v>
      </c>
      <c r="F202" s="606">
        <v>263.1</v>
      </c>
      <c r="G202" s="607">
        <v>45266.09</v>
      </c>
    </row>
    <row r="203" spans="1:7" s="546" customFormat="1" ht="15.75">
      <c r="A203" s="570" t="s">
        <v>728</v>
      </c>
      <c r="B203" s="603" t="s">
        <v>729</v>
      </c>
      <c r="C203" s="606">
        <v>2263.72</v>
      </c>
      <c r="D203" s="606">
        <v>1770.16</v>
      </c>
      <c r="E203" s="606">
        <v>417.35</v>
      </c>
      <c r="F203" s="606">
        <v>76.21</v>
      </c>
      <c r="G203" s="607">
        <v>8108.1</v>
      </c>
    </row>
    <row r="204" spans="1:7" s="546" customFormat="1" ht="15.75">
      <c r="A204" s="580" t="s">
        <v>730</v>
      </c>
      <c r="B204" s="581" t="s">
        <v>731</v>
      </c>
      <c r="C204" s="582">
        <v>29062.96</v>
      </c>
      <c r="D204" s="582">
        <v>14422.49</v>
      </c>
      <c r="E204" s="582">
        <v>6912.53</v>
      </c>
      <c r="F204" s="582">
        <v>7727.94</v>
      </c>
      <c r="G204" s="583">
        <v>115734.45</v>
      </c>
    </row>
    <row r="205" spans="1:7" s="546" customFormat="1" ht="15.75">
      <c r="A205" s="580" t="s">
        <v>732</v>
      </c>
      <c r="B205" s="581" t="s">
        <v>733</v>
      </c>
      <c r="C205" s="582">
        <v>7.7</v>
      </c>
      <c r="D205" s="582">
        <v>7.7</v>
      </c>
      <c r="E205" s="582">
        <v>0</v>
      </c>
      <c r="F205" s="582">
        <v>0</v>
      </c>
      <c r="G205" s="583">
        <v>7.7</v>
      </c>
    </row>
    <row r="206" spans="1:7" s="546" customFormat="1" ht="15.75">
      <c r="A206" s="570" t="s">
        <v>734</v>
      </c>
      <c r="B206" s="603" t="s">
        <v>735</v>
      </c>
      <c r="C206" s="606">
        <v>0</v>
      </c>
      <c r="D206" s="606">
        <v>0</v>
      </c>
      <c r="E206" s="606">
        <v>0</v>
      </c>
      <c r="F206" s="606">
        <v>0</v>
      </c>
      <c r="G206" s="607">
        <v>6.85</v>
      </c>
    </row>
    <row r="207" spans="1:7" s="546" customFormat="1" ht="16.5" customHeight="1">
      <c r="A207" s="570" t="s">
        <v>736</v>
      </c>
      <c r="B207" s="603" t="s">
        <v>737</v>
      </c>
      <c r="C207" s="606">
        <v>0</v>
      </c>
      <c r="D207" s="606">
        <v>0</v>
      </c>
      <c r="E207" s="606">
        <v>0</v>
      </c>
      <c r="F207" s="606">
        <v>0</v>
      </c>
      <c r="G207" s="607">
        <v>3.51</v>
      </c>
    </row>
    <row r="208" spans="1:7" s="546" customFormat="1" ht="16.5" customHeight="1">
      <c r="A208" s="580" t="s">
        <v>738</v>
      </c>
      <c r="B208" s="581" t="s">
        <v>739</v>
      </c>
      <c r="C208" s="582">
        <v>1572.93</v>
      </c>
      <c r="D208" s="582">
        <v>461.5</v>
      </c>
      <c r="E208" s="582">
        <v>862.58</v>
      </c>
      <c r="F208" s="582">
        <v>248.85</v>
      </c>
      <c r="G208" s="583">
        <v>8507.64</v>
      </c>
    </row>
    <row r="209" spans="1:7" ht="15.75">
      <c r="A209" s="580" t="s">
        <v>740</v>
      </c>
      <c r="B209" s="581" t="s">
        <v>741</v>
      </c>
      <c r="C209" s="582">
        <v>0</v>
      </c>
      <c r="D209" s="582">
        <v>0</v>
      </c>
      <c r="E209" s="582">
        <v>0</v>
      </c>
      <c r="F209" s="582">
        <v>0</v>
      </c>
      <c r="G209" s="583">
        <v>140.34</v>
      </c>
    </row>
    <row r="210" spans="1:7" ht="15.75">
      <c r="A210" s="570" t="s">
        <v>742</v>
      </c>
      <c r="B210" s="603" t="s">
        <v>743</v>
      </c>
      <c r="C210" s="606">
        <v>92.48</v>
      </c>
      <c r="D210" s="606">
        <v>0</v>
      </c>
      <c r="E210" s="606">
        <v>92.48</v>
      </c>
      <c r="F210" s="606">
        <v>0</v>
      </c>
      <c r="G210" s="607">
        <v>159.04</v>
      </c>
    </row>
    <row r="211" spans="1:7" ht="15.75">
      <c r="A211" s="570" t="s">
        <v>744</v>
      </c>
      <c r="B211" s="603" t="s">
        <v>745</v>
      </c>
      <c r="C211" s="606">
        <v>0</v>
      </c>
      <c r="D211" s="606">
        <v>0</v>
      </c>
      <c r="E211" s="606">
        <v>0</v>
      </c>
      <c r="F211" s="606">
        <v>0</v>
      </c>
      <c r="G211" s="607">
        <v>21.02</v>
      </c>
    </row>
    <row r="212" spans="1:7" ht="15.75">
      <c r="A212" s="580" t="s">
        <v>746</v>
      </c>
      <c r="B212" s="581" t="s">
        <v>747</v>
      </c>
      <c r="C212" s="582">
        <v>119776.54</v>
      </c>
      <c r="D212" s="582">
        <v>25169.84</v>
      </c>
      <c r="E212" s="582">
        <v>83607.87</v>
      </c>
      <c r="F212" s="582">
        <v>10998.83</v>
      </c>
      <c r="G212" s="583">
        <v>534057.217</v>
      </c>
    </row>
    <row r="213" spans="1:7" ht="15.75">
      <c r="A213" s="580" t="s">
        <v>748</v>
      </c>
      <c r="B213" s="581" t="s">
        <v>749</v>
      </c>
      <c r="C213" s="582">
        <v>518.25</v>
      </c>
      <c r="D213" s="582">
        <v>6.66</v>
      </c>
      <c r="E213" s="582">
        <v>511.59</v>
      </c>
      <c r="F213" s="582">
        <v>0</v>
      </c>
      <c r="G213" s="583">
        <v>2079.2</v>
      </c>
    </row>
    <row r="214" spans="1:7" ht="15.75">
      <c r="A214" s="570" t="s">
        <v>750</v>
      </c>
      <c r="B214" s="603" t="s">
        <v>751</v>
      </c>
      <c r="C214" s="606">
        <v>794.4</v>
      </c>
      <c r="D214" s="606">
        <v>0</v>
      </c>
      <c r="E214" s="606">
        <v>764.35</v>
      </c>
      <c r="F214" s="606">
        <v>30.05</v>
      </c>
      <c r="G214" s="607">
        <v>3542.82</v>
      </c>
    </row>
    <row r="215" spans="1:7" ht="15.75">
      <c r="A215" s="570" t="s">
        <v>752</v>
      </c>
      <c r="B215" s="603" t="s">
        <v>753</v>
      </c>
      <c r="C215" s="606">
        <v>7249.56</v>
      </c>
      <c r="D215" s="606">
        <v>5950.22</v>
      </c>
      <c r="E215" s="606">
        <v>1019.09</v>
      </c>
      <c r="F215" s="606">
        <v>280.25</v>
      </c>
      <c r="G215" s="607">
        <v>23685.87</v>
      </c>
    </row>
    <row r="216" spans="1:7" ht="15.75">
      <c r="A216" s="580" t="s">
        <v>754</v>
      </c>
      <c r="B216" s="581" t="s">
        <v>755</v>
      </c>
      <c r="C216" s="582">
        <v>3.12</v>
      </c>
      <c r="D216" s="582">
        <v>0</v>
      </c>
      <c r="E216" s="582">
        <v>3.12</v>
      </c>
      <c r="F216" s="582">
        <v>0</v>
      </c>
      <c r="G216" s="583">
        <v>52.32</v>
      </c>
    </row>
    <row r="217" spans="1:7" ht="15.75">
      <c r="A217" s="580" t="s">
        <v>756</v>
      </c>
      <c r="B217" s="581" t="s">
        <v>757</v>
      </c>
      <c r="C217" s="582">
        <v>5694.85</v>
      </c>
      <c r="D217" s="582">
        <v>5311.11</v>
      </c>
      <c r="E217" s="582">
        <v>20.84</v>
      </c>
      <c r="F217" s="582">
        <v>362.9</v>
      </c>
      <c r="G217" s="583">
        <v>18212.34</v>
      </c>
    </row>
    <row r="218" spans="1:7" ht="15.75">
      <c r="A218" s="570" t="s">
        <v>758</v>
      </c>
      <c r="B218" s="603" t="s">
        <v>759</v>
      </c>
      <c r="C218" s="606">
        <v>37819.62</v>
      </c>
      <c r="D218" s="606">
        <v>22111.68</v>
      </c>
      <c r="E218" s="606">
        <v>8454.32</v>
      </c>
      <c r="F218" s="606">
        <v>7253.62</v>
      </c>
      <c r="G218" s="607">
        <v>602484.14</v>
      </c>
    </row>
    <row r="219" spans="1:7" ht="15.75">
      <c r="A219" s="570" t="s">
        <v>760</v>
      </c>
      <c r="B219" s="603" t="s">
        <v>761</v>
      </c>
      <c r="C219" s="606">
        <v>56259.62</v>
      </c>
      <c r="D219" s="606">
        <v>31893.66</v>
      </c>
      <c r="E219" s="606">
        <v>18897.71</v>
      </c>
      <c r="F219" s="606">
        <v>5468.25</v>
      </c>
      <c r="G219" s="607">
        <v>98335.1</v>
      </c>
    </row>
    <row r="220" spans="1:7" ht="15.75">
      <c r="A220" s="570"/>
      <c r="B220" s="608" t="s">
        <v>762</v>
      </c>
      <c r="C220" s="609">
        <v>145.85</v>
      </c>
      <c r="D220" s="609">
        <v>26.45</v>
      </c>
      <c r="E220" s="609">
        <v>117.9</v>
      </c>
      <c r="F220" s="609">
        <v>1.5</v>
      </c>
      <c r="G220" s="588">
        <v>952.51</v>
      </c>
    </row>
    <row r="221" spans="1:7" ht="15.75">
      <c r="A221" s="580" t="s">
        <v>763</v>
      </c>
      <c r="B221" s="581" t="s">
        <v>764</v>
      </c>
      <c r="C221" s="582">
        <v>144.35</v>
      </c>
      <c r="D221" s="582">
        <v>26.45</v>
      </c>
      <c r="E221" s="582">
        <v>117.9</v>
      </c>
      <c r="F221" s="582">
        <v>0</v>
      </c>
      <c r="G221" s="583">
        <v>933.76</v>
      </c>
    </row>
    <row r="222" spans="1:7" ht="15.75">
      <c r="A222" s="580" t="s">
        <v>765</v>
      </c>
      <c r="B222" s="581" t="s">
        <v>766</v>
      </c>
      <c r="C222" s="582">
        <v>0</v>
      </c>
      <c r="D222" s="582">
        <v>0</v>
      </c>
      <c r="E222" s="582">
        <v>0</v>
      </c>
      <c r="F222" s="582">
        <v>0</v>
      </c>
      <c r="G222" s="583">
        <v>8.7</v>
      </c>
    </row>
    <row r="223" spans="1:7" ht="16.5" thickBot="1">
      <c r="A223" s="580" t="s">
        <v>767</v>
      </c>
      <c r="B223" s="581" t="s">
        <v>768</v>
      </c>
      <c r="C223" s="582">
        <v>1.5</v>
      </c>
      <c r="D223" s="582">
        <v>0</v>
      </c>
      <c r="E223" s="582">
        <v>0</v>
      </c>
      <c r="F223" s="582">
        <v>1.5</v>
      </c>
      <c r="G223" s="583">
        <v>10.05</v>
      </c>
    </row>
    <row r="224" spans="1:7" ht="32.25" thickBot="1">
      <c r="A224" s="610"/>
      <c r="B224" s="611" t="s">
        <v>769</v>
      </c>
      <c r="C224" s="612">
        <v>4471814.195999999</v>
      </c>
      <c r="D224" s="612">
        <v>2626056.778</v>
      </c>
      <c r="E224" s="612">
        <v>1375175.51</v>
      </c>
      <c r="F224" s="612">
        <v>470581.90800000005</v>
      </c>
      <c r="G224" s="613">
        <v>17886109.983999997</v>
      </c>
    </row>
  </sheetData>
  <sheetProtection/>
  <printOptions/>
  <pageMargins left="0.7086614173228347" right="0.7086614173228347" top="0.57" bottom="0.45" header="0.31496062992125984" footer="0.31496062992125984"/>
  <pageSetup horizontalDpi="600" verticalDpi="600" orientation="portrait" paperSize="9" scale="68" r:id="rId1"/>
  <rowBreaks count="3" manualBreakCount="3">
    <brk id="70" max="6" man="1"/>
    <brk id="134" max="6" man="1"/>
    <brk id="19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PEREZ CRESPO, SANTIAGO</dc:creator>
  <cp:keywords/>
  <dc:description/>
  <cp:lastModifiedBy>SDPED</cp:lastModifiedBy>
  <cp:lastPrinted>2022-03-16T12:22:36Z</cp:lastPrinted>
  <dcterms:created xsi:type="dcterms:W3CDTF">2011-05-05T10:42:25Z</dcterms:created>
  <dcterms:modified xsi:type="dcterms:W3CDTF">2022-03-21T11:47:49Z</dcterms:modified>
  <cp:category/>
  <cp:version/>
  <cp:contentType/>
  <cp:contentStatus/>
</cp:coreProperties>
</file>