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UN\1-PUBLICACIONES\BIA\BIA230-2T-2023\"/>
    </mc:Choice>
  </mc:AlternateContent>
  <xr:revisionPtr revIDLastSave="0" documentId="13_ncr:1_{73C82491-6B65-465B-A8A9-42277A69F4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3"/>
    <externalReference r:id="rId14"/>
  </externalReferences>
  <definedNames>
    <definedName name="_xlnm._FilterDatabase" localSheetId="2" hidden="1">'1-2B'!$D$5:$G$6</definedName>
    <definedName name="A_impresión_IM" localSheetId="4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>#REF!</definedName>
    <definedName name="Año" localSheetId="7">[1]MACRO!$B$2</definedName>
    <definedName name="Año">[2]MACRO!$B$2</definedName>
    <definedName name="Años" localSheetId="4">OFFSET([2]LISTAS!$A$3,0,0,COUNT([2]LISTAS!$A:$A),1)</definedName>
    <definedName name="Años" localSheetId="6">OFFSET([2]LISTAS!$A$3,0,0,COUNT([2]LISTAS!$A:$A),1)</definedName>
    <definedName name="Años" localSheetId="7">OFFSET([1]LISTAS!$A$3,0,0,COUNT([1]LISTAS!$A:$A),1)</definedName>
    <definedName name="Años" localSheetId="8">OFFSET([2]LISTAS!$A$3,0,0,COUNT([2]LISTAS!$A:$A),1)</definedName>
    <definedName name="Años" localSheetId="11">OFFSET([2]LISTAS!$A$3,0,0,COUNT([2]LISTAS!$A:$A),1)</definedName>
    <definedName name="Años">OFFSET([2]LISTAS!$A$3,0,0,COUNT([2]LISTAS!$A:$A),1)</definedName>
    <definedName name="ArchivosCarpetaOrigen" localSheetId="4">OFFSET([2]LISTAS!$E$3,0,0,COUNTA([2]LISTAS!$E:$E)-2,1)</definedName>
    <definedName name="ArchivosCarpetaOrigen" localSheetId="6">OFFSET([2]LISTAS!$E$3,0,0,COUNTA([2]LISTAS!$E:$E)-2,1)</definedName>
    <definedName name="ArchivosCarpetaOrigen" localSheetId="7">OFFSET([1]LISTAS!$E$3,0,0,COUNTA([1]LISTAS!$E:$E)-2,1)</definedName>
    <definedName name="ArchivosCarpetaOrigen" localSheetId="8">OFFSET([2]LISTAS!$E$3,0,0,COUNTA([2]LISTAS!$E:$E)-2,1)</definedName>
    <definedName name="ArchivosCarpetaOrigen" localSheetId="11">OFFSET([2]LISTAS!$E$3,0,0,COUNTA([2]LISTAS!$E:$E)-2,1)</definedName>
    <definedName name="ArchivosCarpetaOrigen">OFFSET([2]LISTAS!$E$3,0,0,COUNTA([2]LISTAS!$E:$E)-2,1)</definedName>
    <definedName name="_xlnm.Print_Area" localSheetId="0">'1-1'!$A$1:$H$62</definedName>
    <definedName name="_xlnm.Print_Area" localSheetId="1">'1-2A'!$A$1:$P$63</definedName>
    <definedName name="_xlnm.Print_Area" localSheetId="2">'1-2B'!$A$1:$G$63</definedName>
    <definedName name="_xlnm.Print_Area" localSheetId="3">'2-1-1'!$A$1:$M$95</definedName>
    <definedName name="_xlnm.Print_Area" localSheetId="4">'2-1-2'!$A$1:$G$75</definedName>
    <definedName name="_xlnm.Print_Area" localSheetId="5">'2-2-1'!$A$1:$I$113</definedName>
    <definedName name="_xlnm.Print_Area" localSheetId="6">'2-2-2'!$A$1:$F$47</definedName>
    <definedName name="_xlnm.Print_Area" localSheetId="7">'2-3-1'!$A$1:$E$28</definedName>
    <definedName name="_xlnm.Print_Area" localSheetId="8">'2-3-2'!$A$1:$G$212</definedName>
    <definedName name="_xlnm.Print_Area" localSheetId="9">'3-1'!$A$1:$I$92</definedName>
    <definedName name="_xlnm.Print_Area" localSheetId="11">'3-3'!$A$1:$R$49</definedName>
    <definedName name="CarpetaDestinoEstudios" localSheetId="7">#REF!</definedName>
    <definedName name="CarpetaDestinoEstudios" localSheetId="8">#REF!</definedName>
    <definedName name="CarpetaDestinoEstudios">#REF!</definedName>
    <definedName name="CarpetaDestinoPesca1" localSheetId="7">#REF!</definedName>
    <definedName name="CarpetaDestinoPesca1" localSheetId="8">#REF!</definedName>
    <definedName name="CarpetaDestinoPesca1">#REF!</definedName>
    <definedName name="CarpetaDestinoPesca2" localSheetId="7">#REF!</definedName>
    <definedName name="CarpetaDestinoPesca2" localSheetId="8">#REF!</definedName>
    <definedName name="CarpetaDestinoPesca2">#REF!</definedName>
    <definedName name="CarpetaOrigen" localSheetId="7">#REF!</definedName>
    <definedName name="CarpetaOrigen" localSheetId="8">#REF!</definedName>
    <definedName name="CarpetaOrigen">#REF!</definedName>
    <definedName name="Carpetas" localSheetId="7">#REF!</definedName>
    <definedName name="Carpetas" localSheetId="8">#REF!</definedName>
    <definedName name="Carpetas">#REF!</definedName>
    <definedName name="CódigoModalidadPesca" localSheetId="7">[1]MACRO!$B$8</definedName>
    <definedName name="CódigoModalidadPesca">[2]MACRO!$B$8</definedName>
    <definedName name="CódigoTrimestre" localSheetId="7">[1]MACRO!$B$5</definedName>
    <definedName name="CódigoTrimestre">[2]MACRO!$B$5</definedName>
    <definedName name="ComienzoArchivoEstudios" localSheetId="7">#REF!</definedName>
    <definedName name="ComienzoArchivoEstudios" localSheetId="8">#REF!</definedName>
    <definedName name="ComienzoArchivoEstudios">#REF!</definedName>
    <definedName name="ComienzoArchivoPesca" localSheetId="7">#REF!</definedName>
    <definedName name="ComienzoArchivoPesca" localSheetId="8">#REF!</definedName>
    <definedName name="ComienzoArchivoPesca">#REF!</definedName>
    <definedName name="ComienzoArchivosDestino" localSheetId="7">#REF!</definedName>
    <definedName name="ComienzoArchivosDestino" localSheetId="8">#REF!</definedName>
    <definedName name="ComienzoArchivosDestino">#REF!</definedName>
    <definedName name="Crustaceo_2T" localSheetId="8">#REF!</definedName>
    <definedName name="Crustaceo_2T">#REF!</definedName>
    <definedName name="Crustaceos" localSheetId="7">#REF!</definedName>
    <definedName name="Crustaceos" localSheetId="8">#REF!</definedName>
    <definedName name="Crustaceos">#REF!</definedName>
    <definedName name="Leyenda" localSheetId="4">OFFSET([2]LISTAS!$H$1,0,0,COUNTA([2]LISTAS!$H:$H),2)</definedName>
    <definedName name="Leyenda" localSheetId="6">OFFSET([2]LISTAS!$H$1,0,0,COUNTA([2]LISTAS!$H:$H),2)</definedName>
    <definedName name="Leyenda" localSheetId="7">OFFSET([1]LISTAS!$H$1,0,0,COUNTA([1]LISTAS!$H:$H),2)</definedName>
    <definedName name="Leyenda" localSheetId="8">OFFSET([2]LISTAS!$H$1,0,0,COUNTA([2]LISTAS!$H:$H),2)</definedName>
    <definedName name="Leyenda" localSheetId="11">OFFSET([2]LISTAS!$H$1,0,0,COUNTA([2]LISTAS!$H:$H),2)</definedName>
    <definedName name="Leyenda">OFFSET([2]LISTAS!$H$1,0,0,COUNTA([2]LISTAS!$H:$H),2)</definedName>
    <definedName name="ModalidadPesca" localSheetId="7">[1]LISTAS!$C$3:$D$8</definedName>
    <definedName name="ModalidadPesca">[2]LISTAS!$C$3:$D$8</definedName>
    <definedName name="Moluscos" localSheetId="8">#REF!</definedName>
    <definedName name="Moluscos">#REF!</definedName>
    <definedName name="Moluscos_2T" localSheetId="8">#REF!</definedName>
    <definedName name="Moluscos_2T">#REF!</definedName>
    <definedName name="Nota" localSheetId="4">OFFSET([2]LISTAS!$G$3,0,0,COUNTA([2]LISTAS!$G:$GE)-1,1)</definedName>
    <definedName name="Nota" localSheetId="6">OFFSET([2]LISTAS!$G$3,0,0,COUNTA([2]LISTAS!$G:$GE)-1,1)</definedName>
    <definedName name="Nota" localSheetId="7">OFFSET([1]LISTAS!$G$3,0,0,COUNTA([1]LISTAS!$G:$GE)-1,1)</definedName>
    <definedName name="Nota" localSheetId="8">OFFSET([2]LISTAS!$G$3,0,0,COUNTA([2]LISTAS!$G:$GE)-1,1)</definedName>
    <definedName name="Nota" localSheetId="11">OFFSET([2]LISTAS!$G$3,0,0,COUNTA([2]LISTAS!$G:$GE)-1,1)</definedName>
    <definedName name="Nota">OFFSET([2]LISTAS!$G$3,0,0,COUNTA([2]LISTAS!$G:$GE)-1,1)</definedName>
    <definedName name="Peces" localSheetId="8">#REF!</definedName>
    <definedName name="Peces">#REF!</definedName>
    <definedName name="Peces_2T" localSheetId="8">#REF!</definedName>
    <definedName name="Peces_2T">#REF!</definedName>
    <definedName name="Print_Area" localSheetId="10">'3-2'!$A$1:$I$86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 localSheetId="7">[1]LISTAS!$B$3:$B$7</definedName>
    <definedName name="Trimestre">[2]LISTAS!$B$3:$B$7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2" l="1"/>
  <c r="Q6" i="12"/>
  <c r="P6" i="12"/>
  <c r="O6" i="12"/>
  <c r="N6" i="12"/>
  <c r="M6" i="12"/>
  <c r="L6" i="12"/>
  <c r="K6" i="12"/>
  <c r="I6" i="12"/>
  <c r="H6" i="12"/>
  <c r="G6" i="12"/>
  <c r="F6" i="12"/>
  <c r="E6" i="12"/>
  <c r="D6" i="12"/>
  <c r="I64" i="11"/>
  <c r="H64" i="11"/>
  <c r="G64" i="11"/>
  <c r="F64" i="11"/>
  <c r="E64" i="11"/>
  <c r="D64" i="11"/>
  <c r="C64" i="11"/>
  <c r="B64" i="11"/>
  <c r="I6" i="11"/>
  <c r="H6" i="11"/>
  <c r="G6" i="11"/>
  <c r="F6" i="11"/>
  <c r="E6" i="11"/>
  <c r="D6" i="11"/>
  <c r="I67" i="10"/>
  <c r="H67" i="10"/>
  <c r="G67" i="10"/>
  <c r="F67" i="10"/>
  <c r="E67" i="10"/>
  <c r="D67" i="10"/>
  <c r="C67" i="10"/>
  <c r="B67" i="10"/>
  <c r="I6" i="10"/>
  <c r="H6" i="10"/>
  <c r="G6" i="10"/>
  <c r="F6" i="10"/>
  <c r="E6" i="10"/>
  <c r="D6" i="10"/>
  <c r="G212" i="9"/>
  <c r="F212" i="9"/>
  <c r="E212" i="9"/>
  <c r="D212" i="9"/>
  <c r="C212" i="9"/>
  <c r="D53" i="4"/>
  <c r="C53" i="4"/>
  <c r="B53" i="4"/>
  <c r="G7" i="4"/>
  <c r="J7" i="4" s="1"/>
  <c r="F7" i="4"/>
  <c r="I7" i="4" s="1"/>
  <c r="E7" i="4"/>
  <c r="H7" i="4" s="1"/>
  <c r="H60" i="1"/>
  <c r="F60" i="1"/>
  <c r="D60" i="1"/>
  <c r="G57" i="1"/>
  <c r="H57" i="1" s="1"/>
  <c r="F57" i="1"/>
  <c r="E57" i="1"/>
  <c r="H56" i="1"/>
  <c r="F56" i="1"/>
  <c r="D56" i="1"/>
  <c r="H55" i="1"/>
  <c r="F55" i="1"/>
  <c r="D55" i="1"/>
  <c r="G54" i="1"/>
  <c r="H54" i="1" s="1"/>
  <c r="E54" i="1"/>
  <c r="F54" i="1" s="1"/>
  <c r="D54" i="1"/>
  <c r="C54" i="1"/>
  <c r="H53" i="1"/>
  <c r="F53" i="1"/>
  <c r="D53" i="1"/>
  <c r="H52" i="1"/>
  <c r="F52" i="1"/>
  <c r="D52" i="1"/>
  <c r="H51" i="1"/>
  <c r="F51" i="1"/>
  <c r="D51" i="1"/>
  <c r="H50" i="1"/>
  <c r="F50" i="1"/>
  <c r="D50" i="1"/>
  <c r="H49" i="1"/>
  <c r="F49" i="1"/>
  <c r="D49" i="1"/>
  <c r="H48" i="1"/>
  <c r="F48" i="1"/>
  <c r="D48" i="1"/>
  <c r="H47" i="1"/>
  <c r="F47" i="1"/>
  <c r="D47" i="1"/>
  <c r="H46" i="1"/>
  <c r="F46" i="1"/>
  <c r="D46" i="1"/>
  <c r="H45" i="1"/>
  <c r="F45" i="1"/>
  <c r="D45" i="1"/>
  <c r="H44" i="1"/>
  <c r="F44" i="1"/>
  <c r="D44" i="1"/>
  <c r="H43" i="1"/>
  <c r="F43" i="1"/>
  <c r="D43" i="1"/>
  <c r="H42" i="1"/>
  <c r="F42" i="1"/>
  <c r="D42" i="1"/>
  <c r="H41" i="1"/>
  <c r="F41" i="1"/>
  <c r="D41" i="1"/>
  <c r="H40" i="1"/>
  <c r="G40" i="1"/>
  <c r="E40" i="1"/>
  <c r="F40" i="1" s="1"/>
  <c r="C40" i="1"/>
  <c r="D40" i="1" s="1"/>
  <c r="H39" i="1"/>
  <c r="F39" i="1"/>
  <c r="D39" i="1"/>
  <c r="H38" i="1"/>
  <c r="F38" i="1"/>
  <c r="D38" i="1"/>
  <c r="H37" i="1"/>
  <c r="G37" i="1"/>
  <c r="E37" i="1"/>
  <c r="F37" i="1" s="1"/>
  <c r="H36" i="1"/>
  <c r="H35" i="1" s="1"/>
  <c r="F36" i="1"/>
  <c r="F35" i="1" s="1"/>
  <c r="D36" i="1"/>
  <c r="D35" i="1" s="1"/>
  <c r="G35" i="1"/>
  <c r="E35" i="1"/>
  <c r="C35" i="1"/>
  <c r="H34" i="1"/>
  <c r="F34" i="1"/>
  <c r="D34" i="1"/>
  <c r="H33" i="1"/>
  <c r="F33" i="1"/>
  <c r="D33" i="1"/>
  <c r="H32" i="1"/>
  <c r="G32" i="1"/>
  <c r="E32" i="1"/>
  <c r="F32" i="1" s="1"/>
  <c r="C32" i="1"/>
  <c r="D32" i="1" s="1"/>
  <c r="H31" i="1"/>
  <c r="F31" i="1"/>
  <c r="D31" i="1"/>
  <c r="H30" i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G23" i="1"/>
  <c r="H23" i="1" s="1"/>
  <c r="E23" i="1"/>
  <c r="F23" i="1" s="1"/>
  <c r="D23" i="1"/>
  <c r="C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G18" i="1"/>
  <c r="E18" i="1"/>
  <c r="F18" i="1" s="1"/>
  <c r="D18" i="1"/>
  <c r="C18" i="1"/>
  <c r="H17" i="1"/>
  <c r="F17" i="1"/>
  <c r="D17" i="1"/>
  <c r="H16" i="1"/>
  <c r="F16" i="1"/>
  <c r="D16" i="1"/>
  <c r="H15" i="1"/>
  <c r="G15" i="1"/>
  <c r="E15" i="1"/>
  <c r="F15" i="1" s="1"/>
  <c r="D15" i="1"/>
  <c r="C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G7" i="1"/>
  <c r="H7" i="1" s="1"/>
  <c r="E7" i="1"/>
  <c r="F7" i="1" s="1"/>
  <c r="C7" i="1"/>
  <c r="D7" i="1" s="1"/>
  <c r="H6" i="1"/>
  <c r="F6" i="1"/>
  <c r="D6" i="1"/>
  <c r="B7" i="1"/>
  <c r="B15" i="1"/>
  <c r="B18" i="1"/>
  <c r="B23" i="1"/>
  <c r="B32" i="1"/>
  <c r="B35" i="1"/>
  <c r="B40" i="1"/>
  <c r="B37" i="1" s="1"/>
  <c r="B54" i="1"/>
  <c r="L7" i="4" l="1"/>
  <c r="L53" i="4" s="1"/>
  <c r="I53" i="4"/>
  <c r="M7" i="4"/>
  <c r="M53" i="4" s="1"/>
  <c r="J53" i="4"/>
  <c r="K7" i="4"/>
  <c r="K53" i="4" s="1"/>
  <c r="H53" i="4"/>
  <c r="F53" i="4"/>
  <c r="G53" i="4"/>
  <c r="E53" i="4"/>
  <c r="C37" i="1"/>
  <c r="D37" i="1" s="1"/>
  <c r="B57" i="1"/>
  <c r="C57" i="1" l="1"/>
  <c r="D57" i="1" s="1"/>
</calcChain>
</file>

<file path=xl/sharedStrings.xml><?xml version="1.0" encoding="utf-8"?>
<sst xmlns="http://schemas.openxmlformats.org/spreadsheetml/2006/main" count="1388" uniqueCount="919">
  <si>
    <t>1. CONJUNTURA AGRÀRIA</t>
  </si>
  <si>
    <t>1.1. Situació dels embassaments</t>
  </si>
  <si>
    <t>(*) Embassaments d'ús hidroelèctric.</t>
  </si>
  <si>
    <t>(**) Situats fora de la Comunitat Valenciana, però les reserves de la qual poden ser aprofitades a la província d'Alacant.</t>
  </si>
  <si>
    <t xml:space="preserve"> Riu / Cuenca / EMBASSAMENT</t>
  </si>
  <si>
    <r>
      <t>Capacitat 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</si>
  <si>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r>
      <t>Volum 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</si>
  <si>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>%s/Cap.</t>
  </si>
  <si>
    <t xml:space="preserve">   ALCORA</t>
  </si>
  <si>
    <t xml:space="preserve">  Riu Sénia</t>
  </si>
  <si>
    <t xml:space="preserve">   ULLDECONA</t>
  </si>
  <si>
    <t xml:space="preserve">  Conca Millars</t>
  </si>
  <si>
    <t xml:space="preserve">   ARENÓS</t>
  </si>
  <si>
    <t xml:space="preserve">   SÍTJAR</t>
  </si>
  <si>
    <t xml:space="preserve">   MARIA CRISTINA</t>
  </si>
  <si>
    <t xml:space="preserve">   BALAGUERAS</t>
  </si>
  <si>
    <t xml:space="preserve">   VALBONA</t>
  </si>
  <si>
    <t xml:space="preserve">   MORA DE RUBIELOS</t>
  </si>
  <si>
    <t xml:space="preserve">  Riu Palància</t>
  </si>
  <si>
    <t xml:space="preserve">   REGAJO</t>
  </si>
  <si>
    <t xml:space="preserve">   ALGAR</t>
  </si>
  <si>
    <t xml:space="preserve">  Conca Túria</t>
  </si>
  <si>
    <t xml:space="preserve">   BUSEO</t>
  </si>
  <si>
    <t xml:space="preserve">   ARQUILLO SAN BLAS</t>
  </si>
  <si>
    <t xml:space="preserve">   BENAGÉBER</t>
  </si>
  <si>
    <t xml:space="preserve">   LORIGUILLA</t>
  </si>
  <si>
    <t xml:space="preserve">  Conca Xúquer 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</si>
  <si>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</si>
  <si>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</si>
  <si>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</si>
  <si>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</si>
  <si>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</si>
  <si>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</si>
  <si>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</si>
  <si>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</si>
  <si>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Sistema Marina Baixa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</si>
  <si>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</si>
  <si>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</si>
  <si>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</si>
  <si>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</si>
  <si>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Conca Segura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</si>
  <si>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</si>
  <si>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</si>
  <si>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</si>
  <si>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</si>
  <si>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</si>
  <si>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</si>
  <si>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</si>
  <si>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</si>
  <si>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</si>
  <si>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</si>
  <si>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</si>
  <si>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</si>
  <si>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</si>
  <si>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</si>
  <si>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</si>
  <si>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D'altres embassaments</t>
  </si>
  <si>
    <t xml:space="preserve">   ALMANSA</t>
  </si>
  <si>
    <t xml:space="preserve">   ONDA</t>
  </si>
  <si>
    <t xml:space="preserve">  Transvasament Tajo-Segura</t>
  </si>
  <si>
    <t xml:space="preserve">  Conca Tajo</t>
  </si>
  <si>
    <t xml:space="preserve">  ENTREPEÑAS-BUENDÍA</t>
  </si>
  <si>
    <t>ABRIL</t>
  </si>
  <si>
    <t>MAIG</t>
  </si>
  <si>
    <t>JUNY</t>
  </si>
  <si>
    <t xml:space="preserve"> TOTAL PRINCIPALS EMBAS. COMUNITAT VALENCIANA</t>
  </si>
  <si>
    <t xml:space="preserve">   D'altres Segura (**)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</si>
  <si>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</si>
  <si>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</si>
  <si>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</si>
  <si>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</si>
  <si>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</si>
  <si>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</si>
  <si>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</si>
  <si>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</si>
  <si>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</si>
  <si>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</si>
  <si>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</si>
  <si>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</si>
  <si>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</si>
  <si>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</si>
  <si>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</si>
  <si>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</si>
  <si>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</si>
  <si>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</si>
  <si>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</si>
  <si>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</si>
  <si>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</si>
  <si>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BÉLGIDA</t>
  </si>
  <si>
    <t>BENAVITES</t>
  </si>
  <si>
    <t>BENIFAÓ</t>
  </si>
  <si>
    <t>BÉTERA</t>
  </si>
  <si>
    <t>BOLBAITE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</si>
  <si>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</si>
  <si>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</si>
  <si>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</si>
  <si>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</si>
  <si>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</si>
  <si>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</si>
  <si>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</si>
  <si>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LLÍRIA </t>
  </si>
  <si>
    <t>LLUTXENT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</si>
  <si>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</si>
  <si>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</si>
  <si>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</si>
  <si>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</si>
  <si>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</si>
  <si>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</si>
  <si>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</si>
  <si>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</si>
  <si>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</si>
  <si>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</si>
  <si>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CASTELLÓ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</si>
  <si>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</si>
  <si>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</si>
  <si>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</si>
  <si>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</si>
  <si>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</si>
  <si>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</si>
  <si>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</si>
  <si>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</si>
  <si>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</si>
  <si>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</si>
  <si>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</si>
  <si>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</si>
  <si>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</si>
  <si>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</si>
  <si>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</si>
  <si>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</si>
  <si>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</si>
  <si>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</si>
  <si>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Fuente: Elaboración propia a partir de datos del Servicio de Riego del IVIA. Datos provisionales.</t>
  </si>
  <si>
    <t xml:space="preserve">1. COJUNTURA AGRÀRIA </t>
  </si>
  <si>
    <t xml:space="preserve">1.2. Meteorología </t>
  </si>
  <si>
    <t>B. PRECIPITACIONS (l/m2)</t>
  </si>
  <si>
    <t>Pp total</t>
  </si>
  <si>
    <t>Pp màx. diària</t>
  </si>
  <si>
    <t>Font: Elaboració pròpia a partir de dades del Servici de Reg de l'IVIA. Dades provisionals.</t>
  </si>
  <si>
    <t>2. INFORMACIÓ  ESTADÍSTICA</t>
  </si>
  <si>
    <t>2.1. Estadístiques agrícoles</t>
  </si>
  <si>
    <t>2.1.1. AVANÇOS DE SUPERFÍCIES I PRODUCCIONS</t>
  </si>
  <si>
    <t>Juny 2023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</si>
  <si>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</si>
  <si>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</si>
  <si>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</si>
  <si>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</si>
  <si>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</si>
  <si>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</si>
  <si>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</si>
  <si>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2012/2021</t>
  </si>
  <si>
    <t>Avanç 2023</t>
  </si>
  <si>
    <t xml:space="preserve">  CEREALS</t>
  </si>
  <si>
    <t xml:space="preserve">    Arròs</t>
  </si>
  <si>
    <r>
      <t xml:space="preserve">    Blat</t>
    </r>
    <r>
      <rPr>
        <vertAlign val="superscript"/>
        <sz val="12"/>
        <color indexed="18"/>
        <rFont val="Times New Roman"/>
        <family val="1"/>
      </rPr>
      <t xml:space="preserve"> </t>
    </r>
  </si>
  <si>
    <t xml:space="preserve">    Ordi </t>
  </si>
  <si>
    <t xml:space="preserve">    Civada (avena) </t>
  </si>
  <si>
    <t xml:space="preserve">    Dacsa</t>
  </si>
  <si>
    <t xml:space="preserve">sd  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</si>
  <si>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</si>
  <si>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</si>
  <si>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</si>
  <si>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</si>
  <si>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</si>
  <si>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</si>
  <si>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</si>
  <si>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</si>
  <si>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</si>
  <si>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</si>
  <si>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</si>
  <si>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</si>
  <si>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</si>
  <si>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</si>
  <si>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</si>
  <si>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</si>
  <si>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</si>
  <si>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</si>
  <si>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</si>
  <si>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</si>
  <si>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</si>
  <si>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</si>
  <si>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</si>
  <si>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</si>
  <si>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</si>
  <si>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</si>
  <si>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</si>
  <si>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</si>
  <si>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</si>
  <si>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</si>
  <si>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</si>
  <si>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</si>
  <si>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</si>
  <si>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r>
      <t xml:space="preserve">    Tomaca</t>
    </r>
    <r>
      <rPr>
        <vertAlign val="superscript"/>
        <sz val="10"/>
        <color indexed="18"/>
        <rFont val="Times New Roman"/>
        <family val="1"/>
      </rPr>
      <t>(1)</t>
    </r>
  </si>
  <si>
    <t>(sd) : sense dades a data de referència.</t>
  </si>
  <si>
    <r>
      <rPr>
        <vertAlign val="superscript"/>
        <sz val="10"/>
        <color indexed="18"/>
        <rFont val="Times New Roman"/>
        <family val="1"/>
      </rPr>
      <t>(1)</t>
    </r>
    <r>
      <rPr>
        <sz val="10"/>
        <color indexed="18"/>
        <rFont val="Times New Roman"/>
        <family val="1"/>
      </rPr>
      <t xml:space="preserve"> La tomaca fa referència únicament al de recol·lecció primerenca (1-I/31-V) i de mitjana estació (1-VI/30-IX)</t>
    </r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</si>
  <si>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</si>
  <si>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</si>
  <si>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</si>
  <si>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</si>
  <si>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Blat </t>
  </si>
  <si>
    <t xml:space="preserve">    Carchofa </t>
  </si>
  <si>
    <r>
      <t xml:space="preserve">    Tomaca </t>
    </r>
    <r>
      <rPr>
        <vertAlign val="superscript"/>
        <sz val="12"/>
        <color indexed="18"/>
        <rFont val="Times New Roman"/>
        <family val="1"/>
      </rPr>
      <t>(1)</t>
    </r>
  </si>
  <si>
    <t>2.1.2. AVANÇOS DE PRODUCCIÓ DE CULTIUS LLENYOSOS (t)</t>
  </si>
  <si>
    <t>CÍTRICS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</si>
  <si>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</si>
  <si>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MITJANA CAMPANYES 2011/2012 A 2020/2021</t>
  </si>
  <si>
    <t>BALANÇ CAMPANYA 2021/2022</t>
  </si>
  <si>
    <t>SEGON ALFARRÀS CAMPANYA 2022/2023</t>
  </si>
  <si>
    <t xml:space="preserve">TARONGES </t>
  </si>
  <si>
    <t>MANDARINES</t>
  </si>
  <si>
    <t>LLIMES</t>
  </si>
  <si>
    <t>ARANGES</t>
  </si>
  <si>
    <t>LIMA</t>
  </si>
  <si>
    <t>TARONGER AMARG</t>
  </si>
  <si>
    <t>TOTAL CÍTRICS</t>
  </si>
  <si>
    <t>ALTRES LLENYOSOS</t>
  </si>
  <si>
    <t>MITJANA ANYS             2012 A 2021</t>
  </si>
  <si>
    <t>AVANÇ JUNY 2023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</si>
  <si>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</si>
  <si>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</si>
  <si>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</si>
  <si>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</si>
  <si>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</si>
  <si>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</si>
  <si>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</si>
  <si>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</si>
  <si>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</si>
  <si>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</si>
  <si>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</si>
  <si>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>sd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</si>
  <si>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</si>
  <si>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</si>
  <si>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</si>
  <si>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</si>
  <si>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</si>
  <si>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</si>
  <si>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</si>
  <si>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</si>
  <si>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</si>
  <si>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</si>
  <si>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</si>
  <si>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</si>
  <si>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VALÈNCIA</t>
  </si>
  <si>
    <t>2.2. Estadístiques ramaderes</t>
  </si>
  <si>
    <t xml:space="preserve">2.2.1. Moviment comercial pequari de la Comunitat Valenciana </t>
  </si>
  <si>
    <t>VENDES DE BESTIAR</t>
  </si>
  <si>
    <t>2n  trimestre 2023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</si>
  <si>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</si>
  <si>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</si>
  <si>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</si>
  <si>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</si>
  <si>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</si>
  <si>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</si>
  <si>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</si>
  <si>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</si>
  <si>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</si>
  <si>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</si>
  <si>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</si>
  <si>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</si>
  <si>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</si>
  <si>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</si>
  <si>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</si>
  <si>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</si>
  <si>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</si>
  <si>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</si>
  <si>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</si>
  <si>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</si>
  <si>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</si>
  <si>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</si>
  <si>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</si>
  <si>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</si>
  <si>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</si>
  <si>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</si>
  <si>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</si>
  <si>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</si>
  <si>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</si>
  <si>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</si>
  <si>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</si>
  <si>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</si>
  <si>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</si>
  <si>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</si>
  <si>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</si>
  <si>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</si>
  <si>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</si>
  <si>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</si>
  <si>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</si>
  <si>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</si>
  <si>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</si>
  <si>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</si>
  <si>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</si>
  <si>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</si>
  <si>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</si>
  <si>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</si>
  <si>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</si>
  <si>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</si>
  <si>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</si>
  <si>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</si>
  <si>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</si>
  <si>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</si>
  <si>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</si>
  <si>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</si>
  <si>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</si>
  <si>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OUS PER A COVAR</t>
  </si>
  <si>
    <t>2. INFORMACIÓ ESTADÍSTICA</t>
  </si>
  <si>
    <t>2.2.2. Enquestes ramaderes d'existències a les explotacions de la Comunitat Valenciana. Maig 2023</t>
  </si>
  <si>
    <t>A. 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</si>
  <si>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</si>
  <si>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</si>
  <si>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</si>
  <si>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</si>
  <si>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</si>
  <si>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</si>
  <si>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</si>
  <si>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</si>
  <si>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</si>
  <si>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</si>
  <si>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</si>
  <si>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</si>
  <si>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</si>
  <si>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 xml:space="preserve">2.3. Estadístiques pesqueres </t>
  </si>
  <si>
    <t>2.3.1. Captures pesqueres desembarcades a la C.Valenciana (kg)</t>
  </si>
  <si>
    <t>2n trimestre 2023</t>
  </si>
  <si>
    <t>PORTS</t>
  </si>
  <si>
    <t>ACUMULAT ANUAL</t>
  </si>
  <si>
    <t>SANTA POLA</t>
  </si>
  <si>
    <t>XÀVIA</t>
  </si>
  <si>
    <t>LA VILA JOIOSA</t>
  </si>
  <si>
    <t>TORREVIEJA</t>
  </si>
  <si>
    <t>CALP</t>
  </si>
  <si>
    <t>DÉNIA</t>
  </si>
  <si>
    <t>MORAIRA</t>
  </si>
  <si>
    <t>EL CAMPELLO</t>
  </si>
  <si>
    <t>GUARDAMAR</t>
  </si>
  <si>
    <t>PROVÍNCIA ALACANT</t>
  </si>
  <si>
    <t>BORRIANA</t>
  </si>
  <si>
    <t>PENÍSCOLA</t>
  </si>
  <si>
    <t>VINARÒS</t>
  </si>
  <si>
    <t>PROVÍNCIA-CASTELLÓ</t>
  </si>
  <si>
    <t>CULLERA</t>
  </si>
  <si>
    <t>GANDÍA</t>
  </si>
  <si>
    <t>PROVÍNCIA VALÈNCIA</t>
  </si>
  <si>
    <t>TOTAL COMUNITAT VALENCIANA</t>
  </si>
  <si>
    <t>2.3.2. Captures pesqueres desembarcadas en la Comunitat Valenciana (kg)</t>
  </si>
  <si>
    <t>FAO</t>
  </si>
  <si>
    <t>NOM COMÚ</t>
  </si>
  <si>
    <t>PEIXOS</t>
  </si>
  <si>
    <t>ALB</t>
  </si>
  <si>
    <t>BACORA</t>
  </si>
  <si>
    <t>AMB</t>
  </si>
  <si>
    <t>CÈRVIA</t>
  </si>
  <si>
    <t>ANE</t>
  </si>
  <si>
    <t>ALADROC</t>
  </si>
  <si>
    <t>ANK</t>
  </si>
  <si>
    <t>RAP NEGRE</t>
  </si>
  <si>
    <t>ANN</t>
  </si>
  <si>
    <t>ESPARRALL</t>
  </si>
  <si>
    <t>ARY</t>
  </si>
  <si>
    <t>PEIX DE PLATA</t>
  </si>
  <si>
    <t>ATB</t>
  </si>
  <si>
    <t>PEJERREY</t>
  </si>
  <si>
    <t>BBS</t>
  </si>
  <si>
    <t>CAP-ROIG</t>
  </si>
  <si>
    <t>BFT</t>
  </si>
  <si>
    <t>TONYINA</t>
  </si>
  <si>
    <t>BGR</t>
  </si>
  <si>
    <t>RONCADOR</t>
  </si>
  <si>
    <t>BIB</t>
  </si>
  <si>
    <t>FANECA / MÒLLERA FOSCA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</si>
  <si>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</si>
  <si>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</si>
  <si>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</si>
  <si>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</si>
  <si>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</si>
  <si>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</si>
  <si>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</si>
  <si>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</si>
  <si>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</si>
  <si>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</si>
  <si>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</si>
  <si>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</si>
  <si>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BPI</t>
  </si>
  <si>
    <t>XUCLA</t>
  </si>
  <si>
    <t>BRB</t>
  </si>
  <si>
    <t>CÀNTERA</t>
  </si>
  <si>
    <t>BRF</t>
  </si>
  <si>
    <t>SERRÀ IMPERIAL</t>
  </si>
  <si>
    <t>BSS</t>
  </si>
  <si>
    <t>LLOBARRO</t>
  </si>
  <si>
    <t>BUM</t>
  </si>
  <si>
    <t>MARLÍ BLAU</t>
  </si>
  <si>
    <t>BVV</t>
  </si>
  <si>
    <t>ESPET BOCA GROGA</t>
  </si>
  <si>
    <t>CBC</t>
  </si>
  <si>
    <t>ANGUILETA DE MAR</t>
  </si>
  <si>
    <t>CBM</t>
  </si>
  <si>
    <t>CORBALL DE ROCA</t>
  </si>
  <si>
    <t>CBR</t>
  </si>
  <si>
    <t>SERRÀ</t>
  </si>
  <si>
    <t>CEO</t>
  </si>
  <si>
    <t>TROTLLO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</si>
  <si>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</si>
  <si>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</si>
  <si>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</si>
  <si>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</si>
  <si>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</si>
  <si>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</si>
  <si>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</si>
  <si>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</si>
  <si>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COU</t>
  </si>
  <si>
    <t>DONZELLA</t>
  </si>
  <si>
    <t>CTB</t>
  </si>
  <si>
    <t>VIDRIADA/VARIADA</t>
  </si>
  <si>
    <t>CTZ</t>
  </si>
  <si>
    <t>LLUERNA</t>
  </si>
  <si>
    <t>CVW</t>
  </si>
  <si>
    <t>ULLVERD</t>
  </si>
  <si>
    <t>DEC</t>
  </si>
  <si>
    <t>DÉNTOL</t>
  </si>
  <si>
    <t>DEP</t>
  </si>
  <si>
    <t>SAMA DE PLUMA</t>
  </si>
  <si>
    <t>DGS</t>
  </si>
  <si>
    <t>CASSÓ</t>
  </si>
  <si>
    <t>DOL</t>
  </si>
  <si>
    <t>LLAMPUGA</t>
  </si>
  <si>
    <t>DYL</t>
  </si>
  <si>
    <t>VERAT VOLADOR</t>
  </si>
  <si>
    <t>ECE</t>
  </si>
  <si>
    <t>PEIX VOLADOR</t>
  </si>
  <si>
    <t>ELE</t>
  </si>
  <si>
    <t>ANGUILA</t>
  </si>
  <si>
    <t>EPI</t>
  </si>
  <si>
    <t>DIMONI GROS</t>
  </si>
  <si>
    <t>ETX</t>
  </si>
  <si>
    <t>AGULLAT NEGRE</t>
  </si>
  <si>
    <t>EZS</t>
  </si>
  <si>
    <t>SCORPAENA ELONGATA</t>
  </si>
  <si>
    <t>FOR</t>
  </si>
  <si>
    <t>MÒLLERA DE ROCA</t>
  </si>
  <si>
    <t>GAR</t>
  </si>
  <si>
    <t>AGULLA</t>
  </si>
  <si>
    <t>GBN</t>
  </si>
  <si>
    <t>CABOT DE FANG</t>
  </si>
  <si>
    <t>GFB</t>
  </si>
  <si>
    <t>MÒLLERA DE FANG</t>
  </si>
  <si>
    <t>GPD</t>
  </si>
  <si>
    <t>MERO</t>
  </si>
  <si>
    <t>GSM</t>
  </si>
  <si>
    <t>PEIX TAMBORER</t>
  </si>
  <si>
    <t>GUG</t>
  </si>
  <si>
    <t>LLUERNA VERDA</t>
  </si>
  <si>
    <t>GUM</t>
  </si>
  <si>
    <t>LLUERNA FOSCA</t>
  </si>
  <si>
    <t>GUN</t>
  </si>
  <si>
    <t>GARNEU</t>
  </si>
  <si>
    <t>GUP</t>
  </si>
  <si>
    <t>GUTXO BRUT</t>
  </si>
  <si>
    <t>GUR</t>
  </si>
  <si>
    <t>LLUERNA ROJA</t>
  </si>
  <si>
    <t>GUU</t>
  </si>
  <si>
    <t>LLUERNA ROSSA</t>
  </si>
  <si>
    <t>HDV</t>
  </si>
  <si>
    <t>TROTLLO OVALAT</t>
  </si>
  <si>
    <t>HKE</t>
  </si>
  <si>
    <t>LLUÇ</t>
  </si>
  <si>
    <t>HMM</t>
  </si>
  <si>
    <t>SORELL BLANC</t>
  </si>
  <si>
    <t>HMY</t>
  </si>
  <si>
    <t>SORELLA RONCAIRE</t>
  </si>
  <si>
    <t>HOM</t>
  </si>
  <si>
    <t>SORELL</t>
  </si>
  <si>
    <t>HPR</t>
  </si>
  <si>
    <t>PEIX RELLOTGE</t>
  </si>
  <si>
    <t>JAA</t>
  </si>
  <si>
    <t>SORELL BLAU</t>
  </si>
  <si>
    <t>PEIXOS (continuació)</t>
  </si>
  <si>
    <t>JDP</t>
  </si>
  <si>
    <t>ESCURÇANA</t>
  </si>
  <si>
    <t>JOD</t>
  </si>
  <si>
    <t>GALL</t>
  </si>
  <si>
    <t>JRS</t>
  </si>
  <si>
    <t>RAJADA</t>
  </si>
  <si>
    <t>KSY</t>
  </si>
  <si>
    <t>LLENGUADO DE KLEIN</t>
  </si>
  <si>
    <t>LDB</t>
  </si>
  <si>
    <t>PALAIA BRUIXA</t>
  </si>
  <si>
    <t>LDV</t>
  </si>
  <si>
    <t>CAPET</t>
  </si>
  <si>
    <t>LEE</t>
  </si>
  <si>
    <t>PALOMIDA</t>
  </si>
  <si>
    <t>LEP</t>
  </si>
  <si>
    <t>CABET</t>
  </si>
  <si>
    <t>LTA</t>
  </si>
  <si>
    <t>BACORETA</t>
  </si>
  <si>
    <t>MAC</t>
  </si>
  <si>
    <t>CAVALLA/VERAT</t>
  </si>
  <si>
    <t>MEG</t>
  </si>
  <si>
    <t>MGA</t>
  </si>
  <si>
    <t>LLISSA</t>
  </si>
  <si>
    <t>MGR</t>
  </si>
  <si>
    <t>REIG</t>
  </si>
  <si>
    <t>MKG</t>
  </si>
  <si>
    <t>LLENGUADO PELUT</t>
  </si>
  <si>
    <t>MKU</t>
  </si>
  <si>
    <t>MERO ROSAT</t>
  </si>
  <si>
    <t>MLR</t>
  </si>
  <si>
    <t>MMH</t>
  </si>
  <si>
    <t>MORENA</t>
  </si>
  <si>
    <t>MON</t>
  </si>
  <si>
    <t>RAP BLANC</t>
  </si>
  <si>
    <t>MPO</t>
  </si>
  <si>
    <t>BISBE</t>
  </si>
  <si>
    <t>MSP</t>
  </si>
  <si>
    <t>MARLÍ</t>
  </si>
  <si>
    <t>MUF</t>
  </si>
  <si>
    <t>MÚJOL</t>
  </si>
  <si>
    <t>MUR</t>
  </si>
  <si>
    <t>MOLL DE ROCA</t>
  </si>
  <si>
    <t>MUT</t>
  </si>
  <si>
    <t>MOLL DE FANG</t>
  </si>
  <si>
    <t>MYL</t>
  </si>
  <si>
    <t>MILANA</t>
  </si>
  <si>
    <t>OUB</t>
  </si>
  <si>
    <t>PUPUT/TACÓ</t>
  </si>
  <si>
    <t>PAC</t>
  </si>
  <si>
    <t>PAGELL</t>
  </si>
  <si>
    <t>PAR</t>
  </si>
  <si>
    <t>PAGELL DE TACA ROJA</t>
  </si>
  <si>
    <t>PIL</t>
  </si>
  <si>
    <t>SARDINA</t>
  </si>
  <si>
    <t>PJC</t>
  </si>
  <si>
    <t>PEZ ARMADO</t>
  </si>
  <si>
    <t>POA</t>
  </si>
  <si>
    <t>CASTANYOLA</t>
  </si>
  <si>
    <t>POD</t>
  </si>
  <si>
    <t>CAPELLÀ</t>
  </si>
  <si>
    <t>POP</t>
  </si>
  <si>
    <t>SORELL DE PENYA</t>
  </si>
  <si>
    <t>QUB</t>
  </si>
  <si>
    <t>AGULLAT XATO</t>
  </si>
  <si>
    <t>REA</t>
  </si>
  <si>
    <t>PAGRE REIAL</t>
  </si>
  <si>
    <t>RJC</t>
  </si>
  <si>
    <t>RAJADA CLAVELLADA</t>
  </si>
  <si>
    <t>RJM</t>
  </si>
  <si>
    <t>RAJADA PINTADA</t>
  </si>
  <si>
    <t>RJN</t>
  </si>
  <si>
    <t>RAJADA VESTIDA</t>
  </si>
  <si>
    <t>RJO</t>
  </si>
  <si>
    <t>RAJADA CAPUTXA</t>
  </si>
  <si>
    <t>RLI</t>
  </si>
  <si>
    <t>PELUDA IMPERIAL</t>
  </si>
  <si>
    <t>RNH</t>
  </si>
  <si>
    <t>PELUDA PIGALLADA</t>
  </si>
  <si>
    <t>RPG</t>
  </si>
  <si>
    <t>PAGRE</t>
  </si>
  <si>
    <t>RSE</t>
  </si>
  <si>
    <t>ESCÓRPORA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</si>
  <si>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</si>
  <si>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</si>
  <si>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</si>
  <si>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</si>
  <si>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</si>
  <si>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</si>
  <si>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</si>
  <si>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</si>
  <si>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</si>
  <si>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</si>
  <si>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</si>
  <si>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</si>
  <si>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SFS</t>
  </si>
  <si>
    <t>SABRE</t>
  </si>
  <si>
    <t>SHO</t>
  </si>
  <si>
    <t>MOIXINA</t>
  </si>
  <si>
    <t>SHR</t>
  </si>
  <si>
    <t>MORRUDA</t>
  </si>
  <si>
    <t>SKA</t>
  </si>
  <si>
    <t>RAJADES</t>
  </si>
  <si>
    <t>SKJ</t>
  </si>
  <si>
    <t>BONÍTOL DE VENTRE RATLLAT</t>
  </si>
  <si>
    <t>SLI</t>
  </si>
  <si>
    <t>LLENGUA DE BACALLÀ</t>
  </si>
  <si>
    <t>SLM</t>
  </si>
  <si>
    <t>SALPA</t>
  </si>
  <si>
    <t>SMD</t>
  </si>
  <si>
    <t>MUSSOLA</t>
  </si>
  <si>
    <t>SNQ</t>
  </si>
  <si>
    <t>CAPTINYÓS</t>
  </si>
  <si>
    <t>SNS</t>
  </si>
  <si>
    <t>TROMPETER</t>
  </si>
  <si>
    <t>SOL</t>
  </si>
  <si>
    <t>LLENGUADO EUROPEU</t>
  </si>
  <si>
    <t>SOS</t>
  </si>
  <si>
    <t>LLENGUANDO D'ARENA</t>
  </si>
  <si>
    <t>SPC</t>
  </si>
  <si>
    <t>GERRET</t>
  </si>
  <si>
    <t>SRK</t>
  </si>
  <si>
    <t>VACA SERRANA</t>
  </si>
  <si>
    <t>SSB</t>
  </si>
  <si>
    <t>MABRE</t>
  </si>
  <si>
    <t>SWA</t>
  </si>
  <si>
    <t>SARG</t>
  </si>
  <si>
    <t>SWO</t>
  </si>
  <si>
    <t>PEIX ESPASSA</t>
  </si>
  <si>
    <t>SYC</t>
  </si>
  <si>
    <t>GAT</t>
  </si>
  <si>
    <t>SYT</t>
  </si>
  <si>
    <t>GATVAIRE</t>
  </si>
  <si>
    <t>TRG</t>
  </si>
  <si>
    <t>BALLESTA</t>
  </si>
  <si>
    <t>TSD</t>
  </si>
  <si>
    <t>SABOGA</t>
  </si>
  <si>
    <t>TSU</t>
  </si>
  <si>
    <t>PEIX CONILL</t>
  </si>
  <si>
    <t>TTR</t>
  </si>
  <si>
    <t>PEIX TORPEDE</t>
  </si>
  <si>
    <t>TUR</t>
  </si>
  <si>
    <t>RÉMOL EMPETXINAT</t>
  </si>
  <si>
    <t>TZA</t>
  </si>
  <si>
    <t>ARANYA FRAGATA</t>
  </si>
  <si>
    <t>TZR</t>
  </si>
  <si>
    <t>ARANYA NEGRA</t>
  </si>
  <si>
    <t>UCA</t>
  </si>
  <si>
    <t>CORBALL DE FANG</t>
  </si>
  <si>
    <t>UMO</t>
  </si>
  <si>
    <t>CORBALL FOSC</t>
  </si>
  <si>
    <t>USB</t>
  </si>
  <si>
    <t>GRIVIA</t>
  </si>
  <si>
    <t>UUC</t>
  </si>
  <si>
    <t>RATA</t>
  </si>
  <si>
    <t>VAD</t>
  </si>
  <si>
    <t>LLETXA</t>
  </si>
  <si>
    <t>VMA</t>
  </si>
  <si>
    <t>BIS</t>
  </si>
  <si>
    <t>WEG</t>
  </si>
  <si>
    <t>ARANYA BLANCA</t>
  </si>
  <si>
    <t>WHB</t>
  </si>
  <si>
    <t>BACALLARET</t>
  </si>
  <si>
    <t>WRF</t>
  </si>
  <si>
    <t>DOT</t>
  </si>
  <si>
    <t>WRM</t>
  </si>
  <si>
    <t>TORD NEGRE</t>
  </si>
  <si>
    <t>WRV</t>
  </si>
  <si>
    <t>TORD VERD</t>
  </si>
  <si>
    <t>WRX</t>
  </si>
  <si>
    <t>TORDS</t>
  </si>
  <si>
    <t>WSA</t>
  </si>
  <si>
    <t>SERRÀ DE CUA NEGRA</t>
  </si>
  <si>
    <t>XYN</t>
  </si>
  <si>
    <t>RAOR</t>
  </si>
  <si>
    <t>YFC</t>
  </si>
  <si>
    <t>TAMBORER</t>
  </si>
  <si>
    <t>YFX</t>
  </si>
  <si>
    <t>GRÍVIA</t>
  </si>
  <si>
    <t>YNU</t>
  </si>
  <si>
    <t>LLENGUADO PORTUGUÉS</t>
  </si>
  <si>
    <t>YRS</t>
  </si>
  <si>
    <t>ESPET</t>
  </si>
  <si>
    <t>ZGP</t>
  </si>
  <si>
    <t>RÉMOL DE ROCA</t>
  </si>
  <si>
    <t>CRUSTACIS</t>
  </si>
  <si>
    <t>ARA</t>
  </si>
  <si>
    <t>GAMBA ROJA DEL MEDITERRANI</t>
  </si>
  <si>
    <t>ARS</t>
  </si>
  <si>
    <t>LLAGOSTÍ MORÚ</t>
  </si>
  <si>
    <t>CRB</t>
  </si>
  <si>
    <t>CRANC BLAU</t>
  </si>
  <si>
    <t>DPS</t>
  </si>
  <si>
    <t>GAMBA BLANCA</t>
  </si>
  <si>
    <t>FAM</t>
  </si>
  <si>
    <t>GAMBETA CRISTAL</t>
  </si>
  <si>
    <t>FAV</t>
  </si>
  <si>
    <t>GAMBETA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</si>
  <si>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</si>
  <si>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</si>
  <si>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</si>
  <si>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</si>
  <si>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</si>
  <si>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</si>
  <si>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</si>
  <si>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</si>
  <si>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LKO</t>
  </si>
  <si>
    <t>GAMBETA FLETXA</t>
  </si>
  <si>
    <t>LKT</t>
  </si>
  <si>
    <t>GAMBETA MARCIAL</t>
  </si>
  <si>
    <t>LKW</t>
  </si>
  <si>
    <t>GAMBETA SOLDAT</t>
  </si>
  <si>
    <t>MTS</t>
  </si>
  <si>
    <t>GALERA</t>
  </si>
  <si>
    <t>NEP</t>
  </si>
  <si>
    <t>ESCAMARLÀ</t>
  </si>
  <si>
    <t>OLV</t>
  </si>
  <si>
    <t>CABRA DE FONS</t>
  </si>
  <si>
    <t>PSL</t>
  </si>
  <si>
    <t>LLAGOSTA SALAMENYA</t>
  </si>
  <si>
    <t>SLO</t>
  </si>
  <si>
    <t>LLAGOSTA</t>
  </si>
  <si>
    <t>TGS</t>
  </si>
  <si>
    <t>LLAGOSTÍ MEDITERRANI</t>
  </si>
  <si>
    <t>URQ</t>
  </si>
  <si>
    <t>MUNIDA RUGOSA</t>
  </si>
  <si>
    <t>YLL</t>
  </si>
  <si>
    <t>CIGALA</t>
  </si>
  <si>
    <t>MOL·LUSCS</t>
  </si>
  <si>
    <t>BOY</t>
  </si>
  <si>
    <t>CARAGOL DE PUNXES</t>
  </si>
  <si>
    <t>CTC</t>
  </si>
  <si>
    <t>SÉPIA</t>
  </si>
  <si>
    <t>CTG</t>
  </si>
  <si>
    <t>CLOÏSSA</t>
  </si>
  <si>
    <t>CTR</t>
  </si>
  <si>
    <t>MORALET</t>
  </si>
  <si>
    <t>EDT</t>
  </si>
  <si>
    <t>POLP PUDENT</t>
  </si>
  <si>
    <t>EJE</t>
  </si>
  <si>
    <t>CASTANYÓ</t>
  </si>
  <si>
    <t>EOI</t>
  </si>
  <si>
    <t>POLP BLANC</t>
  </si>
  <si>
    <t>EQK</t>
  </si>
  <si>
    <t>NAVALLA</t>
  </si>
  <si>
    <t>FMG</t>
  </si>
  <si>
    <t>CASC ACANALAT</t>
  </si>
  <si>
    <t>IAR</t>
  </si>
  <si>
    <t>SÉPIA DE PUNXA</t>
  </si>
  <si>
    <t>KDH</t>
  </si>
  <si>
    <t>CASC TIRRÉ</t>
  </si>
  <si>
    <t>KFA</t>
  </si>
  <si>
    <t>CLOÏSSA CASOLANA</t>
  </si>
  <si>
    <t>OCC</t>
  </si>
  <si>
    <t>POLP</t>
  </si>
  <si>
    <t>OCN</t>
  </si>
  <si>
    <t>POLP TROBIGUERA</t>
  </si>
  <si>
    <t>OUL</t>
  </si>
  <si>
    <t>CALAMARSÓ SUBURATA</t>
  </si>
  <si>
    <t>OUM</t>
  </si>
  <si>
    <t>CALAMARSÓ MEDIA</t>
  </si>
  <si>
    <t>SJA</t>
  </si>
  <si>
    <t>PETXINA DE PELEGRÍ</t>
  </si>
  <si>
    <t>SQE</t>
  </si>
  <si>
    <t>POTA NEGRA</t>
  </si>
  <si>
    <t>SQM</t>
  </si>
  <si>
    <t>POTA</t>
  </si>
  <si>
    <t>SQR</t>
  </si>
  <si>
    <t>CALAMARSÓ</t>
  </si>
  <si>
    <t>EQUINODERMS</t>
  </si>
  <si>
    <t>JCR</t>
  </si>
  <si>
    <t>ESPARDENYA</t>
  </si>
  <si>
    <t>URM</t>
  </si>
  <si>
    <t>ERIÇ DE MAR</t>
  </si>
  <si>
    <t>TOTAL CAPTURES DESEMBARCADES</t>
  </si>
  <si>
    <t>3. COMERÇ EXTERIOR AGROALIMENTARI</t>
  </si>
  <si>
    <t xml:space="preserve">3.1 Exportacions agroalimentàries de la Comunitat Valenciana </t>
  </si>
  <si>
    <t>UNIÓ EUROPEA</t>
  </si>
  <si>
    <t>Tones</t>
  </si>
  <si>
    <t>Milers d'euros</t>
  </si>
  <si>
    <t>2n TRIM. 2023</t>
  </si>
  <si>
    <t>TOTAL ACUMUL. 2023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</si>
  <si>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</si>
  <si>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</si>
  <si>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</si>
  <si>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</si>
  <si>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</si>
  <si>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</si>
  <si>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</si>
  <si>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</si>
  <si>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</si>
  <si>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</si>
  <si>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</si>
  <si>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</si>
  <si>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</si>
  <si>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</si>
  <si>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</si>
  <si>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</si>
  <si>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</si>
  <si>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</si>
  <si>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</si>
  <si>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</si>
  <si>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</si>
  <si>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</si>
  <si>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</si>
  <si>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</si>
  <si>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</si>
  <si>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</si>
  <si>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</si>
  <si>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</si>
  <si>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</si>
  <si>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</si>
  <si>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</si>
  <si>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</si>
  <si>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</si>
  <si>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</si>
  <si>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</si>
  <si>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</si>
  <si>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</si>
  <si>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</si>
  <si>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</si>
  <si>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</si>
  <si>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</si>
  <si>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</si>
  <si>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</si>
  <si>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</si>
  <si>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</si>
  <si>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</si>
  <si>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</si>
  <si>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</si>
  <si>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</si>
  <si>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</si>
  <si>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</si>
  <si>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</si>
  <si>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</si>
  <si>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3.1 Exportacions agroalimentàries de la Comunitat Valenciana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</si>
  <si>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</si>
  <si>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</si>
  <si>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</si>
  <si>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</si>
  <si>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</si>
  <si>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</si>
  <si>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</si>
  <si>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</si>
  <si>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</si>
  <si>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</si>
  <si>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</si>
  <si>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</si>
  <si>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</si>
  <si>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</si>
  <si>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</si>
  <si>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</si>
  <si>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MERCADERIES NO ALIMENTÀRIES*</t>
  </si>
  <si>
    <t>TOTAL PROD. TRANSFORMATS</t>
  </si>
  <si>
    <t>TOTAL EXPORTACIONS AGROALIMENTÀRIES</t>
  </si>
  <si>
    <t>*TARIC 2401, 290543-290545, 3301, 330210, 3501-3505, 380910, 3823, 382460, 4101-4103, 4301, 5001-5003, 5101-5105, 5201-5203, 5301-5305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</si>
  <si>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</si>
  <si>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</si>
  <si>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</si>
  <si>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</si>
  <si>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</si>
  <si>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</si>
  <si>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</si>
  <si>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</si>
  <si>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</si>
  <si>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</si>
  <si>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</si>
  <si>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</si>
  <si>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</si>
  <si>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</si>
  <si>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</si>
  <si>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</si>
  <si>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</si>
  <si>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</si>
  <si>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</si>
  <si>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</si>
  <si>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</si>
  <si>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</si>
  <si>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</si>
  <si>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</si>
  <si>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</si>
  <si>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</si>
  <si>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</si>
  <si>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</si>
  <si>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</si>
  <si>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</si>
  <si>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</si>
  <si>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</si>
  <si>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</si>
  <si>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</si>
  <si>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</si>
  <si>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</si>
  <si>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</si>
  <si>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</si>
  <si>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</si>
  <si>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</si>
  <si>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</si>
  <si>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ALTRES MERCADERIES NO ALIMENTÀRIES*</t>
  </si>
  <si>
    <t>TOTAL IMPORTACIONS  AGROALIMENTÀRIES</t>
  </si>
  <si>
    <t>*TARIC  290543-290545, 3301, 330210, 3501-3505, 380910, 3823, 382460, 4101-4103, 4301, 5001-5003, 5101-5105, 5201-5203, 5301-5305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</si>
  <si>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</si>
  <si>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</si>
  <si>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</si>
  <si>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</si>
  <si>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</si>
  <si>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Abril-Juny 2023</t>
  </si>
  <si>
    <t>Total acumulat campanya 2022/2023</t>
  </si>
  <si>
    <t>FRANÇA</t>
  </si>
  <si>
    <t>PAÏSOS BAIXOS</t>
  </si>
  <si>
    <t xml:space="preserve">ALEMANYA </t>
  </si>
  <si>
    <t xml:space="preserve">ITÀLIA 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</si>
  <si>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</si>
  <si>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</si>
  <si>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</si>
  <si>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</si>
  <si>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</si>
  <si>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</si>
  <si>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</si>
  <si>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</si>
  <si>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</si>
  <si>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</si>
  <si>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</si>
  <si>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</si>
  <si>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</si>
  <si>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</si>
  <si>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</si>
  <si>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</si>
  <si>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</si>
  <si>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</si>
  <si>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</si>
  <si>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</si>
  <si>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</si>
  <si>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</si>
  <si>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</si>
  <si>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REGNE UNIT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</si>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</sst>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,##0_);\(#,##0\)"/>
    <numFmt numFmtId="170" formatCode="###0"/>
    <numFmt numFmtId="171" formatCode="_-* #,##0.00\ _€_-;\-* #,##0.00\ _€_-;_-* &quot;-&quot;??\ _€_-;_-@_-"/>
    <numFmt numFmtId="172" formatCode="_-* #,##0\ _€_-;\-* #,##0\ _€_-;_-* &quot;-&quot;??\ _€_-;_-@_-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sz val="10"/>
      <color indexed="18"/>
      <name val="Courier New"/>
      <family val="3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Courier New"/>
      <family val="3"/>
    </font>
    <font>
      <b/>
      <sz val="20"/>
      <color indexed="17"/>
      <name val="Times New Roman"/>
      <family val="1"/>
    </font>
    <font>
      <sz val="10"/>
      <name val="Arial"/>
    </font>
    <font>
      <sz val="10"/>
      <name val="Courier"/>
      <family val="3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Arial"/>
      <family val="2"/>
    </font>
    <font>
      <sz val="14"/>
      <color indexed="18"/>
      <name val="Times New Roman"/>
      <family val="1"/>
    </font>
    <font>
      <sz val="10"/>
      <name val="Arial"/>
      <family val="2"/>
    </font>
    <font>
      <b/>
      <sz val="16"/>
      <color indexed="25"/>
      <name val="Times New Roman"/>
      <family val="1"/>
    </font>
    <font>
      <sz val="11"/>
      <color indexed="18"/>
      <name val="Times New Roman"/>
      <family val="1"/>
    </font>
    <font>
      <vertAlign val="superscript"/>
      <sz val="12"/>
      <color indexed="18"/>
      <name val="Times New Roman"/>
      <family val="1"/>
    </font>
    <font>
      <vertAlign val="superscript"/>
      <sz val="10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  <font>
      <sz val="10"/>
      <color indexed="1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b/>
      <sz val="10"/>
      <color indexed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48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32"/>
      </left>
      <right style="medium">
        <color indexed="18"/>
      </right>
      <top style="thin">
        <color indexed="1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18"/>
      </right>
      <top/>
      <bottom style="thin">
        <color indexed="18"/>
      </bottom>
      <diagonal/>
    </border>
    <border>
      <left style="thin">
        <color indexed="32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medium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8"/>
      </left>
      <right style="medium">
        <color indexed="8"/>
      </right>
      <top/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/>
      <right/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1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64"/>
      </left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/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dashed">
        <color indexed="18"/>
      </bottom>
      <diagonal/>
    </border>
    <border>
      <left style="thin">
        <color indexed="18"/>
      </left>
      <right style="thin">
        <color indexed="18"/>
      </right>
      <top/>
      <bottom style="dashed">
        <color indexed="18"/>
      </bottom>
      <diagonal/>
    </border>
    <border>
      <left/>
      <right style="thin">
        <color indexed="18"/>
      </right>
      <top/>
      <bottom style="dashed">
        <color indexed="18"/>
      </bottom>
      <diagonal/>
    </border>
    <border>
      <left style="thin">
        <color indexed="18"/>
      </left>
      <right style="medium">
        <color indexed="18"/>
      </right>
      <top/>
      <bottom style="dashed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rgb="FF000080"/>
      </right>
      <top style="medium">
        <color indexed="18"/>
      </top>
      <bottom style="medium">
        <color indexed="18"/>
      </bottom>
      <diagonal/>
    </border>
    <border>
      <left style="thin">
        <color rgb="FF000080"/>
      </left>
      <right style="thin">
        <color rgb="FF000080"/>
      </right>
      <top style="medium">
        <color indexed="18"/>
      </top>
      <bottom style="medium">
        <color indexed="18"/>
      </bottom>
      <diagonal/>
    </border>
    <border>
      <left/>
      <right style="thin">
        <color rgb="FF000080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rgb="FF000080"/>
      </right>
      <top/>
      <bottom/>
      <diagonal/>
    </border>
    <border>
      <left style="thin">
        <color rgb="FF000080"/>
      </left>
      <right style="thin">
        <color rgb="FF000080"/>
      </right>
      <top style="medium">
        <color indexed="18"/>
      </top>
      <bottom/>
      <diagonal/>
    </border>
    <border>
      <left style="thin">
        <color rgb="FF000080"/>
      </left>
      <right style="medium">
        <color indexed="18"/>
      </right>
      <top style="medium">
        <color indexed="18"/>
      </top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/>
      <right style="thin">
        <color rgb="FF000080"/>
      </right>
      <top/>
      <bottom/>
      <diagonal/>
    </border>
    <border>
      <left style="medium">
        <color indexed="18"/>
      </left>
      <right style="thin">
        <color indexed="18"/>
      </right>
      <top/>
      <bottom style="medium">
        <color rgb="FF002060"/>
      </bottom>
      <diagonal/>
    </border>
    <border>
      <left style="thin">
        <color indexed="18"/>
      </left>
      <right style="thin">
        <color rgb="FF000080"/>
      </right>
      <top/>
      <bottom style="medium">
        <color rgb="FF002060"/>
      </bottom>
      <diagonal/>
    </border>
    <border>
      <left/>
      <right style="thin">
        <color rgb="FF000080"/>
      </right>
      <top/>
      <bottom style="medium">
        <color rgb="FF002060"/>
      </bottom>
      <diagonal/>
    </border>
    <border>
      <left style="thin">
        <color rgb="FF000080"/>
      </left>
      <right style="thin">
        <color rgb="FF000080"/>
      </right>
      <top/>
      <bottom style="medium">
        <color rgb="FF002060"/>
      </bottom>
      <diagonal/>
    </border>
    <border>
      <left/>
      <right style="medium">
        <color indexed="18"/>
      </right>
      <top/>
      <bottom style="medium">
        <color rgb="FF002060"/>
      </bottom>
      <diagonal/>
    </border>
    <border>
      <left style="thin">
        <color rgb="FF000080"/>
      </left>
      <right style="medium">
        <color indexed="18"/>
      </right>
      <top/>
      <bottom/>
      <diagonal/>
    </border>
    <border>
      <left/>
      <right style="thin">
        <color rgb="FF000080"/>
      </right>
      <top/>
      <bottom style="medium">
        <color theme="0"/>
      </bottom>
      <diagonal/>
    </border>
    <border>
      <left style="thin">
        <color indexed="18"/>
      </left>
      <right style="thin">
        <color rgb="FF000080"/>
      </right>
      <top/>
      <bottom style="medium">
        <color indexed="18"/>
      </bottom>
      <diagonal/>
    </border>
    <border>
      <left style="thin">
        <color rgb="FF000080"/>
      </left>
      <right style="thin">
        <color rgb="FF000080"/>
      </right>
      <top/>
      <bottom style="medium">
        <color indexed="18"/>
      </bottom>
      <diagonal/>
    </border>
    <border>
      <left/>
      <right style="thin">
        <color rgb="FF000080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rgb="FF000099"/>
      </top>
      <bottom style="medium">
        <color rgb="FF000099"/>
      </bottom>
      <diagonal/>
    </border>
    <border>
      <left style="thin">
        <color indexed="18"/>
      </left>
      <right style="thin">
        <color indexed="18"/>
      </right>
      <top style="medium">
        <color rgb="FF000099"/>
      </top>
      <bottom style="medium">
        <color rgb="FF000099"/>
      </bottom>
      <diagonal/>
    </border>
    <border>
      <left style="thin">
        <color indexed="18"/>
      </left>
      <right style="medium">
        <color indexed="18"/>
      </right>
      <top style="medium">
        <color rgb="FF000099"/>
      </top>
      <bottom style="medium">
        <color rgb="FF000099"/>
      </bottom>
      <diagonal/>
    </border>
    <border>
      <left style="thin">
        <color indexed="18"/>
      </left>
      <right style="medium">
        <color indexed="18"/>
      </right>
      <top style="medium">
        <color rgb="FF000099"/>
      </top>
      <bottom/>
      <diagonal/>
    </border>
    <border>
      <left style="medium">
        <color rgb="FF002060"/>
      </left>
      <right style="medium">
        <color indexed="18"/>
      </right>
      <top style="medium">
        <color rgb="FF002060"/>
      </top>
      <bottom/>
      <diagonal/>
    </border>
    <border>
      <left style="medium">
        <color indexed="18"/>
      </left>
      <right/>
      <top style="medium">
        <color rgb="FF002060"/>
      </top>
      <bottom style="medium">
        <color indexed="18"/>
      </bottom>
      <diagonal/>
    </border>
    <border>
      <left/>
      <right/>
      <top style="medium">
        <color rgb="FF002060"/>
      </top>
      <bottom style="medium">
        <color indexed="18"/>
      </bottom>
      <diagonal/>
    </border>
    <border>
      <left/>
      <right style="medium">
        <color indexed="18"/>
      </right>
      <top style="medium">
        <color rgb="FF002060"/>
      </top>
      <bottom style="medium">
        <color indexed="18"/>
      </bottom>
      <diagonal/>
    </border>
    <border>
      <left/>
      <right style="medium">
        <color rgb="FF002060"/>
      </right>
      <top style="medium">
        <color rgb="FF002060"/>
      </top>
      <bottom style="medium">
        <color indexed="18"/>
      </bottom>
      <diagonal/>
    </border>
    <border>
      <left style="medium">
        <color rgb="FF002060"/>
      </left>
      <right style="medium">
        <color indexed="18"/>
      </right>
      <top/>
      <bottom/>
      <diagonal/>
    </border>
    <border>
      <left/>
      <right style="medium">
        <color rgb="FF002060"/>
      </right>
      <top style="medium">
        <color indexed="18"/>
      </top>
      <bottom style="thin">
        <color indexed="18"/>
      </bottom>
      <diagonal/>
    </border>
    <border>
      <left style="medium">
        <color rgb="FF002060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rgb="FF002060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rgb="FF002060"/>
      </bottom>
      <diagonal/>
    </border>
    <border>
      <left style="thin">
        <color indexed="18"/>
      </left>
      <right style="medium">
        <color rgb="FF002060"/>
      </right>
      <top style="thin">
        <color indexed="18"/>
      </top>
      <bottom style="medium">
        <color rgb="FF002060"/>
      </bottom>
      <diagonal/>
    </border>
    <border>
      <left style="thin">
        <color indexed="18"/>
      </left>
      <right style="medium">
        <color rgb="FF002060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4">
    <xf numFmtId="0" fontId="0" fillId="0" borderId="0"/>
    <xf numFmtId="165" fontId="9" fillId="0" borderId="0"/>
    <xf numFmtId="165" fontId="15" fillId="0" borderId="0"/>
    <xf numFmtId="0" fontId="22" fillId="0" borderId="0"/>
    <xf numFmtId="0" fontId="24" fillId="0" borderId="0"/>
    <xf numFmtId="0" fontId="14" fillId="0" borderId="0"/>
    <xf numFmtId="165" fontId="9" fillId="0" borderId="0"/>
    <xf numFmtId="0" fontId="24" fillId="0" borderId="0"/>
    <xf numFmtId="0" fontId="14" fillId="0" borderId="0"/>
    <xf numFmtId="0" fontId="24" fillId="0" borderId="0"/>
    <xf numFmtId="0" fontId="34" fillId="0" borderId="0"/>
    <xf numFmtId="0" fontId="34" fillId="0" borderId="0"/>
    <xf numFmtId="0" fontId="1" fillId="0" borderId="0"/>
    <xf numFmtId="171" fontId="1" fillId="0" borderId="0" applyFont="0" applyFill="0" applyBorder="0" applyAlignment="0" applyProtection="0"/>
  </cellStyleXfs>
  <cellXfs count="812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5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protection locked="0"/>
    </xf>
    <xf numFmtId="4" fontId="8" fillId="0" borderId="7" xfId="1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4" fontId="8" fillId="0" borderId="8" xfId="1" applyNumberFormat="1" applyFont="1" applyBorder="1" applyProtection="1">
      <protection locked="0"/>
    </xf>
    <xf numFmtId="0" fontId="6" fillId="0" borderId="9" xfId="0" applyFont="1" applyBorder="1" applyProtection="1">
      <protection locked="0"/>
    </xf>
    <xf numFmtId="4" fontId="8" fillId="0" borderId="10" xfId="1" applyNumberFormat="1" applyFont="1" applyBorder="1" applyProtection="1">
      <protection locked="0"/>
    </xf>
    <xf numFmtId="166" fontId="6" fillId="0" borderId="3" xfId="0" applyNumberFormat="1" applyFont="1" applyBorder="1" applyProtection="1">
      <protection locked="0"/>
    </xf>
    <xf numFmtId="166" fontId="6" fillId="0" borderId="4" xfId="1" applyNumberFormat="1" applyFont="1" applyBorder="1" applyProtection="1">
      <protection locked="0"/>
    </xf>
    <xf numFmtId="166" fontId="6" fillId="0" borderId="11" xfId="0" applyNumberFormat="1" applyFont="1" applyBorder="1" applyAlignment="1" applyProtection="1">
      <alignment horizontal="right"/>
      <protection locked="0"/>
    </xf>
    <xf numFmtId="166" fontId="6" fillId="0" borderId="10" xfId="1" applyNumberFormat="1" applyFont="1" applyBorder="1" applyProtection="1">
      <protection locked="0"/>
    </xf>
    <xf numFmtId="166" fontId="6" fillId="0" borderId="12" xfId="0" applyNumberFormat="1" applyFont="1" applyBorder="1" applyAlignment="1" applyProtection="1">
      <alignment horizontal="right"/>
      <protection locked="0"/>
    </xf>
    <xf numFmtId="166" fontId="5" fillId="0" borderId="13" xfId="0" applyNumberFormat="1" applyFont="1" applyBorder="1" applyProtection="1">
      <protection locked="0"/>
    </xf>
    <xf numFmtId="166" fontId="5" fillId="0" borderId="7" xfId="1" applyNumberFormat="1" applyFont="1" applyBorder="1" applyProtection="1">
      <protection locked="0"/>
    </xf>
    <xf numFmtId="166" fontId="5" fillId="0" borderId="14" xfId="0" applyNumberFormat="1" applyFont="1" applyBorder="1" applyAlignment="1" applyProtection="1">
      <alignment horizontal="right"/>
      <protection locked="0"/>
    </xf>
    <xf numFmtId="166" fontId="5" fillId="0" borderId="15" xfId="0" applyNumberFormat="1" applyFont="1" applyBorder="1" applyAlignment="1" applyProtection="1">
      <alignment horizontal="right"/>
      <protection locked="0"/>
    </xf>
    <xf numFmtId="166" fontId="6" fillId="0" borderId="13" xfId="0" applyNumberFormat="1" applyFont="1" applyBorder="1" applyProtection="1">
      <protection locked="0"/>
    </xf>
    <xf numFmtId="166" fontId="6" fillId="0" borderId="16" xfId="1" applyNumberFormat="1" applyFont="1" applyBorder="1" applyProtection="1">
      <protection locked="0"/>
    </xf>
    <xf numFmtId="166" fontId="6" fillId="0" borderId="14" xfId="0" applyNumberFormat="1" applyFont="1" applyBorder="1" applyAlignment="1" applyProtection="1">
      <alignment horizontal="right"/>
      <protection locked="0"/>
    </xf>
    <xf numFmtId="166" fontId="6" fillId="0" borderId="15" xfId="0" applyNumberFormat="1" applyFont="1" applyBorder="1" applyAlignment="1" applyProtection="1">
      <alignment horizontal="right"/>
      <protection locked="0"/>
    </xf>
    <xf numFmtId="166" fontId="6" fillId="0" borderId="18" xfId="0" applyNumberFormat="1" applyFont="1" applyBorder="1" applyAlignment="1" applyProtection="1">
      <alignment horizontal="right"/>
      <protection locked="0"/>
    </xf>
    <xf numFmtId="166" fontId="5" fillId="0" borderId="16" xfId="1" applyNumberFormat="1" applyFont="1" applyBorder="1" applyProtection="1">
      <protection locked="0"/>
    </xf>
    <xf numFmtId="166" fontId="5" fillId="0" borderId="19" xfId="0" applyNumberFormat="1" applyFont="1" applyBorder="1" applyAlignment="1" applyProtection="1">
      <alignment horizontal="right"/>
      <protection locked="0"/>
    </xf>
    <xf numFmtId="166" fontId="5" fillId="0" borderId="13" xfId="0" applyNumberFormat="1" applyFont="1" applyBorder="1" applyAlignment="1" applyProtection="1">
      <alignment horizontal="right"/>
      <protection locked="0"/>
    </xf>
    <xf numFmtId="166" fontId="5" fillId="0" borderId="10" xfId="1" applyNumberFormat="1" applyFont="1" applyBorder="1" applyProtection="1">
      <protection locked="0"/>
    </xf>
    <xf numFmtId="166" fontId="6" fillId="0" borderId="3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Alignment="1" applyProtection="1">
      <alignment horizontal="right"/>
      <protection locked="0"/>
    </xf>
    <xf numFmtId="166" fontId="5" fillId="0" borderId="7" xfId="0" applyNumberFormat="1" applyFont="1" applyBorder="1" applyProtection="1">
      <protection locked="0"/>
    </xf>
    <xf numFmtId="166" fontId="6" fillId="0" borderId="2" xfId="0" applyNumberFormat="1" applyFont="1" applyBorder="1" applyProtection="1">
      <protection locked="0"/>
    </xf>
    <xf numFmtId="166" fontId="6" fillId="0" borderId="16" xfId="0" applyNumberFormat="1" applyFont="1" applyBorder="1" applyProtection="1">
      <protection locked="0"/>
    </xf>
    <xf numFmtId="166" fontId="5" fillId="0" borderId="21" xfId="0" applyNumberFormat="1" applyFont="1" applyBorder="1" applyAlignment="1" applyProtection="1">
      <alignment horizontal="right"/>
      <protection locked="0"/>
    </xf>
    <xf numFmtId="166" fontId="5" fillId="0" borderId="22" xfId="1" applyNumberFormat="1" applyFont="1" applyBorder="1" applyProtection="1">
      <protection locked="0"/>
    </xf>
    <xf numFmtId="166" fontId="5" fillId="0" borderId="23" xfId="0" applyNumberFormat="1" applyFont="1" applyBorder="1" applyAlignment="1" applyProtection="1">
      <alignment horizontal="right"/>
      <protection locked="0"/>
    </xf>
    <xf numFmtId="166" fontId="5" fillId="0" borderId="24" xfId="0" applyNumberFormat="1" applyFont="1" applyBorder="1" applyAlignment="1" applyProtection="1">
      <alignment horizontal="right"/>
      <protection locked="0"/>
    </xf>
    <xf numFmtId="166" fontId="5" fillId="0" borderId="15" xfId="0" applyNumberFormat="1" applyFont="1" applyBorder="1" applyAlignment="1">
      <alignment horizontal="right"/>
    </xf>
    <xf numFmtId="0" fontId="10" fillId="0" borderId="0" xfId="0" applyFont="1"/>
    <xf numFmtId="0" fontId="6" fillId="0" borderId="0" xfId="0" applyFont="1"/>
    <xf numFmtId="0" fontId="4" fillId="0" borderId="0" xfId="0" applyFont="1"/>
    <xf numFmtId="0" fontId="12" fillId="0" borderId="0" xfId="0" applyFont="1"/>
    <xf numFmtId="166" fontId="6" fillId="0" borderId="16" xfId="1" applyNumberFormat="1" applyFont="1" applyBorder="1" applyAlignment="1" applyProtection="1">
      <alignment horizontal="right"/>
      <protection locked="0"/>
    </xf>
    <xf numFmtId="164" fontId="11" fillId="0" borderId="0" xfId="0" applyNumberFormat="1" applyFont="1"/>
    <xf numFmtId="164" fontId="4" fillId="0" borderId="0" xfId="0" applyNumberFormat="1" applyFont="1"/>
    <xf numFmtId="166" fontId="6" fillId="0" borderId="4" xfId="1" applyNumberFormat="1" applyFont="1" applyBorder="1" applyAlignment="1" applyProtection="1">
      <alignment horizontal="right"/>
      <protection locked="0"/>
    </xf>
    <xf numFmtId="166" fontId="5" fillId="0" borderId="13" xfId="0" applyNumberFormat="1" applyFont="1" applyBorder="1" applyAlignment="1">
      <alignment horizontal="right"/>
    </xf>
    <xf numFmtId="166" fontId="6" fillId="3" borderId="13" xfId="0" applyNumberFormat="1" applyFont="1" applyFill="1" applyBorder="1" applyProtection="1">
      <protection locked="0"/>
    </xf>
    <xf numFmtId="166" fontId="6" fillId="3" borderId="16" xfId="1" applyNumberFormat="1" applyFont="1" applyFill="1" applyBorder="1" applyProtection="1">
      <protection locked="0"/>
    </xf>
    <xf numFmtId="166" fontId="6" fillId="3" borderId="14" xfId="0" applyNumberFormat="1" applyFont="1" applyFill="1" applyBorder="1" applyAlignment="1" applyProtection="1">
      <alignment horizontal="right"/>
      <protection locked="0"/>
    </xf>
    <xf numFmtId="166" fontId="6" fillId="3" borderId="15" xfId="0" applyNumberFormat="1" applyFont="1" applyFill="1" applyBorder="1" applyAlignment="1" applyProtection="1">
      <alignment horizontal="right"/>
      <protection locked="0"/>
    </xf>
    <xf numFmtId="166" fontId="6" fillId="3" borderId="16" xfId="1" applyNumberFormat="1" applyFont="1" applyFill="1" applyBorder="1" applyAlignment="1" applyProtection="1">
      <alignment horizontal="right"/>
      <protection locked="0"/>
    </xf>
    <xf numFmtId="166" fontId="6" fillId="3" borderId="4" xfId="1" applyNumberFormat="1" applyFont="1" applyFill="1" applyBorder="1" applyProtection="1">
      <protection locked="0"/>
    </xf>
    <xf numFmtId="166" fontId="6" fillId="3" borderId="3" xfId="0" applyNumberFormat="1" applyFont="1" applyFill="1" applyBorder="1" applyProtection="1">
      <protection locked="0"/>
    </xf>
    <xf numFmtId="166" fontId="6" fillId="3" borderId="18" xfId="0" applyNumberFormat="1" applyFont="1" applyFill="1" applyBorder="1" applyAlignment="1" applyProtection="1">
      <alignment horizontal="right"/>
      <protection locked="0"/>
    </xf>
    <xf numFmtId="166" fontId="6" fillId="3" borderId="2" xfId="0" applyNumberFormat="1" applyFont="1" applyFill="1" applyBorder="1" applyProtection="1">
      <protection locked="0"/>
    </xf>
    <xf numFmtId="166" fontId="6" fillId="3" borderId="16" xfId="0" applyNumberFormat="1" applyFont="1" applyFill="1" applyBorder="1" applyProtection="1">
      <protection locked="0"/>
    </xf>
    <xf numFmtId="166" fontId="6" fillId="3" borderId="25" xfId="0" applyNumberFormat="1" applyFont="1" applyFill="1" applyBorder="1" applyProtection="1">
      <protection locked="0"/>
    </xf>
    <xf numFmtId="166" fontId="6" fillId="3" borderId="22" xfId="1" applyNumberFormat="1" applyFont="1" applyFill="1" applyBorder="1" applyProtection="1">
      <protection locked="0"/>
    </xf>
    <xf numFmtId="166" fontId="0" fillId="0" borderId="0" xfId="0" applyNumberFormat="1"/>
    <xf numFmtId="166" fontId="5" fillId="0" borderId="26" xfId="1" applyNumberFormat="1" applyFont="1" applyBorder="1" applyProtection="1">
      <protection locked="0"/>
    </xf>
    <xf numFmtId="164" fontId="6" fillId="0" borderId="17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6" fillId="3" borderId="2" xfId="0" applyNumberFormat="1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164" fontId="6" fillId="3" borderId="21" xfId="0" applyNumberFormat="1" applyFont="1" applyFill="1" applyBorder="1" applyAlignment="1">
      <alignment horizontal="left"/>
    </xf>
    <xf numFmtId="164" fontId="5" fillId="0" borderId="6" xfId="0" applyNumberFormat="1" applyFont="1" applyBorder="1" applyAlignment="1" applyProtection="1">
      <alignment horizontal="left"/>
      <protection locked="0"/>
    </xf>
    <xf numFmtId="164" fontId="6" fillId="0" borderId="3" xfId="0" applyNumberFormat="1" applyFont="1" applyBorder="1" applyAlignment="1" applyProtection="1">
      <alignment horizontal="left" vertical="center"/>
      <protection locked="0"/>
    </xf>
    <xf numFmtId="164" fontId="5" fillId="0" borderId="2" xfId="0" applyNumberFormat="1" applyFont="1" applyBorder="1" applyAlignment="1" applyProtection="1">
      <alignment horizontal="left"/>
      <protection locked="0"/>
    </xf>
    <xf numFmtId="164" fontId="6" fillId="0" borderId="2" xfId="0" applyNumberFormat="1" applyFont="1" applyBorder="1" applyAlignment="1" applyProtection="1">
      <alignment horizontal="left"/>
      <protection locked="0"/>
    </xf>
    <xf numFmtId="164" fontId="6" fillId="3" borderId="2" xfId="0" applyNumberFormat="1" applyFont="1" applyFill="1" applyBorder="1" applyAlignment="1" applyProtection="1">
      <alignment horizontal="left"/>
      <protection locked="0"/>
    </xf>
    <xf numFmtId="166" fontId="6" fillId="0" borderId="13" xfId="0" applyNumberFormat="1" applyFont="1" applyBorder="1"/>
    <xf numFmtId="166" fontId="6" fillId="0" borderId="14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6" fontId="6" fillId="3" borderId="13" xfId="0" applyNumberFormat="1" applyFont="1" applyFill="1" applyBorder="1"/>
    <xf numFmtId="166" fontId="6" fillId="3" borderId="14" xfId="0" applyNumberFormat="1" applyFont="1" applyFill="1" applyBorder="1" applyAlignment="1">
      <alignment horizontal="right"/>
    </xf>
    <xf numFmtId="166" fontId="6" fillId="3" borderId="15" xfId="0" applyNumberFormat="1" applyFont="1" applyFill="1" applyBorder="1" applyAlignment="1">
      <alignment horizontal="right"/>
    </xf>
    <xf numFmtId="166" fontId="6" fillId="0" borderId="3" xfId="0" applyNumberFormat="1" applyFont="1" applyBorder="1"/>
    <xf numFmtId="166" fontId="6" fillId="0" borderId="18" xfId="0" applyNumberFormat="1" applyFont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6" fontId="5" fillId="0" borderId="7" xfId="1" applyNumberFormat="1" applyFont="1" applyBorder="1"/>
    <xf numFmtId="166" fontId="5" fillId="0" borderId="14" xfId="0" applyNumberFormat="1" applyFont="1" applyBorder="1" applyAlignment="1">
      <alignment horizontal="right"/>
    </xf>
    <xf numFmtId="166" fontId="6" fillId="0" borderId="16" xfId="1" applyNumberFormat="1" applyFont="1" applyBorder="1"/>
    <xf numFmtId="164" fontId="6" fillId="3" borderId="17" xfId="0" applyNumberFormat="1" applyFont="1" applyFill="1" applyBorder="1" applyAlignment="1" applyProtection="1">
      <alignment horizontal="left"/>
      <protection locked="0"/>
    </xf>
    <xf numFmtId="166" fontId="6" fillId="3" borderId="3" xfId="0" applyNumberFormat="1" applyFont="1" applyFill="1" applyBorder="1"/>
    <xf numFmtId="166" fontId="6" fillId="3" borderId="18" xfId="0" applyNumberFormat="1" applyFont="1" applyFill="1" applyBorder="1" applyAlignment="1">
      <alignment horizontal="right"/>
    </xf>
    <xf numFmtId="164" fontId="6" fillId="0" borderId="17" xfId="0" applyNumberFormat="1" applyFont="1" applyBorder="1" applyAlignment="1" applyProtection="1">
      <alignment horizontal="left"/>
      <protection locked="0"/>
    </xf>
    <xf numFmtId="165" fontId="6" fillId="3" borderId="29" xfId="0" applyNumberFormat="1" applyFont="1" applyFill="1" applyBorder="1" applyAlignment="1" applyProtection="1">
      <alignment horizontal="left"/>
      <protection locked="0"/>
    </xf>
    <xf numFmtId="164" fontId="5" fillId="0" borderId="20" xfId="0" applyNumberFormat="1" applyFont="1" applyBorder="1" applyAlignment="1" applyProtection="1">
      <alignment horizontal="center" wrapText="1"/>
      <protection locked="0"/>
    </xf>
    <xf numFmtId="166" fontId="5" fillId="0" borderId="16" xfId="1" applyNumberFormat="1" applyFont="1" applyBorder="1"/>
    <xf numFmtId="166" fontId="5" fillId="0" borderId="15" xfId="0" applyNumberFormat="1" applyFont="1" applyBorder="1"/>
    <xf numFmtId="166" fontId="6" fillId="3" borderId="21" xfId="0" applyNumberFormat="1" applyFont="1" applyFill="1" applyBorder="1"/>
    <xf numFmtId="166" fontId="6" fillId="3" borderId="24" xfId="0" applyNumberFormat="1" applyFont="1" applyFill="1" applyBorder="1" applyAlignment="1">
      <alignment horizontal="right"/>
    </xf>
    <xf numFmtId="167" fontId="11" fillId="0" borderId="0" xfId="0" applyNumberFormat="1" applyFont="1"/>
    <xf numFmtId="167" fontId="10" fillId="0" borderId="0" xfId="0" applyNumberFormat="1" applyFont="1"/>
    <xf numFmtId="165" fontId="16" fillId="0" borderId="0" xfId="2" applyFont="1" applyAlignment="1">
      <alignment vertical="center"/>
    </xf>
    <xf numFmtId="165" fontId="6" fillId="0" borderId="0" xfId="2" applyFont="1"/>
    <xf numFmtId="164" fontId="17" fillId="0" borderId="0" xfId="2" applyNumberFormat="1" applyFont="1" applyAlignment="1">
      <alignment vertical="center"/>
    </xf>
    <xf numFmtId="164" fontId="18" fillId="0" borderId="0" xfId="2" applyNumberFormat="1" applyFont="1" applyAlignment="1">
      <alignment vertical="center"/>
    </xf>
    <xf numFmtId="165" fontId="19" fillId="0" borderId="30" xfId="2" applyFont="1" applyBorder="1" applyAlignment="1">
      <alignment horizontal="left" vertical="center"/>
    </xf>
    <xf numFmtId="165" fontId="20" fillId="0" borderId="31" xfId="2" applyFont="1" applyBorder="1"/>
    <xf numFmtId="165" fontId="5" fillId="0" borderId="31" xfId="2" applyFont="1" applyBorder="1"/>
    <xf numFmtId="165" fontId="5" fillId="0" borderId="32" xfId="2" applyFont="1" applyBorder="1"/>
    <xf numFmtId="165" fontId="5" fillId="3" borderId="1" xfId="2" applyFont="1" applyFill="1" applyBorder="1" applyAlignment="1">
      <alignment horizontal="left"/>
    </xf>
    <xf numFmtId="165" fontId="20" fillId="3" borderId="13" xfId="2" applyFont="1" applyFill="1" applyBorder="1" applyAlignment="1">
      <alignment horizontal="left"/>
    </xf>
    <xf numFmtId="165" fontId="20" fillId="3" borderId="21" xfId="2" applyFont="1" applyFill="1" applyBorder="1" applyAlignment="1">
      <alignment horizontal="left"/>
    </xf>
    <xf numFmtId="165" fontId="21" fillId="3" borderId="39" xfId="2" applyFont="1" applyFill="1" applyBorder="1" applyAlignment="1">
      <alignment horizontal="center" vertical="center"/>
    </xf>
    <xf numFmtId="165" fontId="21" fillId="3" borderId="40" xfId="2" applyFont="1" applyFill="1" applyBorder="1" applyAlignment="1">
      <alignment horizontal="center" vertical="center"/>
    </xf>
    <xf numFmtId="165" fontId="21" fillId="3" borderId="23" xfId="2" applyFont="1" applyFill="1" applyBorder="1" applyAlignment="1">
      <alignment horizontal="center" vertical="center"/>
    </xf>
    <xf numFmtId="165" fontId="21" fillId="3" borderId="41" xfId="2" applyFont="1" applyFill="1" applyBorder="1" applyAlignment="1">
      <alignment horizontal="center" vertical="center"/>
    </xf>
    <xf numFmtId="165" fontId="21" fillId="3" borderId="42" xfId="2" applyFont="1" applyFill="1" applyBorder="1" applyAlignment="1">
      <alignment horizontal="center" vertical="center"/>
    </xf>
    <xf numFmtId="165" fontId="21" fillId="3" borderId="43" xfId="2" applyFont="1" applyFill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168" fontId="23" fillId="0" borderId="44" xfId="0" applyNumberFormat="1" applyFont="1" applyBorder="1" applyAlignment="1">
      <alignment horizontal="right"/>
    </xf>
    <xf numFmtId="168" fontId="23" fillId="0" borderId="45" xfId="0" quotePrefix="1" applyNumberFormat="1" applyFont="1" applyBorder="1" applyAlignment="1">
      <alignment horizontal="right"/>
    </xf>
    <xf numFmtId="168" fontId="23" fillId="0" borderId="46" xfId="0" quotePrefix="1" applyNumberFormat="1" applyFont="1" applyBorder="1" applyAlignment="1">
      <alignment horizontal="right"/>
    </xf>
    <xf numFmtId="168" fontId="23" fillId="0" borderId="47" xfId="0" quotePrefix="1" applyNumberFormat="1" applyFont="1" applyBorder="1" applyAlignment="1">
      <alignment horizontal="right"/>
    </xf>
    <xf numFmtId="168" fontId="23" fillId="0" borderId="48" xfId="0" quotePrefix="1" applyNumberFormat="1" applyFont="1" applyBorder="1" applyAlignment="1">
      <alignment horizontal="right"/>
    </xf>
    <xf numFmtId="168" fontId="23" fillId="0" borderId="44" xfId="0" quotePrefix="1" applyNumberFormat="1" applyFont="1" applyBorder="1" applyAlignment="1">
      <alignment horizontal="right"/>
    </xf>
    <xf numFmtId="168" fontId="23" fillId="0" borderId="49" xfId="0" quotePrefix="1" applyNumberFormat="1" applyFont="1" applyBorder="1" applyAlignment="1">
      <alignment horizontal="right"/>
    </xf>
    <xf numFmtId="167" fontId="6" fillId="0" borderId="0" xfId="2" applyNumberFormat="1" applyFont="1"/>
    <xf numFmtId="0" fontId="6" fillId="4" borderId="13" xfId="3" applyFont="1" applyFill="1" applyBorder="1" applyAlignment="1">
      <alignment horizontal="left" wrapText="1"/>
    </xf>
    <xf numFmtId="168" fontId="23" fillId="3" borderId="16" xfId="0" quotePrefix="1" applyNumberFormat="1" applyFont="1" applyFill="1" applyBorder="1"/>
    <xf numFmtId="168" fontId="23" fillId="3" borderId="50" xfId="0" quotePrefix="1" applyNumberFormat="1" applyFont="1" applyFill="1" applyBorder="1"/>
    <xf numFmtId="168" fontId="23" fillId="3" borderId="14" xfId="0" quotePrefix="1" applyNumberFormat="1" applyFont="1" applyFill="1" applyBorder="1"/>
    <xf numFmtId="168" fontId="23" fillId="3" borderId="51" xfId="0" quotePrefix="1" applyNumberFormat="1" applyFont="1" applyFill="1" applyBorder="1"/>
    <xf numFmtId="168" fontId="23" fillId="3" borderId="0" xfId="0" quotePrefix="1" applyNumberFormat="1" applyFont="1" applyFill="1"/>
    <xf numFmtId="168" fontId="23" fillId="3" borderId="15" xfId="0" quotePrefix="1" applyNumberFormat="1" applyFont="1" applyFill="1" applyBorder="1"/>
    <xf numFmtId="0" fontId="6" fillId="0" borderId="13" xfId="3" applyFont="1" applyBorder="1" applyAlignment="1">
      <alignment horizontal="left" wrapText="1"/>
    </xf>
    <xf numFmtId="168" fontId="23" fillId="0" borderId="16" xfId="0" quotePrefix="1" applyNumberFormat="1" applyFont="1" applyBorder="1"/>
    <xf numFmtId="168" fontId="23" fillId="0" borderId="50" xfId="0" quotePrefix="1" applyNumberFormat="1" applyFont="1" applyBorder="1"/>
    <xf numFmtId="168" fontId="23" fillId="0" borderId="14" xfId="0" quotePrefix="1" applyNumberFormat="1" applyFont="1" applyBorder="1"/>
    <xf numFmtId="168" fontId="23" fillId="0" borderId="51" xfId="0" quotePrefix="1" applyNumberFormat="1" applyFont="1" applyBorder="1"/>
    <xf numFmtId="168" fontId="23" fillId="0" borderId="0" xfId="0" quotePrefix="1" applyNumberFormat="1" applyFont="1"/>
    <xf numFmtId="168" fontId="23" fillId="0" borderId="15" xfId="0" quotePrefix="1" applyNumberFormat="1" applyFont="1" applyBorder="1"/>
    <xf numFmtId="168" fontId="23" fillId="5" borderId="16" xfId="0" quotePrefix="1" applyNumberFormat="1" applyFont="1" applyFill="1" applyBorder="1"/>
    <xf numFmtId="168" fontId="23" fillId="0" borderId="44" xfId="0" quotePrefix="1" applyNumberFormat="1" applyFont="1" applyBorder="1"/>
    <xf numFmtId="168" fontId="23" fillId="0" borderId="45" xfId="0" quotePrefix="1" applyNumberFormat="1" applyFont="1" applyBorder="1"/>
    <xf numFmtId="168" fontId="23" fillId="0" borderId="46" xfId="0" quotePrefix="1" applyNumberFormat="1" applyFont="1" applyBorder="1"/>
    <xf numFmtId="168" fontId="23" fillId="0" borderId="47" xfId="0" quotePrefix="1" applyNumberFormat="1" applyFont="1" applyBorder="1"/>
    <xf numFmtId="168" fontId="23" fillId="0" borderId="48" xfId="0" quotePrefix="1" applyNumberFormat="1" applyFont="1" applyBorder="1"/>
    <xf numFmtId="168" fontId="23" fillId="0" borderId="49" xfId="0" quotePrefix="1" applyNumberFormat="1" applyFont="1" applyBorder="1"/>
    <xf numFmtId="0" fontId="6" fillId="5" borderId="13" xfId="3" applyFont="1" applyFill="1" applyBorder="1" applyAlignment="1">
      <alignment horizontal="left" wrapText="1"/>
    </xf>
    <xf numFmtId="168" fontId="23" fillId="5" borderId="50" xfId="0" quotePrefix="1" applyNumberFormat="1" applyFont="1" applyFill="1" applyBorder="1"/>
    <xf numFmtId="168" fontId="23" fillId="5" borderId="14" xfId="0" quotePrefix="1" applyNumberFormat="1" applyFont="1" applyFill="1" applyBorder="1"/>
    <xf numFmtId="168" fontId="23" fillId="5" borderId="51" xfId="0" quotePrefix="1" applyNumberFormat="1" applyFont="1" applyFill="1" applyBorder="1"/>
    <xf numFmtId="168" fontId="23" fillId="5" borderId="0" xfId="0" quotePrefix="1" applyNumberFormat="1" applyFont="1" applyFill="1"/>
    <xf numFmtId="168" fontId="23" fillId="5" borderId="15" xfId="0" quotePrefix="1" applyNumberFormat="1" applyFont="1" applyFill="1" applyBorder="1"/>
    <xf numFmtId="168" fontId="6" fillId="0" borderId="0" xfId="2" applyNumberFormat="1" applyFont="1" applyAlignment="1">
      <alignment horizontal="center"/>
    </xf>
    <xf numFmtId="0" fontId="6" fillId="0" borderId="13" xfId="3" applyFont="1" applyBorder="1" applyAlignment="1">
      <alignment horizontal="left"/>
    </xf>
    <xf numFmtId="0" fontId="6" fillId="5" borderId="21" xfId="3" applyFont="1" applyFill="1" applyBorder="1" applyAlignment="1">
      <alignment horizontal="left" wrapText="1"/>
    </xf>
    <xf numFmtId="168" fontId="23" fillId="5" borderId="22" xfId="0" quotePrefix="1" applyNumberFormat="1" applyFont="1" applyFill="1" applyBorder="1"/>
    <xf numFmtId="168" fontId="23" fillId="5" borderId="52" xfId="0" quotePrefix="1" applyNumberFormat="1" applyFont="1" applyFill="1" applyBorder="1"/>
    <xf numFmtId="168" fontId="23" fillId="5" borderId="24" xfId="0" quotePrefix="1" applyNumberFormat="1" applyFont="1" applyFill="1" applyBorder="1"/>
    <xf numFmtId="168" fontId="23" fillId="5" borderId="53" xfId="0" quotePrefix="1" applyNumberFormat="1" applyFont="1" applyFill="1" applyBorder="1"/>
    <xf numFmtId="168" fontId="23" fillId="5" borderId="28" xfId="0" quotePrefix="1" applyNumberFormat="1" applyFont="1" applyFill="1" applyBorder="1"/>
    <xf numFmtId="168" fontId="23" fillId="5" borderId="54" xfId="0" quotePrefix="1" applyNumberFormat="1" applyFont="1" applyFill="1" applyBorder="1"/>
    <xf numFmtId="0" fontId="6" fillId="0" borderId="21" xfId="3" applyFont="1" applyBorder="1" applyAlignment="1">
      <alignment horizontal="left" wrapText="1"/>
    </xf>
    <xf numFmtId="168" fontId="23" fillId="0" borderId="22" xfId="0" quotePrefix="1" applyNumberFormat="1" applyFont="1" applyBorder="1"/>
    <xf numFmtId="168" fontId="23" fillId="0" borderId="52" xfId="0" quotePrefix="1" applyNumberFormat="1" applyFont="1" applyBorder="1"/>
    <xf numFmtId="168" fontId="23" fillId="0" borderId="24" xfId="0" quotePrefix="1" applyNumberFormat="1" applyFont="1" applyBorder="1"/>
    <xf numFmtId="168" fontId="23" fillId="0" borderId="53" xfId="0" quotePrefix="1" applyNumberFormat="1" applyFont="1" applyBorder="1"/>
    <xf numFmtId="168" fontId="23" fillId="0" borderId="28" xfId="0" quotePrefix="1" applyNumberFormat="1" applyFont="1" applyBorder="1"/>
    <xf numFmtId="168" fontId="23" fillId="0" borderId="54" xfId="0" quotePrefix="1" applyNumberFormat="1" applyFont="1" applyBorder="1"/>
    <xf numFmtId="165" fontId="11" fillId="0" borderId="0" xfId="2" applyFont="1" applyAlignment="1">
      <alignment horizontal="left"/>
    </xf>
    <xf numFmtId="165" fontId="13" fillId="6" borderId="0" xfId="2" applyFont="1" applyFill="1" applyAlignment="1">
      <alignment vertical="center"/>
    </xf>
    <xf numFmtId="0" fontId="11" fillId="6" borderId="0" xfId="0" applyFont="1" applyFill="1"/>
    <xf numFmtId="0" fontId="11" fillId="0" borderId="0" xfId="0" applyFont="1"/>
    <xf numFmtId="0" fontId="3" fillId="6" borderId="0" xfId="0" applyFont="1" applyFill="1" applyAlignment="1">
      <alignment vertical="center"/>
    </xf>
    <xf numFmtId="0" fontId="6" fillId="6" borderId="0" xfId="0" applyFont="1" applyFill="1"/>
    <xf numFmtId="165" fontId="20" fillId="0" borderId="55" xfId="0" applyNumberFormat="1" applyFont="1" applyBorder="1" applyAlignment="1">
      <alignment horizontal="left" vertical="center"/>
    </xf>
    <xf numFmtId="165" fontId="20" fillId="6" borderId="48" xfId="0" applyNumberFormat="1" applyFont="1" applyFill="1" applyBorder="1" applyAlignment="1">
      <alignment horizontal="left" vertical="center"/>
    </xf>
    <xf numFmtId="165" fontId="20" fillId="6" borderId="49" xfId="0" applyNumberFormat="1" applyFont="1" applyFill="1" applyBorder="1" applyAlignment="1">
      <alignment horizontal="left" vertical="center"/>
    </xf>
    <xf numFmtId="165" fontId="21" fillId="3" borderId="62" xfId="0" applyNumberFormat="1" applyFont="1" applyFill="1" applyBorder="1" applyAlignment="1">
      <alignment horizontal="center" vertical="center"/>
    </xf>
    <xf numFmtId="165" fontId="21" fillId="3" borderId="63" xfId="0" applyNumberFormat="1" applyFont="1" applyFill="1" applyBorder="1" applyAlignment="1">
      <alignment horizontal="center" vertical="center"/>
    </xf>
    <xf numFmtId="165" fontId="21" fillId="3" borderId="64" xfId="0" applyNumberFormat="1" applyFont="1" applyFill="1" applyBorder="1" applyAlignment="1">
      <alignment horizontal="center" vertical="center"/>
    </xf>
    <xf numFmtId="165" fontId="21" fillId="3" borderId="65" xfId="0" applyNumberFormat="1" applyFont="1" applyFill="1" applyBorder="1" applyAlignment="1">
      <alignment horizontal="center" vertical="center"/>
    </xf>
    <xf numFmtId="165" fontId="21" fillId="3" borderId="66" xfId="0" applyNumberFormat="1" applyFont="1" applyFill="1" applyBorder="1" applyAlignment="1">
      <alignment horizontal="center" vertical="center"/>
    </xf>
    <xf numFmtId="168" fontId="6" fillId="6" borderId="67" xfId="0" applyNumberFormat="1" applyFont="1" applyFill="1" applyBorder="1" applyAlignment="1">
      <alignment horizontal="right"/>
    </xf>
    <xf numFmtId="168" fontId="6" fillId="6" borderId="68" xfId="0" applyNumberFormat="1" applyFont="1" applyFill="1" applyBorder="1" applyAlignment="1">
      <alignment horizontal="right"/>
    </xf>
    <xf numFmtId="168" fontId="6" fillId="6" borderId="69" xfId="0" applyNumberFormat="1" applyFont="1" applyFill="1" applyBorder="1" applyAlignment="1">
      <alignment horizontal="right"/>
    </xf>
    <xf numFmtId="168" fontId="6" fillId="6" borderId="70" xfId="0" applyNumberFormat="1" applyFont="1" applyFill="1" applyBorder="1" applyAlignment="1">
      <alignment horizontal="right"/>
    </xf>
    <xf numFmtId="168" fontId="6" fillId="6" borderId="67" xfId="0" quotePrefix="1" applyNumberFormat="1" applyFont="1" applyFill="1" applyBorder="1" applyAlignment="1">
      <alignment horizontal="right"/>
    </xf>
    <xf numFmtId="168" fontId="6" fillId="6" borderId="68" xfId="0" quotePrefix="1" applyNumberFormat="1" applyFont="1" applyFill="1" applyBorder="1" applyAlignment="1">
      <alignment horizontal="right"/>
    </xf>
    <xf numFmtId="168" fontId="6" fillId="3" borderId="67" xfId="0" quotePrefix="1" applyNumberFormat="1" applyFont="1" applyFill="1" applyBorder="1"/>
    <xf numFmtId="168" fontId="6" fillId="3" borderId="68" xfId="0" quotePrefix="1" applyNumberFormat="1" applyFont="1" applyFill="1" applyBorder="1"/>
    <xf numFmtId="168" fontId="6" fillId="6" borderId="67" xfId="0" quotePrefix="1" applyNumberFormat="1" applyFont="1" applyFill="1" applyBorder="1"/>
    <xf numFmtId="168" fontId="6" fillId="6" borderId="68" xfId="0" quotePrefix="1" applyNumberFormat="1" applyFont="1" applyFill="1" applyBorder="1"/>
    <xf numFmtId="168" fontId="6" fillId="3" borderId="71" xfId="0" quotePrefix="1" applyNumberFormat="1" applyFont="1" applyFill="1" applyBorder="1"/>
    <xf numFmtId="168" fontId="6" fillId="3" borderId="72" xfId="0" quotePrefix="1" applyNumberFormat="1" applyFont="1" applyFill="1" applyBorder="1"/>
    <xf numFmtId="168" fontId="6" fillId="6" borderId="69" xfId="0" quotePrefix="1" applyNumberFormat="1" applyFont="1" applyFill="1" applyBorder="1"/>
    <xf numFmtId="168" fontId="6" fillId="6" borderId="70" xfId="0" quotePrefix="1" applyNumberFormat="1" applyFont="1" applyFill="1" applyBorder="1"/>
    <xf numFmtId="168" fontId="6" fillId="0" borderId="67" xfId="0" quotePrefix="1" applyNumberFormat="1" applyFont="1" applyBorder="1"/>
    <xf numFmtId="168" fontId="6" fillId="0" borderId="68" xfId="0" quotePrefix="1" applyNumberFormat="1" applyFont="1" applyBorder="1"/>
    <xf numFmtId="0" fontId="11" fillId="7" borderId="0" xfId="0" applyFont="1" applyFill="1"/>
    <xf numFmtId="168" fontId="6" fillId="0" borderId="73" xfId="0" quotePrefix="1" applyNumberFormat="1" applyFont="1" applyBorder="1"/>
    <xf numFmtId="168" fontId="6" fillId="0" borderId="74" xfId="0" quotePrefix="1" applyNumberFormat="1" applyFont="1" applyBorder="1"/>
    <xf numFmtId="168" fontId="6" fillId="6" borderId="75" xfId="0" quotePrefix="1" applyNumberFormat="1" applyFont="1" applyFill="1" applyBorder="1"/>
    <xf numFmtId="168" fontId="6" fillId="6" borderId="76" xfId="0" quotePrefix="1" applyNumberFormat="1" applyFont="1" applyFill="1" applyBorder="1"/>
    <xf numFmtId="165" fontId="10" fillId="6" borderId="0" xfId="0" applyNumberFormat="1" applyFont="1" applyFill="1" applyAlignment="1">
      <alignment horizontal="left"/>
    </xf>
    <xf numFmtId="0" fontId="11" fillId="6" borderId="0" xfId="4" applyFont="1" applyFill="1"/>
    <xf numFmtId="0" fontId="25" fillId="6" borderId="0" xfId="4" applyFont="1" applyFill="1" applyAlignment="1">
      <alignment horizontal="left" vertical="center"/>
    </xf>
    <xf numFmtId="0" fontId="23" fillId="6" borderId="30" xfId="4" applyFont="1" applyFill="1" applyBorder="1" applyAlignment="1">
      <alignment horizontal="left" vertical="center"/>
    </xf>
    <xf numFmtId="0" fontId="23" fillId="6" borderId="31" xfId="4" applyFont="1" applyFill="1" applyBorder="1" applyAlignment="1">
      <alignment horizontal="left" vertical="center"/>
    </xf>
    <xf numFmtId="0" fontId="6" fillId="6" borderId="31" xfId="4" applyFont="1" applyFill="1" applyBorder="1"/>
    <xf numFmtId="17" fontId="20" fillId="6" borderId="32" xfId="4" applyNumberFormat="1" applyFont="1" applyFill="1" applyBorder="1" applyAlignment="1">
      <alignment horizontal="right" vertical="center"/>
    </xf>
    <xf numFmtId="0" fontId="6" fillId="6" borderId="0" xfId="4" applyFont="1" applyFill="1"/>
    <xf numFmtId="0" fontId="21" fillId="8" borderId="7" xfId="4" applyFont="1" applyFill="1" applyBorder="1" applyAlignment="1">
      <alignment horizontal="center" vertical="center" wrapText="1"/>
    </xf>
    <xf numFmtId="0" fontId="21" fillId="8" borderId="84" xfId="4" applyFont="1" applyFill="1" applyBorder="1" applyAlignment="1">
      <alignment horizontal="center" vertical="center" wrapText="1"/>
    </xf>
    <xf numFmtId="0" fontId="21" fillId="8" borderId="85" xfId="4" applyFont="1" applyFill="1" applyBorder="1" applyAlignment="1">
      <alignment horizontal="center" vertical="center" wrapText="1"/>
    </xf>
    <xf numFmtId="0" fontId="21" fillId="8" borderId="42" xfId="4" applyFont="1" applyFill="1" applyBorder="1" applyAlignment="1">
      <alignment horizontal="center" vertical="center" wrapText="1"/>
    </xf>
    <xf numFmtId="0" fontId="21" fillId="8" borderId="23" xfId="4" applyFont="1" applyFill="1" applyBorder="1" applyAlignment="1">
      <alignment horizontal="center" vertical="center" wrapText="1"/>
    </xf>
    <xf numFmtId="0" fontId="5" fillId="6" borderId="13" xfId="4" applyFont="1" applyFill="1" applyBorder="1" applyAlignment="1">
      <alignment horizontal="left"/>
    </xf>
    <xf numFmtId="169" fontId="26" fillId="0" borderId="44" xfId="4" applyNumberFormat="1" applyFont="1" applyBorder="1" applyAlignment="1">
      <alignment horizontal="right"/>
    </xf>
    <xf numFmtId="169" fontId="26" fillId="0" borderId="45" xfId="4" applyNumberFormat="1" applyFont="1" applyBorder="1" applyAlignment="1">
      <alignment horizontal="right"/>
    </xf>
    <xf numFmtId="169" fontId="26" fillId="0" borderId="46" xfId="4" applyNumberFormat="1" applyFont="1" applyBorder="1" applyAlignment="1">
      <alignment horizontal="right"/>
    </xf>
    <xf numFmtId="169" fontId="6" fillId="0" borderId="44" xfId="4" applyNumberFormat="1" applyFont="1" applyBorder="1" applyAlignment="1">
      <alignment horizontal="right"/>
    </xf>
    <xf numFmtId="169" fontId="6" fillId="0" borderId="45" xfId="4" applyNumberFormat="1" applyFont="1" applyBorder="1" applyAlignment="1">
      <alignment horizontal="right"/>
    </xf>
    <xf numFmtId="169" fontId="6" fillId="0" borderId="46" xfId="4" applyNumberFormat="1" applyFont="1" applyBorder="1" applyAlignment="1">
      <alignment horizontal="right"/>
    </xf>
    <xf numFmtId="0" fontId="6" fillId="6" borderId="13" xfId="4" applyFont="1" applyFill="1" applyBorder="1" applyAlignment="1">
      <alignment horizontal="left"/>
    </xf>
    <xf numFmtId="169" fontId="6" fillId="0" borderId="16" xfId="4" applyNumberFormat="1" applyFont="1" applyBorder="1" applyAlignment="1">
      <alignment horizontal="right"/>
    </xf>
    <xf numFmtId="169" fontId="6" fillId="0" borderId="50" xfId="4" applyNumberFormat="1" applyFont="1" applyBorder="1" applyAlignment="1">
      <alignment horizontal="right"/>
    </xf>
    <xf numFmtId="169" fontId="6" fillId="0" borderId="16" xfId="4" quotePrefix="1" applyNumberFormat="1" applyFont="1" applyBorder="1" applyAlignment="1">
      <alignment horizontal="right"/>
    </xf>
    <xf numFmtId="169" fontId="6" fillId="0" borderId="14" xfId="4" applyNumberFormat="1" applyFont="1" applyBorder="1" applyAlignment="1">
      <alignment horizontal="right"/>
    </xf>
    <xf numFmtId="0" fontId="6" fillId="3" borderId="13" xfId="4" quotePrefix="1" applyFont="1" applyFill="1" applyBorder="1" applyAlignment="1">
      <alignment horizontal="left"/>
    </xf>
    <xf numFmtId="169" fontId="6" fillId="3" borderId="16" xfId="4" applyNumberFormat="1" applyFont="1" applyFill="1" applyBorder="1" applyAlignment="1">
      <alignment horizontal="right"/>
    </xf>
    <xf numFmtId="169" fontId="6" fillId="3" borderId="50" xfId="4" applyNumberFormat="1" applyFont="1" applyFill="1" applyBorder="1" applyAlignment="1">
      <alignment horizontal="right"/>
    </xf>
    <xf numFmtId="169" fontId="6" fillId="3" borderId="16" xfId="4" quotePrefix="1" applyNumberFormat="1" applyFont="1" applyFill="1" applyBorder="1" applyAlignment="1">
      <alignment horizontal="right"/>
    </xf>
    <xf numFmtId="169" fontId="6" fillId="3" borderId="14" xfId="4" applyNumberFormat="1" applyFont="1" applyFill="1" applyBorder="1" applyAlignment="1">
      <alignment horizontal="right"/>
    </xf>
    <xf numFmtId="0" fontId="6" fillId="6" borderId="13" xfId="4" quotePrefix="1" applyFont="1" applyFill="1" applyBorder="1" applyAlignment="1">
      <alignment horizontal="left"/>
    </xf>
    <xf numFmtId="0" fontId="6" fillId="6" borderId="3" xfId="4" applyFont="1" applyFill="1" applyBorder="1" applyAlignment="1">
      <alignment horizontal="left"/>
    </xf>
    <xf numFmtId="169" fontId="6" fillId="0" borderId="4" xfId="4" quotePrefix="1" applyNumberFormat="1" applyFont="1" applyBorder="1" applyAlignment="1">
      <alignment horizontal="right"/>
    </xf>
    <xf numFmtId="169" fontId="6" fillId="0" borderId="86" xfId="4" applyNumberFormat="1" applyFont="1" applyBorder="1" applyAlignment="1">
      <alignment horizontal="right"/>
    </xf>
    <xf numFmtId="169" fontId="6" fillId="0" borderId="18" xfId="4" applyNumberFormat="1" applyFont="1" applyBorder="1" applyAlignment="1">
      <alignment horizontal="right"/>
    </xf>
    <xf numFmtId="169" fontId="6" fillId="0" borderId="7" xfId="4" applyNumberFormat="1" applyFont="1" applyBorder="1" applyAlignment="1">
      <alignment horizontal="right"/>
    </xf>
    <xf numFmtId="169" fontId="6" fillId="0" borderId="84" xfId="4" applyNumberFormat="1" applyFont="1" applyBorder="1" applyAlignment="1">
      <alignment horizontal="right"/>
    </xf>
    <xf numFmtId="169" fontId="6" fillId="0" borderId="19" xfId="4" applyNumberFormat="1" applyFont="1" applyBorder="1" applyAlignment="1">
      <alignment horizontal="right"/>
    </xf>
    <xf numFmtId="0" fontId="6" fillId="3" borderId="3" xfId="4" applyFont="1" applyFill="1" applyBorder="1" applyAlignment="1">
      <alignment horizontal="left"/>
    </xf>
    <xf numFmtId="169" fontId="6" fillId="3" borderId="4" xfId="4" quotePrefix="1" applyNumberFormat="1" applyFont="1" applyFill="1" applyBorder="1" applyAlignment="1">
      <alignment horizontal="right"/>
    </xf>
    <xf numFmtId="169" fontId="6" fillId="3" borderId="86" xfId="4" applyNumberFormat="1" applyFont="1" applyFill="1" applyBorder="1" applyAlignment="1">
      <alignment horizontal="right"/>
    </xf>
    <xf numFmtId="169" fontId="6" fillId="3" borderId="18" xfId="4" applyNumberFormat="1" applyFont="1" applyFill="1" applyBorder="1" applyAlignment="1">
      <alignment horizontal="right"/>
    </xf>
    <xf numFmtId="0" fontId="6" fillId="3" borderId="13" xfId="4" applyFont="1" applyFill="1" applyBorder="1" applyAlignment="1">
      <alignment horizontal="left"/>
    </xf>
    <xf numFmtId="169" fontId="6" fillId="3" borderId="50" xfId="4" quotePrefix="1" applyNumberFormat="1" applyFont="1" applyFill="1" applyBorder="1" applyAlignment="1">
      <alignment horizontal="right"/>
    </xf>
    <xf numFmtId="169" fontId="6" fillId="3" borderId="14" xfId="4" quotePrefix="1" applyNumberFormat="1" applyFont="1" applyFill="1" applyBorder="1" applyAlignment="1">
      <alignment horizontal="right"/>
    </xf>
    <xf numFmtId="169" fontId="6" fillId="3" borderId="86" xfId="4" quotePrefix="1" applyNumberFormat="1" applyFont="1" applyFill="1" applyBorder="1" applyAlignment="1">
      <alignment horizontal="right"/>
    </xf>
    <xf numFmtId="169" fontId="6" fillId="3" borderId="18" xfId="4" quotePrefix="1" applyNumberFormat="1" applyFont="1" applyFill="1" applyBorder="1" applyAlignment="1">
      <alignment horizontal="right"/>
    </xf>
    <xf numFmtId="169" fontId="6" fillId="0" borderId="50" xfId="4" quotePrefix="1" applyNumberFormat="1" applyFont="1" applyBorder="1" applyAlignment="1">
      <alignment horizontal="right"/>
    </xf>
    <xf numFmtId="169" fontId="6" fillId="0" borderId="14" xfId="4" quotePrefix="1" applyNumberFormat="1" applyFont="1" applyBorder="1" applyAlignment="1">
      <alignment horizontal="right"/>
    </xf>
    <xf numFmtId="0" fontId="6" fillId="3" borderId="21" xfId="4" applyFont="1" applyFill="1" applyBorder="1" applyAlignment="1">
      <alignment horizontal="left"/>
    </xf>
    <xf numFmtId="169" fontId="6" fillId="3" borderId="22" xfId="4" applyNumberFormat="1" applyFont="1" applyFill="1" applyBorder="1" applyAlignment="1">
      <alignment horizontal="right"/>
    </xf>
    <xf numFmtId="169" fontId="6" fillId="3" borderId="52" xfId="4" applyNumberFormat="1" applyFont="1" applyFill="1" applyBorder="1" applyAlignment="1">
      <alignment horizontal="right"/>
    </xf>
    <xf numFmtId="169" fontId="6" fillId="3" borderId="24" xfId="4" applyNumberFormat="1" applyFont="1" applyFill="1" applyBorder="1" applyAlignment="1">
      <alignment horizontal="right"/>
    </xf>
    <xf numFmtId="169" fontId="6" fillId="3" borderId="22" xfId="4" quotePrefix="1" applyNumberFormat="1" applyFont="1" applyFill="1" applyBorder="1" applyAlignment="1">
      <alignment horizontal="right"/>
    </xf>
    <xf numFmtId="0" fontId="11" fillId="6" borderId="0" xfId="4" applyFont="1" applyFill="1" applyAlignment="1">
      <alignment horizontal="left"/>
    </xf>
    <xf numFmtId="0" fontId="6" fillId="6" borderId="48" xfId="4" applyFont="1" applyFill="1" applyBorder="1"/>
    <xf numFmtId="0" fontId="26" fillId="6" borderId="48" xfId="4" applyFont="1" applyFill="1" applyBorder="1"/>
    <xf numFmtId="169" fontId="26" fillId="6" borderId="0" xfId="4" applyNumberFormat="1" applyFont="1" applyFill="1"/>
    <xf numFmtId="0" fontId="26" fillId="6" borderId="0" xfId="4" applyFont="1" applyFill="1"/>
    <xf numFmtId="0" fontId="11" fillId="0" borderId="0" xfId="4" applyFont="1"/>
    <xf numFmtId="169" fontId="6" fillId="6" borderId="0" xfId="4" applyNumberFormat="1" applyFont="1" applyFill="1"/>
    <xf numFmtId="165" fontId="21" fillId="6" borderId="0" xfId="6" applyFont="1" applyFill="1"/>
    <xf numFmtId="165" fontId="11" fillId="6" borderId="0" xfId="6" applyFont="1" applyFill="1"/>
    <xf numFmtId="165" fontId="29" fillId="6" borderId="0" xfId="6" applyFont="1" applyFill="1"/>
    <xf numFmtId="165" fontId="3" fillId="6" borderId="0" xfId="6" applyFont="1" applyFill="1" applyAlignment="1">
      <alignment horizontal="left" vertical="center"/>
    </xf>
    <xf numFmtId="165" fontId="29" fillId="6" borderId="28" xfId="6" applyFont="1" applyFill="1" applyBorder="1"/>
    <xf numFmtId="0" fontId="23" fillId="6" borderId="30" xfId="5" applyFont="1" applyFill="1" applyBorder="1" applyAlignment="1">
      <alignment vertical="center"/>
    </xf>
    <xf numFmtId="0" fontId="23" fillId="6" borderId="31" xfId="5" applyFont="1" applyFill="1" applyBorder="1" applyAlignment="1">
      <alignment vertical="center"/>
    </xf>
    <xf numFmtId="49" fontId="20" fillId="6" borderId="32" xfId="6" applyNumberFormat="1" applyFont="1" applyFill="1" applyBorder="1" applyAlignment="1">
      <alignment horizontal="right" vertical="center"/>
    </xf>
    <xf numFmtId="165" fontId="11" fillId="6" borderId="2" xfId="6" applyFont="1" applyFill="1" applyBorder="1"/>
    <xf numFmtId="165" fontId="6" fillId="6" borderId="0" xfId="6" applyFont="1" applyFill="1"/>
    <xf numFmtId="0" fontId="31" fillId="2" borderId="39" xfId="5" applyFont="1" applyFill="1" applyBorder="1" applyAlignment="1">
      <alignment horizontal="center" vertical="center" wrapText="1"/>
    </xf>
    <xf numFmtId="0" fontId="31" fillId="2" borderId="42" xfId="5" applyFont="1" applyFill="1" applyBorder="1" applyAlignment="1">
      <alignment horizontal="center" vertical="center" wrapText="1"/>
    </xf>
    <xf numFmtId="165" fontId="31" fillId="8" borderId="23" xfId="6" applyFont="1" applyFill="1" applyBorder="1" applyAlignment="1">
      <alignment horizontal="center" vertical="justify"/>
    </xf>
    <xf numFmtId="165" fontId="6" fillId="6" borderId="55" xfId="6" applyFont="1" applyFill="1" applyBorder="1" applyAlignment="1">
      <alignment horizontal="left"/>
    </xf>
    <xf numFmtId="169" fontId="6" fillId="6" borderId="44" xfId="5" applyNumberFormat="1" applyFont="1" applyFill="1" applyBorder="1"/>
    <xf numFmtId="169" fontId="6" fillId="6" borderId="45" xfId="5" applyNumberFormat="1" applyFont="1" applyFill="1" applyBorder="1"/>
    <xf numFmtId="169" fontId="6" fillId="6" borderId="46" xfId="5" applyNumberFormat="1" applyFont="1" applyFill="1" applyBorder="1"/>
    <xf numFmtId="3" fontId="6" fillId="6" borderId="44" xfId="5" applyNumberFormat="1" applyFont="1" applyFill="1" applyBorder="1"/>
    <xf numFmtId="165" fontId="6" fillId="3" borderId="2" xfId="6" applyFont="1" applyFill="1" applyBorder="1" applyAlignment="1">
      <alignment horizontal="left"/>
    </xf>
    <xf numFmtId="169" fontId="6" fillId="3" borderId="16" xfId="5" applyNumberFormat="1" applyFont="1" applyFill="1" applyBorder="1"/>
    <xf numFmtId="169" fontId="6" fillId="3" borderId="50" xfId="5" applyNumberFormat="1" applyFont="1" applyFill="1" applyBorder="1"/>
    <xf numFmtId="169" fontId="6" fillId="3" borderId="14" xfId="5" applyNumberFormat="1" applyFont="1" applyFill="1" applyBorder="1"/>
    <xf numFmtId="3" fontId="6" fillId="3" borderId="16" xfId="5" applyNumberFormat="1" applyFont="1" applyFill="1" applyBorder="1"/>
    <xf numFmtId="165" fontId="6" fillId="6" borderId="2" xfId="6" applyFont="1" applyFill="1" applyBorder="1" applyAlignment="1">
      <alignment horizontal="left"/>
    </xf>
    <xf numFmtId="169" fontId="6" fillId="6" borderId="16" xfId="5" applyNumberFormat="1" applyFont="1" applyFill="1" applyBorder="1"/>
    <xf numFmtId="169" fontId="6" fillId="6" borderId="50" xfId="5" applyNumberFormat="1" applyFont="1" applyFill="1" applyBorder="1"/>
    <xf numFmtId="169" fontId="6" fillId="6" borderId="14" xfId="5" applyNumberFormat="1" applyFont="1" applyFill="1" applyBorder="1"/>
    <xf numFmtId="3" fontId="6" fillId="6" borderId="16" xfId="5" applyNumberFormat="1" applyFont="1" applyFill="1" applyBorder="1"/>
    <xf numFmtId="3" fontId="6" fillId="3" borderId="16" xfId="5" quotePrefix="1" applyNumberFormat="1" applyFont="1" applyFill="1" applyBorder="1" applyAlignment="1">
      <alignment horizontal="right"/>
    </xf>
    <xf numFmtId="165" fontId="6" fillId="0" borderId="2" xfId="6" applyFont="1" applyBorder="1" applyAlignment="1">
      <alignment horizontal="left"/>
    </xf>
    <xf numFmtId="169" fontId="6" fillId="0" borderId="16" xfId="5" applyNumberFormat="1" applyFont="1" applyBorder="1" applyAlignment="1">
      <alignment horizontal="right"/>
    </xf>
    <xf numFmtId="169" fontId="6" fillId="0" borderId="50" xfId="5" applyNumberFormat="1" applyFont="1" applyBorder="1"/>
    <xf numFmtId="169" fontId="6" fillId="0" borderId="14" xfId="5" applyNumberFormat="1" applyFont="1" applyBorder="1"/>
    <xf numFmtId="3" fontId="6" fillId="0" borderId="16" xfId="5" quotePrefix="1" applyNumberFormat="1" applyFont="1" applyBorder="1" applyAlignment="1">
      <alignment horizontal="right"/>
    </xf>
    <xf numFmtId="169" fontId="6" fillId="3" borderId="16" xfId="5" applyNumberFormat="1" applyFont="1" applyFill="1" applyBorder="1" applyAlignment="1">
      <alignment horizontal="right"/>
    </xf>
    <xf numFmtId="165" fontId="5" fillId="6" borderId="87" xfId="6" applyFont="1" applyFill="1" applyBorder="1" applyAlignment="1">
      <alignment horizontal="left"/>
    </xf>
    <xf numFmtId="169" fontId="5" fillId="0" borderId="39" xfId="5" applyNumberFormat="1" applyFont="1" applyBorder="1"/>
    <xf numFmtId="169" fontId="5" fillId="0" borderId="42" xfId="5" applyNumberFormat="1" applyFont="1" applyBorder="1"/>
    <xf numFmtId="169" fontId="5" fillId="0" borderId="23" xfId="5" applyNumberFormat="1" applyFont="1" applyBorder="1"/>
    <xf numFmtId="3" fontId="5" fillId="0" borderId="39" xfId="5" quotePrefix="1" applyNumberFormat="1" applyFont="1" applyBorder="1" applyAlignment="1">
      <alignment horizontal="right"/>
    </xf>
    <xf numFmtId="165" fontId="5" fillId="6" borderId="55" xfId="6" applyFont="1" applyFill="1" applyBorder="1" applyAlignment="1">
      <alignment horizontal="left"/>
    </xf>
    <xf numFmtId="165" fontId="5" fillId="2" borderId="88" xfId="6" applyFont="1" applyFill="1" applyBorder="1" applyAlignment="1">
      <alignment horizontal="center" vertical="center"/>
    </xf>
    <xf numFmtId="169" fontId="31" fillId="2" borderId="53" xfId="5" applyNumberFormat="1" applyFont="1" applyFill="1" applyBorder="1" applyAlignment="1">
      <alignment horizontal="center" vertical="center" wrapText="1"/>
    </xf>
    <xf numFmtId="1" fontId="31" fillId="2" borderId="52" xfId="5" applyNumberFormat="1" applyFont="1" applyFill="1" applyBorder="1" applyAlignment="1">
      <alignment horizontal="center" vertical="center"/>
    </xf>
    <xf numFmtId="169" fontId="31" fillId="2" borderId="24" xfId="5" applyNumberFormat="1" applyFont="1" applyFill="1" applyBorder="1" applyAlignment="1">
      <alignment horizontal="center" vertical="center" wrapText="1"/>
    </xf>
    <xf numFmtId="165" fontId="5" fillId="6" borderId="13" xfId="6" applyFont="1" applyFill="1" applyBorder="1" applyAlignment="1">
      <alignment horizontal="left" wrapText="1"/>
    </xf>
    <xf numFmtId="169" fontId="6" fillId="6" borderId="47" xfId="6" applyNumberFormat="1" applyFont="1" applyFill="1" applyBorder="1"/>
    <xf numFmtId="169" fontId="6" fillId="6" borderId="45" xfId="6" applyNumberFormat="1" applyFont="1" applyFill="1" applyBorder="1"/>
    <xf numFmtId="169" fontId="6" fillId="6" borderId="46" xfId="6" applyNumberFormat="1" applyFont="1" applyFill="1" applyBorder="1"/>
    <xf numFmtId="169" fontId="6" fillId="6" borderId="44" xfId="6" applyNumberFormat="1" applyFont="1" applyFill="1" applyBorder="1"/>
    <xf numFmtId="165" fontId="6" fillId="6" borderId="13" xfId="6" applyFont="1" applyFill="1" applyBorder="1" applyAlignment="1">
      <alignment horizontal="left"/>
    </xf>
    <xf numFmtId="169" fontId="6" fillId="6" borderId="16" xfId="6" applyNumberFormat="1" applyFont="1" applyFill="1" applyBorder="1" applyAlignment="1">
      <alignment horizontal="right"/>
    </xf>
    <xf numFmtId="169" fontId="6" fillId="6" borderId="50" xfId="6" applyNumberFormat="1" applyFont="1" applyFill="1" applyBorder="1" applyAlignment="1">
      <alignment horizontal="right"/>
    </xf>
    <xf numFmtId="169" fontId="6" fillId="6" borderId="14" xfId="5" applyNumberFormat="1" applyFont="1" applyFill="1" applyBorder="1" applyAlignment="1">
      <alignment horizontal="right"/>
    </xf>
    <xf numFmtId="169" fontId="6" fillId="6" borderId="16" xfId="6" applyNumberFormat="1" applyFont="1" applyFill="1" applyBorder="1"/>
    <xf numFmtId="49" fontId="6" fillId="6" borderId="14" xfId="6" applyNumberFormat="1" applyFont="1" applyFill="1" applyBorder="1" applyAlignment="1">
      <alignment horizontal="right"/>
    </xf>
    <xf numFmtId="165" fontId="6" fillId="3" borderId="13" xfId="6" applyFont="1" applyFill="1" applyBorder="1" applyAlignment="1">
      <alignment horizontal="left"/>
    </xf>
    <xf numFmtId="169" fontId="6" fillId="3" borderId="16" xfId="6" applyNumberFormat="1" applyFont="1" applyFill="1" applyBorder="1" applyAlignment="1">
      <alignment horizontal="right"/>
    </xf>
    <xf numFmtId="169" fontId="6" fillId="3" borderId="50" xfId="6" applyNumberFormat="1" applyFont="1" applyFill="1" applyBorder="1" applyAlignment="1">
      <alignment horizontal="right"/>
    </xf>
    <xf numFmtId="169" fontId="6" fillId="3" borderId="14" xfId="6" applyNumberFormat="1" applyFont="1" applyFill="1" applyBorder="1" applyAlignment="1">
      <alignment horizontal="right"/>
    </xf>
    <xf numFmtId="169" fontId="6" fillId="3" borderId="16" xfId="6" applyNumberFormat="1" applyFont="1" applyFill="1" applyBorder="1"/>
    <xf numFmtId="169" fontId="6" fillId="6" borderId="14" xfId="6" applyNumberFormat="1" applyFont="1" applyFill="1" applyBorder="1" applyAlignment="1">
      <alignment horizontal="right"/>
    </xf>
    <xf numFmtId="169" fontId="6" fillId="3" borderId="50" xfId="6" applyNumberFormat="1" applyFont="1" applyFill="1" applyBorder="1"/>
    <xf numFmtId="169" fontId="6" fillId="3" borderId="14" xfId="6" applyNumberFormat="1" applyFont="1" applyFill="1" applyBorder="1"/>
    <xf numFmtId="169" fontId="6" fillId="6" borderId="50" xfId="6" applyNumberFormat="1" applyFont="1" applyFill="1" applyBorder="1"/>
    <xf numFmtId="169" fontId="6" fillId="6" borderId="14" xfId="6" applyNumberFormat="1" applyFont="1" applyFill="1" applyBorder="1"/>
    <xf numFmtId="165" fontId="6" fillId="7" borderId="13" xfId="6" applyFont="1" applyFill="1" applyBorder="1" applyAlignment="1">
      <alignment horizontal="left"/>
    </xf>
    <xf numFmtId="169" fontId="6" fillId="7" borderId="16" xfId="6" applyNumberFormat="1" applyFont="1" applyFill="1" applyBorder="1" applyAlignment="1">
      <alignment horizontal="right"/>
    </xf>
    <xf numFmtId="169" fontId="6" fillId="7" borderId="50" xfId="6" applyNumberFormat="1" applyFont="1" applyFill="1" applyBorder="1" applyAlignment="1">
      <alignment horizontal="right"/>
    </xf>
    <xf numFmtId="169" fontId="6" fillId="7" borderId="14" xfId="6" applyNumberFormat="1" applyFont="1" applyFill="1" applyBorder="1" applyAlignment="1">
      <alignment horizontal="right"/>
    </xf>
    <xf numFmtId="169" fontId="6" fillId="7" borderId="16" xfId="6" applyNumberFormat="1" applyFont="1" applyFill="1" applyBorder="1"/>
    <xf numFmtId="169" fontId="6" fillId="7" borderId="50" xfId="6" applyNumberFormat="1" applyFont="1" applyFill="1" applyBorder="1"/>
    <xf numFmtId="169" fontId="6" fillId="7" borderId="14" xfId="6" applyNumberFormat="1" applyFont="1" applyFill="1" applyBorder="1"/>
    <xf numFmtId="165" fontId="6" fillId="3" borderId="3" xfId="6" applyFont="1" applyFill="1" applyBorder="1" applyAlignment="1">
      <alignment horizontal="left"/>
    </xf>
    <xf numFmtId="169" fontId="6" fillId="3" borderId="4" xfId="6" applyNumberFormat="1" applyFont="1" applyFill="1" applyBorder="1" applyAlignment="1">
      <alignment horizontal="right"/>
    </xf>
    <xf numFmtId="169" fontId="6" fillId="3" borderId="86" xfId="6" applyNumberFormat="1" applyFont="1" applyFill="1" applyBorder="1" applyAlignment="1">
      <alignment horizontal="right"/>
    </xf>
    <xf numFmtId="169" fontId="6" fillId="3" borderId="18" xfId="6" applyNumberFormat="1" applyFont="1" applyFill="1" applyBorder="1" applyAlignment="1">
      <alignment horizontal="right"/>
    </xf>
    <xf numFmtId="3" fontId="6" fillId="3" borderId="86" xfId="6" applyNumberFormat="1" applyFont="1" applyFill="1" applyBorder="1"/>
    <xf numFmtId="165" fontId="5" fillId="6" borderId="6" xfId="6" applyFont="1" applyFill="1" applyBorder="1" applyAlignment="1">
      <alignment horizontal="left"/>
    </xf>
    <xf numFmtId="169" fontId="6" fillId="6" borderId="7" xfId="6" applyNumberFormat="1" applyFont="1" applyFill="1" applyBorder="1"/>
    <xf numFmtId="165" fontId="6" fillId="6" borderId="3" xfId="6" applyFont="1" applyFill="1" applyBorder="1" applyAlignment="1">
      <alignment horizontal="left"/>
    </xf>
    <xf numFmtId="169" fontId="6" fillId="6" borderId="4" xfId="6" applyNumberFormat="1" applyFont="1" applyFill="1" applyBorder="1" applyAlignment="1">
      <alignment horizontal="right"/>
    </xf>
    <xf numFmtId="169" fontId="6" fillId="6" borderId="86" xfId="6" applyNumberFormat="1" applyFont="1" applyFill="1" applyBorder="1" applyAlignment="1">
      <alignment horizontal="right"/>
    </xf>
    <xf numFmtId="169" fontId="6" fillId="6" borderId="18" xfId="6" applyNumberFormat="1" applyFont="1" applyFill="1" applyBorder="1" applyAlignment="1">
      <alignment horizontal="right"/>
    </xf>
    <xf numFmtId="169" fontId="6" fillId="6" borderId="4" xfId="6" applyNumberFormat="1" applyFont="1" applyFill="1" applyBorder="1"/>
    <xf numFmtId="169" fontId="6" fillId="6" borderId="84" xfId="6" applyNumberFormat="1" applyFont="1" applyFill="1" applyBorder="1"/>
    <xf numFmtId="169" fontId="6" fillId="6" borderId="19" xfId="6" applyNumberFormat="1" applyFont="1" applyFill="1" applyBorder="1"/>
    <xf numFmtId="165" fontId="6" fillId="6" borderId="21" xfId="6" applyFont="1" applyFill="1" applyBorder="1" applyAlignment="1">
      <alignment horizontal="left"/>
    </xf>
    <xf numFmtId="169" fontId="6" fillId="6" borderId="22" xfId="6" applyNumberFormat="1" applyFont="1" applyFill="1" applyBorder="1" applyAlignment="1">
      <alignment horizontal="right"/>
    </xf>
    <xf numFmtId="169" fontId="6" fillId="6" borderId="52" xfId="6" applyNumberFormat="1" applyFont="1" applyFill="1" applyBorder="1" applyAlignment="1">
      <alignment horizontal="right"/>
    </xf>
    <xf numFmtId="169" fontId="6" fillId="6" borderId="24" xfId="6" applyNumberFormat="1" applyFont="1" applyFill="1" applyBorder="1" applyAlignment="1">
      <alignment horizontal="right"/>
    </xf>
    <xf numFmtId="169" fontId="6" fillId="6" borderId="22" xfId="6" applyNumberFormat="1" applyFont="1" applyFill="1" applyBorder="1"/>
    <xf numFmtId="165" fontId="11" fillId="6" borderId="0" xfId="6" applyFont="1" applyFill="1" applyAlignment="1">
      <alignment horizontal="left"/>
    </xf>
    <xf numFmtId="165" fontId="6" fillId="6" borderId="48" xfId="6" applyFont="1" applyFill="1" applyBorder="1"/>
    <xf numFmtId="169" fontId="6" fillId="6" borderId="44" xfId="7" applyNumberFormat="1" applyFont="1" applyFill="1" applyBorder="1"/>
    <xf numFmtId="169" fontId="6" fillId="6" borderId="45" xfId="7" applyNumberFormat="1" applyFont="1" applyFill="1" applyBorder="1"/>
    <xf numFmtId="169" fontId="6" fillId="6" borderId="46" xfId="7" applyNumberFormat="1" applyFont="1" applyFill="1" applyBorder="1"/>
    <xf numFmtId="169" fontId="6" fillId="3" borderId="16" xfId="7" applyNumberFormat="1" applyFont="1" applyFill="1" applyBorder="1"/>
    <xf numFmtId="169" fontId="6" fillId="3" borderId="50" xfId="7" applyNumberFormat="1" applyFont="1" applyFill="1" applyBorder="1"/>
    <xf numFmtId="169" fontId="6" fillId="3" borderId="14" xfId="7" applyNumberFormat="1" applyFont="1" applyFill="1" applyBorder="1"/>
    <xf numFmtId="169" fontId="6" fillId="6" borderId="16" xfId="7" applyNumberFormat="1" applyFont="1" applyFill="1" applyBorder="1"/>
    <xf numFmtId="169" fontId="6" fillId="6" borderId="50" xfId="7" applyNumberFormat="1" applyFont="1" applyFill="1" applyBorder="1"/>
    <xf numFmtId="169" fontId="6" fillId="6" borderId="14" xfId="7" applyNumberFormat="1" applyFont="1" applyFill="1" applyBorder="1"/>
    <xf numFmtId="165" fontId="4" fillId="6" borderId="0" xfId="6" applyFont="1" applyFill="1"/>
    <xf numFmtId="169" fontId="6" fillId="0" borderId="16" xfId="7" applyNumberFormat="1" applyFont="1" applyBorder="1" applyAlignment="1">
      <alignment horizontal="right"/>
    </xf>
    <xf numFmtId="169" fontId="6" fillId="0" borderId="50" xfId="7" applyNumberFormat="1" applyFont="1" applyBorder="1"/>
    <xf numFmtId="169" fontId="6" fillId="0" borderId="14" xfId="7" applyNumberFormat="1" applyFont="1" applyBorder="1"/>
    <xf numFmtId="169" fontId="6" fillId="3" borderId="16" xfId="7" applyNumberFormat="1" applyFont="1" applyFill="1" applyBorder="1" applyAlignment="1">
      <alignment horizontal="right"/>
    </xf>
    <xf numFmtId="169" fontId="5" fillId="0" borderId="39" xfId="7" applyNumberFormat="1" applyFont="1" applyBorder="1"/>
    <xf numFmtId="169" fontId="5" fillId="0" borderId="42" xfId="7" applyNumberFormat="1" applyFont="1" applyBorder="1"/>
    <xf numFmtId="169" fontId="5" fillId="0" borderId="23" xfId="7" applyNumberFormat="1" applyFont="1" applyBorder="1"/>
    <xf numFmtId="169" fontId="5" fillId="0" borderId="7" xfId="7" applyNumberFormat="1" applyFont="1" applyBorder="1"/>
    <xf numFmtId="169" fontId="5" fillId="0" borderId="84" xfId="7" applyNumberFormat="1" applyFont="1" applyBorder="1"/>
    <xf numFmtId="169" fontId="5" fillId="0" borderId="19" xfId="7" applyNumberFormat="1" applyFont="1" applyBorder="1"/>
    <xf numFmtId="3" fontId="6" fillId="3" borderId="86" xfId="6" applyNumberFormat="1" applyFont="1" applyFill="1" applyBorder="1" applyAlignment="1">
      <alignment horizontal="right"/>
    </xf>
    <xf numFmtId="49" fontId="6" fillId="3" borderId="86" xfId="6" applyNumberFormat="1" applyFont="1" applyFill="1" applyBorder="1" applyAlignment="1">
      <alignment horizontal="right"/>
    </xf>
    <xf numFmtId="0" fontId="5" fillId="0" borderId="0" xfId="8" applyFont="1"/>
    <xf numFmtId="0" fontId="14" fillId="0" borderId="0" xfId="8"/>
    <xf numFmtId="0" fontId="23" fillId="0" borderId="0" xfId="8" quotePrefix="1" applyFont="1" applyAlignment="1">
      <alignment horizontal="left" vertical="center"/>
    </xf>
    <xf numFmtId="0" fontId="25" fillId="0" borderId="0" xfId="8" applyFont="1" applyAlignment="1">
      <alignment horizontal="left" vertical="center"/>
    </xf>
    <xf numFmtId="0" fontId="20" fillId="0" borderId="0" xfId="8" applyFont="1"/>
    <xf numFmtId="0" fontId="32" fillId="0" borderId="0" xfId="8" applyFont="1" applyAlignment="1">
      <alignment horizontal="left" vertical="center"/>
    </xf>
    <xf numFmtId="0" fontId="6" fillId="0" borderId="1" xfId="8" applyFont="1" applyBorder="1" applyAlignment="1">
      <alignment horizontal="left"/>
    </xf>
    <xf numFmtId="3" fontId="6" fillId="0" borderId="44" xfId="8" applyNumberFormat="1" applyFont="1" applyBorder="1" applyAlignment="1">
      <alignment horizontal="right"/>
    </xf>
    <xf numFmtId="3" fontId="6" fillId="0" borderId="45" xfId="8" applyNumberFormat="1" applyFont="1" applyBorder="1" applyAlignment="1">
      <alignment horizontal="right"/>
    </xf>
    <xf numFmtId="3" fontId="6" fillId="0" borderId="46" xfId="8" applyNumberFormat="1" applyFont="1" applyBorder="1" applyAlignment="1">
      <alignment horizontal="right"/>
    </xf>
    <xf numFmtId="0" fontId="6" fillId="3" borderId="13" xfId="8" applyFont="1" applyFill="1" applyBorder="1" applyAlignment="1">
      <alignment horizontal="left"/>
    </xf>
    <xf numFmtId="3" fontId="6" fillId="3" borderId="16" xfId="8" applyNumberFormat="1" applyFont="1" applyFill="1" applyBorder="1" applyAlignment="1">
      <alignment horizontal="right"/>
    </xf>
    <xf numFmtId="3" fontId="6" fillId="3" borderId="50" xfId="8" applyNumberFormat="1" applyFont="1" applyFill="1" applyBorder="1" applyAlignment="1">
      <alignment horizontal="right"/>
    </xf>
    <xf numFmtId="3" fontId="6" fillId="3" borderId="14" xfId="8" applyNumberFormat="1" applyFont="1" applyFill="1" applyBorder="1" applyAlignment="1">
      <alignment horizontal="right"/>
    </xf>
    <xf numFmtId="0" fontId="6" fillId="0" borderId="13" xfId="8" applyFont="1" applyBorder="1" applyAlignment="1">
      <alignment horizontal="left"/>
    </xf>
    <xf numFmtId="3" fontId="6" fillId="0" borderId="16" xfId="8" applyNumberFormat="1" applyFont="1" applyBorder="1" applyAlignment="1">
      <alignment horizontal="right"/>
    </xf>
    <xf numFmtId="3" fontId="6" fillId="0" borderId="50" xfId="8" applyNumberFormat="1" applyFont="1" applyBorder="1" applyAlignment="1">
      <alignment horizontal="right"/>
    </xf>
    <xf numFmtId="3" fontId="6" fillId="0" borderId="14" xfId="8" applyNumberFormat="1" applyFont="1" applyBorder="1" applyAlignment="1">
      <alignment horizontal="right"/>
    </xf>
    <xf numFmtId="0" fontId="5" fillId="0" borderId="3" xfId="8" applyFont="1" applyBorder="1" applyAlignment="1">
      <alignment horizontal="left"/>
    </xf>
    <xf numFmtId="3" fontId="5" fillId="0" borderId="4" xfId="8" applyNumberFormat="1" applyFont="1" applyBorder="1" applyAlignment="1">
      <alignment horizontal="right"/>
    </xf>
    <xf numFmtId="3" fontId="5" fillId="0" borderId="86" xfId="8" applyNumberFormat="1" applyFont="1" applyBorder="1" applyAlignment="1">
      <alignment horizontal="right"/>
    </xf>
    <xf numFmtId="3" fontId="5" fillId="0" borderId="18" xfId="8" applyNumberFormat="1" applyFont="1" applyBorder="1" applyAlignment="1">
      <alignment horizontal="right"/>
    </xf>
    <xf numFmtId="0" fontId="6" fillId="0" borderId="13" xfId="4" applyFont="1" applyBorder="1" applyAlignment="1">
      <alignment horizontal="left"/>
    </xf>
    <xf numFmtId="0" fontId="5" fillId="0" borderId="13" xfId="4" applyFont="1" applyBorder="1" applyAlignment="1">
      <alignment horizontal="left"/>
    </xf>
    <xf numFmtId="0" fontId="6" fillId="0" borderId="6" xfId="8" applyFont="1" applyBorder="1" applyAlignment="1">
      <alignment horizontal="left"/>
    </xf>
    <xf numFmtId="0" fontId="5" fillId="0" borderId="13" xfId="8" applyFont="1" applyBorder="1" applyAlignment="1">
      <alignment horizontal="left"/>
    </xf>
    <xf numFmtId="3" fontId="5" fillId="0" borderId="22" xfId="8" applyNumberFormat="1" applyFont="1" applyBorder="1" applyAlignment="1">
      <alignment horizontal="right"/>
    </xf>
    <xf numFmtId="3" fontId="5" fillId="0" borderId="52" xfId="8" applyNumberFormat="1" applyFont="1" applyBorder="1" applyAlignment="1">
      <alignment horizontal="right"/>
    </xf>
    <xf numFmtId="3" fontId="5" fillId="0" borderId="24" xfId="8" applyNumberFormat="1" applyFont="1" applyBorder="1" applyAlignment="1">
      <alignment horizontal="right"/>
    </xf>
    <xf numFmtId="0" fontId="6" fillId="0" borderId="48" xfId="8" applyFont="1" applyBorder="1" applyAlignment="1">
      <alignment horizontal="fill"/>
    </xf>
    <xf numFmtId="0" fontId="6" fillId="0" borderId="0" xfId="8" applyFont="1" applyAlignment="1">
      <alignment horizontal="fill"/>
    </xf>
    <xf numFmtId="0" fontId="23" fillId="0" borderId="30" xfId="8" applyFont="1" applyBorder="1" applyAlignment="1">
      <alignment vertical="center"/>
    </xf>
    <xf numFmtId="0" fontId="23" fillId="0" borderId="31" xfId="8" applyFont="1" applyBorder="1" applyAlignment="1">
      <alignment vertical="center"/>
    </xf>
    <xf numFmtId="49" fontId="33" fillId="0" borderId="31" xfId="8" applyNumberFormat="1" applyFont="1" applyBorder="1"/>
    <xf numFmtId="49" fontId="33" fillId="0" borderId="31" xfId="8" quotePrefix="1" applyNumberFormat="1" applyFont="1" applyBorder="1"/>
    <xf numFmtId="49" fontId="33" fillId="0" borderId="32" xfId="8" applyNumberFormat="1" applyFont="1" applyBorder="1" applyAlignment="1">
      <alignment horizontal="right"/>
    </xf>
    <xf numFmtId="3" fontId="6" fillId="0" borderId="94" xfId="8" applyNumberFormat="1" applyFont="1" applyBorder="1" applyAlignment="1">
      <alignment horizontal="right"/>
    </xf>
    <xf numFmtId="3" fontId="6" fillId="3" borderId="95" xfId="8" applyNumberFormat="1" applyFont="1" applyFill="1" applyBorder="1" applyAlignment="1">
      <alignment horizontal="right"/>
    </xf>
    <xf numFmtId="3" fontId="6" fillId="0" borderId="95" xfId="8" applyNumberFormat="1" applyFont="1" applyBorder="1" applyAlignment="1">
      <alignment horizontal="right"/>
    </xf>
    <xf numFmtId="0" fontId="6" fillId="3" borderId="21" xfId="8" applyFont="1" applyFill="1" applyBorder="1" applyAlignment="1">
      <alignment horizontal="left"/>
    </xf>
    <xf numFmtId="3" fontId="6" fillId="3" borderId="22" xfId="8" applyNumberFormat="1" applyFont="1" applyFill="1" applyBorder="1" applyAlignment="1">
      <alignment horizontal="right"/>
    </xf>
    <xf numFmtId="3" fontId="6" fillId="3" borderId="52" xfId="8" applyNumberFormat="1" applyFont="1" applyFill="1" applyBorder="1" applyAlignment="1">
      <alignment horizontal="right"/>
    </xf>
    <xf numFmtId="3" fontId="6" fillId="3" borderId="96" xfId="8" applyNumberFormat="1" applyFont="1" applyFill="1" applyBorder="1" applyAlignment="1">
      <alignment horizontal="right"/>
    </xf>
    <xf numFmtId="3" fontId="6" fillId="3" borderId="24" xfId="8" applyNumberFormat="1" applyFont="1" applyFill="1" applyBorder="1" applyAlignment="1">
      <alignment horizontal="right"/>
    </xf>
    <xf numFmtId="0" fontId="5" fillId="0" borderId="3" xfId="4" applyFont="1" applyBorder="1" applyAlignment="1">
      <alignment horizontal="left"/>
    </xf>
    <xf numFmtId="0" fontId="5" fillId="0" borderId="93" xfId="8" applyFont="1" applyBorder="1" applyAlignment="1">
      <alignment horizontal="left"/>
    </xf>
    <xf numFmtId="0" fontId="14" fillId="0" borderId="31" xfId="8" applyBorder="1"/>
    <xf numFmtId="0" fontId="13" fillId="0" borderId="0" xfId="9" applyFont="1"/>
    <xf numFmtId="0" fontId="6" fillId="0" borderId="0" xfId="9" applyFont="1"/>
    <xf numFmtId="0" fontId="25" fillId="0" borderId="0" xfId="9" applyFont="1" applyAlignment="1">
      <alignment horizontal="left" vertical="center"/>
    </xf>
    <xf numFmtId="0" fontId="23" fillId="0" borderId="0" xfId="9" applyFont="1"/>
    <xf numFmtId="0" fontId="23" fillId="0" borderId="0" xfId="9" applyFont="1" applyAlignment="1">
      <alignment horizontal="left" vertical="center"/>
    </xf>
    <xf numFmtId="0" fontId="20" fillId="0" borderId="0" xfId="9" applyFont="1" applyAlignment="1">
      <alignment horizontal="right" vertical="center"/>
    </xf>
    <xf numFmtId="0" fontId="11" fillId="0" borderId="0" xfId="9" applyFont="1"/>
    <xf numFmtId="0" fontId="6" fillId="0" borderId="0" xfId="9" applyFont="1" applyAlignment="1">
      <alignment horizontal="left" vertical="center"/>
    </xf>
    <xf numFmtId="0" fontId="5" fillId="3" borderId="98" xfId="9" applyFont="1" applyFill="1" applyBorder="1" applyAlignment="1">
      <alignment horizontal="center" vertical="center" wrapText="1"/>
    </xf>
    <xf numFmtId="0" fontId="5" fillId="3" borderId="99" xfId="9" applyFont="1" applyFill="1" applyBorder="1" applyAlignment="1">
      <alignment horizontal="center" vertical="justify"/>
    </xf>
    <xf numFmtId="0" fontId="5" fillId="3" borderId="100" xfId="9" applyFont="1" applyFill="1" applyBorder="1" applyAlignment="1">
      <alignment horizontal="center" vertical="center" wrapText="1"/>
    </xf>
    <xf numFmtId="0" fontId="5" fillId="3" borderId="101" xfId="9" applyFont="1" applyFill="1" applyBorder="1" applyAlignment="1">
      <alignment horizontal="center" vertical="center" wrapText="1"/>
    </xf>
    <xf numFmtId="0" fontId="5" fillId="3" borderId="102" xfId="9" applyFont="1" applyFill="1" applyBorder="1" applyAlignment="1">
      <alignment horizontal="center" vertical="center" wrapText="1"/>
    </xf>
    <xf numFmtId="0" fontId="5" fillId="0" borderId="13" xfId="9" applyFont="1" applyBorder="1"/>
    <xf numFmtId="3" fontId="5" fillId="6" borderId="50" xfId="9" applyNumberFormat="1" applyFont="1" applyFill="1" applyBorder="1"/>
    <xf numFmtId="3" fontId="5" fillId="6" borderId="51" xfId="9" applyNumberFormat="1" applyFont="1" applyFill="1" applyBorder="1"/>
    <xf numFmtId="3" fontId="5" fillId="6" borderId="14" xfId="9" applyNumberFormat="1" applyFont="1" applyFill="1" applyBorder="1"/>
    <xf numFmtId="0" fontId="5" fillId="0" borderId="103" xfId="9" applyFont="1" applyBorder="1"/>
    <xf numFmtId="3" fontId="5" fillId="6" borderId="86" xfId="9" applyNumberFormat="1" applyFont="1" applyFill="1" applyBorder="1"/>
    <xf numFmtId="3" fontId="5" fillId="6" borderId="104" xfId="9" applyNumberFormat="1" applyFont="1" applyFill="1" applyBorder="1"/>
    <xf numFmtId="3" fontId="5" fillId="6" borderId="18" xfId="9" applyNumberFormat="1" applyFont="1" applyFill="1" applyBorder="1"/>
    <xf numFmtId="0" fontId="6" fillId="0" borderId="13" xfId="9" applyFont="1" applyBorder="1"/>
    <xf numFmtId="3" fontId="6" fillId="6" borderId="50" xfId="9" applyNumberFormat="1" applyFont="1" applyFill="1" applyBorder="1"/>
    <xf numFmtId="3" fontId="6" fillId="6" borderId="51" xfId="9" applyNumberFormat="1" applyFont="1" applyFill="1" applyBorder="1"/>
    <xf numFmtId="3" fontId="6" fillId="6" borderId="14" xfId="9" applyNumberFormat="1" applyFont="1" applyFill="1" applyBorder="1"/>
    <xf numFmtId="0" fontId="6" fillId="0" borderId="103" xfId="9" applyFont="1" applyBorder="1"/>
    <xf numFmtId="3" fontId="6" fillId="6" borderId="86" xfId="9" applyNumberFormat="1" applyFont="1" applyFill="1" applyBorder="1"/>
    <xf numFmtId="3" fontId="6" fillId="6" borderId="104" xfId="9" applyNumberFormat="1" applyFont="1" applyFill="1" applyBorder="1"/>
    <xf numFmtId="3" fontId="6" fillId="6" borderId="18" xfId="9" applyNumberFormat="1" applyFont="1" applyFill="1" applyBorder="1"/>
    <xf numFmtId="0" fontId="6" fillId="0" borderId="105" xfId="9" applyFont="1" applyBorder="1"/>
    <xf numFmtId="3" fontId="6" fillId="6" borderId="106" xfId="9" applyNumberFormat="1" applyFont="1" applyFill="1" applyBorder="1"/>
    <xf numFmtId="3" fontId="6" fillId="6" borderId="107" xfId="9" applyNumberFormat="1" applyFont="1" applyFill="1" applyBorder="1"/>
    <xf numFmtId="3" fontId="6" fillId="6" borderId="108" xfId="9" applyNumberFormat="1" applyFont="1" applyFill="1" applyBorder="1"/>
    <xf numFmtId="0" fontId="5" fillId="0" borderId="21" xfId="9" applyFont="1" applyBorder="1"/>
    <xf numFmtId="3" fontId="5" fillId="6" borderId="52" xfId="9" applyNumberFormat="1" applyFont="1" applyFill="1" applyBorder="1"/>
    <xf numFmtId="3" fontId="5" fillId="6" borderId="53" xfId="9" applyNumberFormat="1" applyFont="1" applyFill="1" applyBorder="1"/>
    <xf numFmtId="3" fontId="5" fillId="6" borderId="24" xfId="9" applyNumberFormat="1" applyFont="1" applyFill="1" applyBorder="1"/>
    <xf numFmtId="0" fontId="13" fillId="10" borderId="0" xfId="7" applyFont="1" applyFill="1" applyAlignment="1">
      <alignment horizontal="left"/>
    </xf>
    <xf numFmtId="0" fontId="11" fillId="10" borderId="0" xfId="7" applyFont="1" applyFill="1"/>
    <xf numFmtId="0" fontId="11" fillId="0" borderId="0" xfId="7" applyFont="1"/>
    <xf numFmtId="0" fontId="3" fillId="10" borderId="0" xfId="7" applyFont="1" applyFill="1" applyAlignment="1">
      <alignment vertical="center"/>
    </xf>
    <xf numFmtId="0" fontId="5" fillId="10" borderId="0" xfId="7" applyFont="1" applyFill="1" applyAlignment="1">
      <alignment horizontal="left" vertical="center"/>
    </xf>
    <xf numFmtId="0" fontId="5" fillId="3" borderId="33" xfId="7" applyFont="1" applyFill="1" applyBorder="1" applyAlignment="1">
      <alignment horizontal="center" vertical="center" wrapText="1"/>
    </xf>
    <xf numFmtId="17" fontId="5" fillId="3" borderId="77" xfId="7" applyNumberFormat="1" applyFont="1" applyFill="1" applyBorder="1" applyAlignment="1">
      <alignment horizontal="center" vertical="center" wrapText="1"/>
    </xf>
    <xf numFmtId="0" fontId="5" fillId="3" borderId="78" xfId="7" applyFont="1" applyFill="1" applyBorder="1" applyAlignment="1">
      <alignment horizontal="center" vertical="center" wrapText="1"/>
    </xf>
    <xf numFmtId="0" fontId="5" fillId="3" borderId="79" xfId="7" applyFont="1" applyFill="1" applyBorder="1" applyAlignment="1">
      <alignment horizontal="center" vertical="center" wrapText="1"/>
    </xf>
    <xf numFmtId="0" fontId="6" fillId="10" borderId="2" xfId="7" applyFont="1" applyFill="1" applyBorder="1"/>
    <xf numFmtId="3" fontId="6" fillId="10" borderId="16" xfId="7" applyNumberFormat="1" applyFont="1" applyFill="1" applyBorder="1"/>
    <xf numFmtId="3" fontId="6" fillId="10" borderId="50" xfId="7" applyNumberFormat="1" applyFont="1" applyFill="1" applyBorder="1"/>
    <xf numFmtId="3" fontId="6" fillId="10" borderId="14" xfId="7" applyNumberFormat="1" applyFont="1" applyFill="1" applyBorder="1"/>
    <xf numFmtId="0" fontId="6" fillId="0" borderId="2" xfId="7" applyFont="1" applyBorder="1"/>
    <xf numFmtId="3" fontId="6" fillId="10" borderId="16" xfId="7" applyNumberFormat="1" applyFont="1" applyFill="1" applyBorder="1" applyAlignment="1">
      <alignment horizontal="right"/>
    </xf>
    <xf numFmtId="3" fontId="6" fillId="10" borderId="50" xfId="7" applyNumberFormat="1" applyFont="1" applyFill="1" applyBorder="1" applyAlignment="1">
      <alignment horizontal="right"/>
    </xf>
    <xf numFmtId="3" fontId="6" fillId="10" borderId="14" xfId="7" applyNumberFormat="1" applyFont="1" applyFill="1" applyBorder="1" applyAlignment="1">
      <alignment horizontal="right"/>
    </xf>
    <xf numFmtId="0" fontId="5" fillId="10" borderId="17" xfId="7" applyFont="1" applyFill="1" applyBorder="1"/>
    <xf numFmtId="3" fontId="5" fillId="10" borderId="4" xfId="10" applyNumberFormat="1" applyFont="1" applyFill="1" applyBorder="1" applyAlignment="1">
      <alignment horizontal="right" wrapText="1"/>
    </xf>
    <xf numFmtId="3" fontId="5" fillId="10" borderId="86" xfId="10" applyNumberFormat="1" applyFont="1" applyFill="1" applyBorder="1" applyAlignment="1">
      <alignment horizontal="right" wrapText="1"/>
    </xf>
    <xf numFmtId="3" fontId="5" fillId="10" borderId="18" xfId="10" applyNumberFormat="1" applyFont="1" applyFill="1" applyBorder="1" applyAlignment="1">
      <alignment horizontal="right" wrapText="1"/>
    </xf>
    <xf numFmtId="0" fontId="5" fillId="0" borderId="2" xfId="7" applyFont="1" applyBorder="1"/>
    <xf numFmtId="0" fontId="6" fillId="10" borderId="2" xfId="7" applyFont="1" applyFill="1" applyBorder="1" applyAlignment="1">
      <alignment horizontal="left"/>
    </xf>
    <xf numFmtId="3" fontId="6" fillId="10" borderId="7" xfId="7" applyNumberFormat="1" applyFont="1" applyFill="1" applyBorder="1"/>
    <xf numFmtId="3" fontId="6" fillId="10" borderId="84" xfId="7" applyNumberFormat="1" applyFont="1" applyFill="1" applyBorder="1"/>
    <xf numFmtId="3" fontId="6" fillId="10" borderId="19" xfId="7" applyNumberFormat="1" applyFont="1" applyFill="1" applyBorder="1"/>
    <xf numFmtId="0" fontId="6" fillId="0" borderId="2" xfId="7" applyFont="1" applyBorder="1" applyAlignment="1">
      <alignment horizontal="left"/>
    </xf>
    <xf numFmtId="3" fontId="5" fillId="10" borderId="104" xfId="10" applyNumberFormat="1" applyFont="1" applyFill="1" applyBorder="1" applyAlignment="1">
      <alignment horizontal="right" wrapText="1"/>
    </xf>
    <xf numFmtId="0" fontId="5" fillId="10" borderId="20" xfId="7" applyFont="1" applyFill="1" applyBorder="1" applyAlignment="1">
      <alignment vertical="center" wrapText="1"/>
    </xf>
    <xf numFmtId="3" fontId="5" fillId="10" borderId="22" xfId="10" applyNumberFormat="1" applyFont="1" applyFill="1" applyBorder="1" applyAlignment="1">
      <alignment horizontal="right" vertical="center" wrapText="1"/>
    </xf>
    <xf numFmtId="3" fontId="5" fillId="10" borderId="52" xfId="10" applyNumberFormat="1" applyFont="1" applyFill="1" applyBorder="1" applyAlignment="1">
      <alignment horizontal="right" vertical="center" wrapText="1"/>
    </xf>
    <xf numFmtId="3" fontId="5" fillId="10" borderId="53" xfId="10" applyNumberFormat="1" applyFont="1" applyFill="1" applyBorder="1" applyAlignment="1">
      <alignment horizontal="right" vertical="center" wrapText="1"/>
    </xf>
    <xf numFmtId="3" fontId="5" fillId="10" borderId="24" xfId="10" applyNumberFormat="1" applyFont="1" applyFill="1" applyBorder="1" applyAlignment="1">
      <alignment horizontal="right" vertical="center" wrapText="1"/>
    </xf>
    <xf numFmtId="0" fontId="35" fillId="10" borderId="0" xfId="7" applyFont="1" applyFill="1"/>
    <xf numFmtId="0" fontId="13" fillId="10" borderId="0" xfId="0" applyFont="1" applyFill="1"/>
    <xf numFmtId="0" fontId="3" fillId="10" borderId="0" xfId="0" applyFont="1" applyFill="1"/>
    <xf numFmtId="0" fontId="23" fillId="10" borderId="0" xfId="0" applyFont="1" applyFill="1" applyAlignment="1">
      <alignment horizontal="left" vertical="center"/>
    </xf>
    <xf numFmtId="0" fontId="23" fillId="10" borderId="28" xfId="0" applyFont="1" applyFill="1" applyBorder="1" applyAlignment="1">
      <alignment horizontal="left" vertical="center"/>
    </xf>
    <xf numFmtId="49" fontId="36" fillId="10" borderId="28" xfId="0" applyNumberFormat="1" applyFont="1" applyFill="1" applyBorder="1" applyAlignment="1">
      <alignment horizontal="right" vertical="center"/>
    </xf>
    <xf numFmtId="0" fontId="23" fillId="0" borderId="0" xfId="0" applyFont="1"/>
    <xf numFmtId="0" fontId="5" fillId="2" borderId="109" xfId="0" applyFont="1" applyFill="1" applyBorder="1" applyAlignment="1">
      <alignment horizontal="center" vertical="center" wrapText="1"/>
    </xf>
    <xf numFmtId="0" fontId="5" fillId="2" borderId="110" xfId="0" applyFont="1" applyFill="1" applyBorder="1" applyAlignment="1">
      <alignment horizontal="center" vertical="center" wrapText="1"/>
    </xf>
    <xf numFmtId="4" fontId="21" fillId="2" borderId="111" xfId="0" applyNumberFormat="1" applyFont="1" applyFill="1" applyBorder="1" applyAlignment="1">
      <alignment horizontal="center" vertical="center" wrapText="1"/>
    </xf>
    <xf numFmtId="4" fontId="5" fillId="2" borderId="112" xfId="0" applyNumberFormat="1" applyFont="1" applyFill="1" applyBorder="1" applyAlignment="1">
      <alignment horizontal="center" vertical="center"/>
    </xf>
    <xf numFmtId="4" fontId="5" fillId="2" borderId="111" xfId="0" applyNumberFormat="1" applyFont="1" applyFill="1" applyBorder="1" applyAlignment="1">
      <alignment horizontal="center" vertical="center"/>
    </xf>
    <xf numFmtId="4" fontId="21" fillId="2" borderId="3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5" fillId="0" borderId="16" xfId="11" applyNumberFormat="1" applyFont="1" applyBorder="1" applyAlignment="1">
      <alignment horizontal="right" wrapText="1"/>
    </xf>
    <xf numFmtId="3" fontId="5" fillId="0" borderId="113" xfId="11" applyNumberFormat="1" applyFont="1" applyBorder="1" applyAlignment="1">
      <alignment horizontal="left" wrapText="1"/>
    </xf>
    <xf numFmtId="3" fontId="5" fillId="0" borderId="114" xfId="11" applyNumberFormat="1" applyFont="1" applyBorder="1" applyAlignment="1">
      <alignment horizontal="right" wrapText="1"/>
    </xf>
    <xf numFmtId="3" fontId="5" fillId="0" borderId="115" xfId="11" applyNumberFormat="1" applyFont="1" applyBorder="1" applyAlignment="1">
      <alignment horizontal="right" wrapText="1"/>
    </xf>
    <xf numFmtId="3" fontId="6" fillId="0" borderId="16" xfId="11" applyNumberFormat="1" applyFont="1" applyBorder="1" applyAlignment="1">
      <alignment horizontal="left" wrapText="1"/>
    </xf>
    <xf numFmtId="3" fontId="6" fillId="0" borderId="113" xfId="11" applyNumberFormat="1" applyFont="1" applyBorder="1" applyAlignment="1">
      <alignment horizontal="left" wrapText="1"/>
    </xf>
    <xf numFmtId="3" fontId="6" fillId="0" borderId="116" xfId="11" applyNumberFormat="1" applyFont="1" applyBorder="1" applyAlignment="1">
      <alignment horizontal="right" wrapText="1"/>
    </xf>
    <xf numFmtId="3" fontId="6" fillId="0" borderId="117" xfId="11" applyNumberFormat="1" applyFont="1" applyBorder="1" applyAlignment="1">
      <alignment horizontal="right" wrapText="1"/>
    </xf>
    <xf numFmtId="3" fontId="6" fillId="0" borderId="15" xfId="11" applyNumberFormat="1" applyFont="1" applyBorder="1" applyAlignment="1">
      <alignment horizontal="right" wrapText="1"/>
    </xf>
    <xf numFmtId="3" fontId="6" fillId="3" borderId="16" xfId="11" applyNumberFormat="1" applyFont="1" applyFill="1" applyBorder="1" applyAlignment="1">
      <alignment horizontal="left" wrapText="1"/>
    </xf>
    <xf numFmtId="3" fontId="6" fillId="3" borderId="113" xfId="11" applyNumberFormat="1" applyFont="1" applyFill="1" applyBorder="1" applyAlignment="1">
      <alignment horizontal="left" wrapText="1"/>
    </xf>
    <xf numFmtId="3" fontId="6" fillId="3" borderId="117" xfId="11" applyNumberFormat="1" applyFont="1" applyFill="1" applyBorder="1" applyAlignment="1">
      <alignment horizontal="right" wrapText="1"/>
    </xf>
    <xf numFmtId="3" fontId="6" fillId="3" borderId="113" xfId="11" applyNumberFormat="1" applyFont="1" applyFill="1" applyBorder="1" applyAlignment="1">
      <alignment horizontal="right" wrapText="1"/>
    </xf>
    <xf numFmtId="3" fontId="6" fillId="3" borderId="116" xfId="11" applyNumberFormat="1" applyFont="1" applyFill="1" applyBorder="1" applyAlignment="1">
      <alignment horizontal="right" wrapText="1"/>
    </xf>
    <xf numFmtId="3" fontId="6" fillId="5" borderId="15" xfId="11" applyNumberFormat="1" applyFont="1" applyFill="1" applyBorder="1" applyAlignment="1">
      <alignment horizontal="right" wrapText="1"/>
    </xf>
    <xf numFmtId="3" fontId="6" fillId="0" borderId="113" xfId="11" applyNumberFormat="1" applyFont="1" applyBorder="1" applyAlignment="1">
      <alignment horizontal="right" wrapText="1"/>
    </xf>
    <xf numFmtId="3" fontId="6" fillId="3" borderId="14" xfId="11" applyNumberFormat="1" applyFont="1" applyFill="1" applyBorder="1" applyAlignment="1">
      <alignment horizontal="right" wrapText="1"/>
    </xf>
    <xf numFmtId="3" fontId="6" fillId="0" borderId="14" xfId="11" applyNumberFormat="1" applyFont="1" applyBorder="1" applyAlignment="1">
      <alignment horizontal="right" wrapText="1"/>
    </xf>
    <xf numFmtId="0" fontId="0" fillId="3" borderId="0" xfId="0" applyFill="1"/>
    <xf numFmtId="0" fontId="0" fillId="7" borderId="0" xfId="0" applyFill="1"/>
    <xf numFmtId="3" fontId="6" fillId="5" borderId="16" xfId="11" applyNumberFormat="1" applyFont="1" applyFill="1" applyBorder="1" applyAlignment="1">
      <alignment horizontal="left" wrapText="1"/>
    </xf>
    <xf numFmtId="3" fontId="6" fillId="5" borderId="113" xfId="11" applyNumberFormat="1" applyFont="1" applyFill="1" applyBorder="1" applyAlignment="1">
      <alignment horizontal="left" wrapText="1"/>
    </xf>
    <xf numFmtId="3" fontId="6" fillId="5" borderId="117" xfId="11" applyNumberFormat="1" applyFont="1" applyFill="1" applyBorder="1" applyAlignment="1">
      <alignment horizontal="right" wrapText="1"/>
    </xf>
    <xf numFmtId="3" fontId="6" fillId="5" borderId="116" xfId="11" applyNumberFormat="1" applyFont="1" applyFill="1" applyBorder="1" applyAlignment="1">
      <alignment horizontal="right" wrapText="1"/>
    </xf>
    <xf numFmtId="3" fontId="6" fillId="10" borderId="118" xfId="11" applyNumberFormat="1" applyFont="1" applyFill="1" applyBorder="1" applyAlignment="1">
      <alignment horizontal="left" wrapText="1"/>
    </xf>
    <xf numFmtId="3" fontId="6" fillId="10" borderId="119" xfId="11" applyNumberFormat="1" applyFont="1" applyFill="1" applyBorder="1" applyAlignment="1">
      <alignment horizontal="left" wrapText="1"/>
    </xf>
    <xf numFmtId="3" fontId="6" fillId="10" borderId="120" xfId="11" applyNumberFormat="1" applyFont="1" applyFill="1" applyBorder="1" applyAlignment="1">
      <alignment horizontal="right" wrapText="1"/>
    </xf>
    <xf numFmtId="3" fontId="6" fillId="10" borderId="121" xfId="11" applyNumberFormat="1" applyFont="1" applyFill="1" applyBorder="1" applyAlignment="1">
      <alignment horizontal="right" wrapText="1"/>
    </xf>
    <xf numFmtId="3" fontId="6" fillId="10" borderId="122" xfId="11" applyNumberFormat="1" applyFont="1" applyFill="1" applyBorder="1" applyAlignment="1">
      <alignment horizontal="right" wrapText="1"/>
    </xf>
    <xf numFmtId="3" fontId="5" fillId="10" borderId="16" xfId="11" applyNumberFormat="1" applyFont="1" applyFill="1" applyBorder="1" applyAlignment="1">
      <alignment horizontal="right" wrapText="1"/>
    </xf>
    <xf numFmtId="3" fontId="5" fillId="10" borderId="117" xfId="11" applyNumberFormat="1" applyFont="1" applyFill="1" applyBorder="1" applyAlignment="1">
      <alignment horizontal="right" wrapText="1"/>
    </xf>
    <xf numFmtId="3" fontId="5" fillId="10" borderId="116" xfId="11" applyNumberFormat="1" applyFont="1" applyFill="1" applyBorder="1" applyAlignment="1">
      <alignment horizontal="right" wrapText="1"/>
    </xf>
    <xf numFmtId="3" fontId="5" fillId="10" borderId="15" xfId="11" applyNumberFormat="1" applyFont="1" applyFill="1" applyBorder="1" applyAlignment="1">
      <alignment horizontal="right" wrapText="1"/>
    </xf>
    <xf numFmtId="3" fontId="6" fillId="10" borderId="16" xfId="11" applyNumberFormat="1" applyFont="1" applyFill="1" applyBorder="1" applyAlignment="1">
      <alignment horizontal="left" wrapText="1"/>
    </xf>
    <xf numFmtId="3" fontId="6" fillId="10" borderId="113" xfId="11" applyNumberFormat="1" applyFont="1" applyFill="1" applyBorder="1" applyAlignment="1">
      <alignment horizontal="left" wrapText="1"/>
    </xf>
    <xf numFmtId="3" fontId="6" fillId="10" borderId="113" xfId="11" applyNumberFormat="1" applyFont="1" applyFill="1" applyBorder="1" applyAlignment="1">
      <alignment horizontal="right" wrapText="1"/>
    </xf>
    <xf numFmtId="3" fontId="6" fillId="10" borderId="117" xfId="11" applyNumberFormat="1" applyFont="1" applyFill="1" applyBorder="1" applyAlignment="1">
      <alignment horizontal="right" wrapText="1"/>
    </xf>
    <xf numFmtId="3" fontId="6" fillId="10" borderId="116" xfId="11" applyNumberFormat="1" applyFont="1" applyFill="1" applyBorder="1" applyAlignment="1">
      <alignment horizontal="right" wrapText="1"/>
    </xf>
    <xf numFmtId="3" fontId="6" fillId="10" borderId="15" xfId="11" applyNumberFormat="1" applyFont="1" applyFill="1" applyBorder="1" applyAlignment="1">
      <alignment horizontal="right" wrapText="1"/>
    </xf>
    <xf numFmtId="3" fontId="6" fillId="5" borderId="113" xfId="11" applyNumberFormat="1" applyFont="1" applyFill="1" applyBorder="1" applyAlignment="1">
      <alignment horizontal="right" wrapText="1"/>
    </xf>
    <xf numFmtId="3" fontId="6" fillId="5" borderId="14" xfId="11" applyNumberFormat="1" applyFont="1" applyFill="1" applyBorder="1" applyAlignment="1">
      <alignment horizontal="right" wrapText="1"/>
    </xf>
    <xf numFmtId="3" fontId="6" fillId="10" borderId="14" xfId="11" applyNumberFormat="1" applyFont="1" applyFill="1" applyBorder="1" applyAlignment="1">
      <alignment horizontal="right" wrapText="1"/>
    </xf>
    <xf numFmtId="3" fontId="6" fillId="5" borderId="123" xfId="11" applyNumberFormat="1" applyFont="1" applyFill="1" applyBorder="1" applyAlignment="1">
      <alignment horizontal="right" wrapText="1"/>
    </xf>
    <xf numFmtId="3" fontId="6" fillId="10" borderId="123" xfId="11" applyNumberFormat="1" applyFont="1" applyFill="1" applyBorder="1" applyAlignment="1">
      <alignment horizontal="right" wrapText="1"/>
    </xf>
    <xf numFmtId="3" fontId="6" fillId="10" borderId="124" xfId="11" applyNumberFormat="1" applyFont="1" applyFill="1" applyBorder="1" applyAlignment="1">
      <alignment horizontal="right" wrapText="1"/>
    </xf>
    <xf numFmtId="3" fontId="6" fillId="5" borderId="22" xfId="11" applyNumberFormat="1" applyFont="1" applyFill="1" applyBorder="1" applyAlignment="1">
      <alignment horizontal="left" wrapText="1"/>
    </xf>
    <xf numFmtId="3" fontId="6" fillId="5" borderId="125" xfId="11" applyNumberFormat="1" applyFont="1" applyFill="1" applyBorder="1" applyAlignment="1">
      <alignment horizontal="left" wrapText="1"/>
    </xf>
    <xf numFmtId="3" fontId="6" fillId="5" borderId="126" xfId="11" applyNumberFormat="1" applyFont="1" applyFill="1" applyBorder="1" applyAlignment="1">
      <alignment horizontal="right" wrapText="1"/>
    </xf>
    <xf numFmtId="3" fontId="6" fillId="5" borderId="127" xfId="11" applyNumberFormat="1" applyFont="1" applyFill="1" applyBorder="1" applyAlignment="1">
      <alignment horizontal="right" wrapText="1"/>
    </xf>
    <xf numFmtId="3" fontId="6" fillId="5" borderId="125" xfId="11" applyNumberFormat="1" applyFont="1" applyFill="1" applyBorder="1" applyAlignment="1">
      <alignment horizontal="right" wrapText="1"/>
    </xf>
    <xf numFmtId="3" fontId="6" fillId="5" borderId="54" xfId="11" applyNumberFormat="1" applyFont="1" applyFill="1" applyBorder="1" applyAlignment="1">
      <alignment horizontal="right" wrapText="1"/>
    </xf>
    <xf numFmtId="3" fontId="5" fillId="10" borderId="50" xfId="11" applyNumberFormat="1" applyFont="1" applyFill="1" applyBorder="1" applyAlignment="1">
      <alignment horizontal="right" wrapText="1"/>
    </xf>
    <xf numFmtId="3" fontId="5" fillId="10" borderId="14" xfId="11" applyNumberFormat="1" applyFont="1" applyFill="1" applyBorder="1" applyAlignment="1">
      <alignment horizontal="right" wrapText="1"/>
    </xf>
    <xf numFmtId="3" fontId="6" fillId="10" borderId="50" xfId="11" applyNumberFormat="1" applyFont="1" applyFill="1" applyBorder="1" applyAlignment="1">
      <alignment horizontal="left" wrapText="1"/>
    </xf>
    <xf numFmtId="3" fontId="6" fillId="10" borderId="50" xfId="11" applyNumberFormat="1" applyFont="1" applyFill="1" applyBorder="1" applyAlignment="1">
      <alignment horizontal="right" wrapText="1"/>
    </xf>
    <xf numFmtId="3" fontId="5" fillId="3" borderId="113" xfId="11" applyNumberFormat="1" applyFont="1" applyFill="1" applyBorder="1" applyAlignment="1">
      <alignment horizontal="left" wrapText="1"/>
    </xf>
    <xf numFmtId="3" fontId="5" fillId="3" borderId="116" xfId="11" applyNumberFormat="1" applyFont="1" applyFill="1" applyBorder="1" applyAlignment="1">
      <alignment horizontal="right" wrapText="1"/>
    </xf>
    <xf numFmtId="3" fontId="5" fillId="5" borderId="14" xfId="11" applyNumberFormat="1" applyFont="1" applyFill="1" applyBorder="1" applyAlignment="1">
      <alignment horizontal="right" wrapText="1"/>
    </xf>
    <xf numFmtId="0" fontId="24" fillId="0" borderId="0" xfId="0" applyFont="1"/>
    <xf numFmtId="3" fontId="6" fillId="0" borderId="22" xfId="11" applyNumberFormat="1" applyFont="1" applyBorder="1" applyAlignment="1">
      <alignment horizontal="left" wrapText="1"/>
    </xf>
    <xf numFmtId="3" fontId="6" fillId="0" borderId="125" xfId="11" applyNumberFormat="1" applyFont="1" applyBorder="1" applyAlignment="1">
      <alignment horizontal="left" wrapText="1"/>
    </xf>
    <xf numFmtId="3" fontId="6" fillId="0" borderId="125" xfId="11" applyNumberFormat="1" applyFont="1" applyBorder="1" applyAlignment="1">
      <alignment horizontal="right" wrapText="1"/>
    </xf>
    <xf numFmtId="3" fontId="6" fillId="0" borderId="24" xfId="11" applyNumberFormat="1" applyFont="1" applyBorder="1" applyAlignment="1">
      <alignment horizontal="right" wrapText="1"/>
    </xf>
    <xf numFmtId="3" fontId="5" fillId="5" borderId="16" xfId="11" applyNumberFormat="1" applyFont="1" applyFill="1" applyBorder="1" applyAlignment="1">
      <alignment horizontal="right" wrapText="1"/>
    </xf>
    <xf numFmtId="3" fontId="5" fillId="5" borderId="113" xfId="11" applyNumberFormat="1" applyFont="1" applyFill="1" applyBorder="1" applyAlignment="1">
      <alignment horizontal="left" wrapText="1"/>
    </xf>
    <xf numFmtId="3" fontId="5" fillId="5" borderId="117" xfId="11" applyNumberFormat="1" applyFont="1" applyFill="1" applyBorder="1" applyAlignment="1">
      <alignment horizontal="right" wrapText="1"/>
    </xf>
    <xf numFmtId="3" fontId="5" fillId="5" borderId="15" xfId="11" applyNumberFormat="1" applyFont="1" applyFill="1" applyBorder="1" applyAlignment="1">
      <alignment horizontal="right" wrapText="1"/>
    </xf>
    <xf numFmtId="3" fontId="6" fillId="5" borderId="50" xfId="11" applyNumberFormat="1" applyFont="1" applyFill="1" applyBorder="1" applyAlignment="1">
      <alignment horizontal="left" wrapText="1"/>
    </xf>
    <xf numFmtId="3" fontId="6" fillId="5" borderId="51" xfId="11" applyNumberFormat="1" applyFont="1" applyFill="1" applyBorder="1" applyAlignment="1">
      <alignment horizontal="right" wrapText="1"/>
    </xf>
    <xf numFmtId="3" fontId="6" fillId="5" borderId="50" xfId="11" applyNumberFormat="1" applyFont="1" applyFill="1" applyBorder="1" applyAlignment="1">
      <alignment horizontal="right" wrapText="1"/>
    </xf>
    <xf numFmtId="3" fontId="6" fillId="5" borderId="95" xfId="11" applyNumberFormat="1" applyFont="1" applyFill="1" applyBorder="1" applyAlignment="1">
      <alignment horizontal="left" wrapText="1"/>
    </xf>
    <xf numFmtId="3" fontId="6" fillId="5" borderId="95" xfId="11" applyNumberFormat="1" applyFont="1" applyFill="1" applyBorder="1" applyAlignment="1">
      <alignment horizontal="right" wrapText="1"/>
    </xf>
    <xf numFmtId="3" fontId="5" fillId="5" borderId="50" xfId="11" applyNumberFormat="1" applyFont="1" applyFill="1" applyBorder="1" applyAlignment="1">
      <alignment horizontal="left" wrapText="1"/>
    </xf>
    <xf numFmtId="3" fontId="5" fillId="5" borderId="50" xfId="11" applyNumberFormat="1" applyFont="1" applyFill="1" applyBorder="1" applyAlignment="1">
      <alignment horizontal="right" wrapText="1"/>
    </xf>
    <xf numFmtId="3" fontId="6" fillId="10" borderId="128" xfId="11" applyNumberFormat="1" applyFont="1" applyFill="1" applyBorder="1" applyAlignment="1">
      <alignment horizontal="left" wrapText="1"/>
    </xf>
    <xf numFmtId="3" fontId="5" fillId="10" borderId="129" xfId="11" applyNumberFormat="1" applyFont="1" applyFill="1" applyBorder="1" applyAlignment="1">
      <alignment horizontal="left" wrapText="1"/>
    </xf>
    <xf numFmtId="3" fontId="5" fillId="10" borderId="129" xfId="11" applyNumberFormat="1" applyFont="1" applyFill="1" applyBorder="1" applyAlignment="1">
      <alignment horizontal="right" wrapText="1"/>
    </xf>
    <xf numFmtId="3" fontId="5" fillId="10" borderId="130" xfId="11" applyNumberFormat="1" applyFont="1" applyFill="1" applyBorder="1" applyAlignment="1">
      <alignment horizontal="right" wrapText="1"/>
    </xf>
    <xf numFmtId="0" fontId="34" fillId="0" borderId="0" xfId="11"/>
    <xf numFmtId="0" fontId="37" fillId="0" borderId="0" xfId="11" applyFont="1"/>
    <xf numFmtId="0" fontId="24" fillId="0" borderId="0" xfId="4"/>
    <xf numFmtId="0" fontId="5" fillId="0" borderId="0" xfId="4" applyFont="1" applyAlignment="1">
      <alignment horizontal="center"/>
    </xf>
    <xf numFmtId="0" fontId="38" fillId="0" borderId="0" xfId="4" applyFont="1"/>
    <xf numFmtId="170" fontId="5" fillId="2" borderId="39" xfId="4" applyNumberFormat="1" applyFont="1" applyFill="1" applyBorder="1" applyAlignment="1">
      <alignment horizontal="center" vertical="center" wrapText="1"/>
    </xf>
    <xf numFmtId="170" fontId="5" fillId="2" borderId="19" xfId="4" applyNumberFormat="1" applyFont="1" applyFill="1" applyBorder="1" applyAlignment="1">
      <alignment horizontal="center" vertical="center" wrapText="1"/>
    </xf>
    <xf numFmtId="0" fontId="39" fillId="0" borderId="13" xfId="4" applyFont="1" applyBorder="1"/>
    <xf numFmtId="0" fontId="39" fillId="0" borderId="44" xfId="4" applyFont="1" applyBorder="1"/>
    <xf numFmtId="0" fontId="39" fillId="0" borderId="46" xfId="4" applyFont="1" applyBorder="1"/>
    <xf numFmtId="0" fontId="39" fillId="0" borderId="45" xfId="4" applyFont="1" applyBorder="1"/>
    <xf numFmtId="3" fontId="40" fillId="0" borderId="46" xfId="4" applyNumberFormat="1" applyFont="1" applyBorder="1"/>
    <xf numFmtId="3" fontId="40" fillId="0" borderId="44" xfId="4" applyNumberFormat="1" applyFont="1" applyBorder="1"/>
    <xf numFmtId="3" fontId="40" fillId="0" borderId="45" xfId="4" applyNumberFormat="1" applyFont="1" applyBorder="1"/>
    <xf numFmtId="0" fontId="6" fillId="0" borderId="13" xfId="4" applyFont="1" applyBorder="1"/>
    <xf numFmtId="3" fontId="6" fillId="0" borderId="16" xfId="4" applyNumberFormat="1" applyFont="1" applyBorder="1"/>
    <xf numFmtId="3" fontId="6" fillId="0" borderId="14" xfId="4" applyNumberFormat="1" applyFont="1" applyBorder="1"/>
    <xf numFmtId="3" fontId="24" fillId="0" borderId="0" xfId="4" applyNumberFormat="1"/>
    <xf numFmtId="0" fontId="6" fillId="3" borderId="13" xfId="4" applyFont="1" applyFill="1" applyBorder="1"/>
    <xf numFmtId="3" fontId="6" fillId="3" borderId="16" xfId="4" applyNumberFormat="1" applyFont="1" applyFill="1" applyBorder="1"/>
    <xf numFmtId="3" fontId="6" fillId="3" borderId="14" xfId="4" applyNumberFormat="1" applyFont="1" applyFill="1" applyBorder="1"/>
    <xf numFmtId="1" fontId="6" fillId="0" borderId="14" xfId="4" applyNumberFormat="1" applyFont="1" applyBorder="1"/>
    <xf numFmtId="0" fontId="5" fillId="0" borderId="92" xfId="4" applyFont="1" applyBorder="1"/>
    <xf numFmtId="3" fontId="5" fillId="0" borderId="80" xfId="4" applyNumberFormat="1" applyFont="1" applyBorder="1"/>
    <xf numFmtId="3" fontId="5" fillId="0" borderId="83" xfId="4" applyNumberFormat="1" applyFont="1" applyBorder="1"/>
    <xf numFmtId="3" fontId="5" fillId="0" borderId="38" xfId="4" applyNumberFormat="1" applyFont="1" applyBorder="1"/>
    <xf numFmtId="3" fontId="6" fillId="0" borderId="50" xfId="4" applyNumberFormat="1" applyFont="1" applyBorder="1"/>
    <xf numFmtId="0" fontId="41" fillId="0" borderId="0" xfId="4" applyFont="1"/>
    <xf numFmtId="3" fontId="6" fillId="3" borderId="50" xfId="4" applyNumberFormat="1" applyFont="1" applyFill="1" applyBorder="1"/>
    <xf numFmtId="3" fontId="6" fillId="0" borderId="16" xfId="4" applyNumberFormat="1" applyFont="1" applyBorder="1" applyAlignment="1">
      <alignment horizontal="right"/>
    </xf>
    <xf numFmtId="3" fontId="6" fillId="0" borderId="50" xfId="4" applyNumberFormat="1" applyFont="1" applyBorder="1" applyAlignment="1">
      <alignment horizontal="right"/>
    </xf>
    <xf numFmtId="3" fontId="6" fillId="3" borderId="16" xfId="4" applyNumberFormat="1" applyFont="1" applyFill="1" applyBorder="1" applyAlignment="1">
      <alignment horizontal="right"/>
    </xf>
    <xf numFmtId="3" fontId="6" fillId="3" borderId="50" xfId="4" applyNumberFormat="1" applyFont="1" applyFill="1" applyBorder="1" applyAlignment="1">
      <alignment horizontal="right"/>
    </xf>
    <xf numFmtId="0" fontId="5" fillId="0" borderId="92" xfId="4" applyFont="1" applyBorder="1" applyAlignment="1">
      <alignment shrinkToFit="1"/>
    </xf>
    <xf numFmtId="3" fontId="5" fillId="0" borderId="81" xfId="4" applyNumberFormat="1" applyFont="1" applyBorder="1"/>
    <xf numFmtId="0" fontId="5" fillId="0" borderId="93" xfId="4" applyFont="1" applyBorder="1"/>
    <xf numFmtId="3" fontId="5" fillId="0" borderId="39" xfId="4" applyNumberFormat="1" applyFont="1" applyBorder="1"/>
    <xf numFmtId="3" fontId="5" fillId="0" borderId="23" xfId="4" applyNumberFormat="1" applyFont="1" applyBorder="1"/>
    <xf numFmtId="3" fontId="5" fillId="0" borderId="42" xfId="4" applyNumberFormat="1" applyFont="1" applyBorder="1"/>
    <xf numFmtId="3" fontId="5" fillId="0" borderId="43" xfId="4" applyNumberFormat="1" applyFont="1" applyBorder="1"/>
    <xf numFmtId="0" fontId="5" fillId="0" borderId="13" xfId="4" applyFont="1" applyBorder="1" applyAlignment="1">
      <alignment vertical="top" wrapText="1" shrinkToFit="1"/>
    </xf>
    <xf numFmtId="3" fontId="5" fillId="0" borderId="16" xfId="4" applyNumberFormat="1" applyFont="1" applyBorder="1"/>
    <xf numFmtId="3" fontId="5" fillId="0" borderId="14" xfId="4" applyNumberFormat="1" applyFont="1" applyBorder="1"/>
    <xf numFmtId="3" fontId="5" fillId="0" borderId="50" xfId="4" applyNumberFormat="1" applyFont="1" applyBorder="1"/>
    <xf numFmtId="3" fontId="5" fillId="0" borderId="131" xfId="4" applyNumberFormat="1" applyFont="1" applyBorder="1"/>
    <xf numFmtId="0" fontId="6" fillId="0" borderId="13" xfId="4" applyFont="1" applyBorder="1" applyAlignment="1">
      <alignment vertical="top" wrapText="1" shrinkToFit="1"/>
    </xf>
    <xf numFmtId="3" fontId="6" fillId="0" borderId="16" xfId="4" applyNumberFormat="1" applyFont="1" applyBorder="1" applyAlignment="1">
      <alignment horizontal="right" wrapText="1"/>
    </xf>
    <xf numFmtId="3" fontId="6" fillId="0" borderId="14" xfId="4" applyNumberFormat="1" applyFont="1" applyBorder="1" applyAlignment="1">
      <alignment horizontal="right" wrapText="1"/>
    </xf>
    <xf numFmtId="3" fontId="6" fillId="0" borderId="50" xfId="4" applyNumberFormat="1" applyFont="1" applyBorder="1" applyAlignment="1">
      <alignment horizontal="right" wrapText="1"/>
    </xf>
    <xf numFmtId="0" fontId="6" fillId="3" borderId="13" xfId="4" applyFont="1" applyFill="1" applyBorder="1" applyAlignment="1">
      <alignment vertical="top" wrapText="1" shrinkToFit="1"/>
    </xf>
    <xf numFmtId="3" fontId="6" fillId="3" borderId="16" xfId="4" applyNumberFormat="1" applyFont="1" applyFill="1" applyBorder="1" applyAlignment="1">
      <alignment horizontal="right" wrapText="1"/>
    </xf>
    <xf numFmtId="3" fontId="6" fillId="3" borderId="14" xfId="4" applyNumberFormat="1" applyFont="1" applyFill="1" applyBorder="1" applyAlignment="1">
      <alignment horizontal="right" wrapText="1"/>
    </xf>
    <xf numFmtId="3" fontId="6" fillId="3" borderId="50" xfId="4" applyNumberFormat="1" applyFont="1" applyFill="1" applyBorder="1" applyAlignment="1">
      <alignment horizontal="right" wrapText="1"/>
    </xf>
    <xf numFmtId="49" fontId="6" fillId="0" borderId="13" xfId="4" applyNumberFormat="1" applyFont="1" applyBorder="1" applyAlignment="1">
      <alignment horizontal="left" vertical="center"/>
    </xf>
    <xf numFmtId="49" fontId="6" fillId="3" borderId="13" xfId="4" applyNumberFormat="1" applyFont="1" applyFill="1" applyBorder="1" applyAlignment="1">
      <alignment horizontal="left" vertical="center"/>
    </xf>
    <xf numFmtId="3" fontId="5" fillId="0" borderId="80" xfId="4" applyNumberFormat="1" applyFont="1" applyBorder="1" applyAlignment="1">
      <alignment horizontal="right" wrapText="1"/>
    </xf>
    <xf numFmtId="3" fontId="5" fillId="0" borderId="83" xfId="4" applyNumberFormat="1" applyFont="1" applyBorder="1" applyAlignment="1">
      <alignment horizontal="right" wrapText="1"/>
    </xf>
    <xf numFmtId="3" fontId="5" fillId="0" borderId="81" xfId="4" applyNumberFormat="1" applyFont="1" applyBorder="1" applyAlignment="1">
      <alignment horizontal="right" wrapText="1"/>
    </xf>
    <xf numFmtId="0" fontId="5" fillId="0" borderId="93" xfId="4" applyFont="1" applyBorder="1" applyAlignment="1">
      <alignment vertical="top" wrapText="1"/>
    </xf>
    <xf numFmtId="0" fontId="10" fillId="0" borderId="0" xfId="4" applyFont="1"/>
    <xf numFmtId="0" fontId="43" fillId="0" borderId="0" xfId="4" applyFont="1"/>
    <xf numFmtId="0" fontId="13" fillId="0" borderId="0" xfId="4" applyFont="1"/>
    <xf numFmtId="0" fontId="44" fillId="0" borderId="0" xfId="4" applyFont="1"/>
    <xf numFmtId="0" fontId="3" fillId="0" borderId="0" xfId="4" applyFont="1" applyAlignment="1">
      <alignment horizontal="left"/>
    </xf>
    <xf numFmtId="0" fontId="5" fillId="0" borderId="0" xfId="4" applyFont="1" applyAlignment="1">
      <alignment horizontal="left"/>
    </xf>
    <xf numFmtId="170" fontId="5" fillId="2" borderId="23" xfId="4" applyNumberFormat="1" applyFont="1" applyFill="1" applyBorder="1" applyAlignment="1">
      <alignment horizontal="center" vertical="center" wrapText="1"/>
    </xf>
    <xf numFmtId="0" fontId="5" fillId="0" borderId="13" xfId="4" applyFont="1" applyBorder="1"/>
    <xf numFmtId="3" fontId="5" fillId="0" borderId="44" xfId="4" applyNumberFormat="1" applyFont="1" applyBorder="1"/>
    <xf numFmtId="3" fontId="5" fillId="0" borderId="46" xfId="4" applyNumberFormat="1" applyFont="1" applyBorder="1"/>
    <xf numFmtId="0" fontId="5" fillId="0" borderId="45" xfId="4" applyFont="1" applyBorder="1"/>
    <xf numFmtId="0" fontId="5" fillId="0" borderId="46" xfId="4" applyFont="1" applyBorder="1"/>
    <xf numFmtId="3" fontId="6" fillId="0" borderId="44" xfId="4" applyNumberFormat="1" applyFont="1" applyBorder="1"/>
    <xf numFmtId="3" fontId="6" fillId="0" borderId="46" xfId="4" applyNumberFormat="1" applyFont="1" applyBorder="1"/>
    <xf numFmtId="3" fontId="6" fillId="0" borderId="45" xfId="4" applyNumberFormat="1" applyFont="1" applyBorder="1"/>
    <xf numFmtId="3" fontId="11" fillId="0" borderId="0" xfId="4" applyNumberFormat="1" applyFont="1"/>
    <xf numFmtId="3" fontId="5" fillId="0" borderId="82" xfId="4" applyNumberFormat="1" applyFont="1" applyBorder="1"/>
    <xf numFmtId="3" fontId="6" fillId="0" borderId="51" xfId="4" applyNumberFormat="1" applyFont="1" applyBorder="1"/>
    <xf numFmtId="0" fontId="21" fillId="0" borderId="0" xfId="4" applyFont="1"/>
    <xf numFmtId="3" fontId="6" fillId="3" borderId="51" xfId="4" applyNumberFormat="1" applyFont="1" applyFill="1" applyBorder="1"/>
    <xf numFmtId="3" fontId="5" fillId="0" borderId="40" xfId="4" applyNumberFormat="1" applyFont="1" applyBorder="1"/>
    <xf numFmtId="0" fontId="5" fillId="0" borderId="6" xfId="4" applyFont="1" applyBorder="1"/>
    <xf numFmtId="3" fontId="5" fillId="0" borderId="51" xfId="4" applyNumberFormat="1" applyFont="1" applyBorder="1"/>
    <xf numFmtId="3" fontId="6" fillId="3" borderId="51" xfId="4" applyNumberFormat="1" applyFont="1" applyFill="1" applyBorder="1" applyAlignment="1">
      <alignment horizontal="right" wrapText="1"/>
    </xf>
    <xf numFmtId="3" fontId="6" fillId="0" borderId="51" xfId="4" applyNumberFormat="1" applyFont="1" applyBorder="1" applyAlignment="1">
      <alignment horizontal="right" wrapText="1"/>
    </xf>
    <xf numFmtId="0" fontId="6" fillId="0" borderId="13" xfId="4" applyFont="1" applyBorder="1" applyAlignment="1">
      <alignment vertical="top" shrinkToFit="1"/>
    </xf>
    <xf numFmtId="0" fontId="11" fillId="3" borderId="13" xfId="4" applyFont="1" applyFill="1" applyBorder="1" applyAlignment="1">
      <alignment vertical="top"/>
    </xf>
    <xf numFmtId="49" fontId="6" fillId="10" borderId="13" xfId="4" applyNumberFormat="1" applyFont="1" applyFill="1" applyBorder="1" applyAlignment="1">
      <alignment horizontal="left" vertical="center" wrapText="1"/>
    </xf>
    <xf numFmtId="3" fontId="6" fillId="10" borderId="16" xfId="4" applyNumberFormat="1" applyFont="1" applyFill="1" applyBorder="1" applyAlignment="1">
      <alignment horizontal="right" wrapText="1"/>
    </xf>
    <xf numFmtId="3" fontId="6" fillId="10" borderId="14" xfId="4" applyNumberFormat="1" applyFont="1" applyFill="1" applyBorder="1" applyAlignment="1">
      <alignment horizontal="right" wrapText="1"/>
    </xf>
    <xf numFmtId="3" fontId="6" fillId="10" borderId="50" xfId="4" applyNumberFormat="1" applyFont="1" applyFill="1" applyBorder="1" applyAlignment="1">
      <alignment horizontal="right" wrapText="1"/>
    </xf>
    <xf numFmtId="3" fontId="6" fillId="10" borderId="51" xfId="4" applyNumberFormat="1" applyFont="1" applyFill="1" applyBorder="1" applyAlignment="1">
      <alignment horizontal="right" wrapText="1"/>
    </xf>
    <xf numFmtId="3" fontId="5" fillId="0" borderId="82" xfId="4" applyNumberFormat="1" applyFont="1" applyBorder="1" applyAlignment="1">
      <alignment horizontal="right" wrapText="1"/>
    </xf>
    <xf numFmtId="0" fontId="5" fillId="0" borderId="93" xfId="4" applyFont="1" applyBorder="1" applyAlignment="1">
      <alignment vertical="center" wrapText="1"/>
    </xf>
    <xf numFmtId="3" fontId="21" fillId="0" borderId="0" xfId="4" applyNumberFormat="1" applyFont="1"/>
    <xf numFmtId="0" fontId="13" fillId="11" borderId="0" xfId="7" applyFont="1" applyFill="1"/>
    <xf numFmtId="0" fontId="38" fillId="0" borderId="0" xfId="7" applyFont="1"/>
    <xf numFmtId="0" fontId="3" fillId="11" borderId="0" xfId="7" applyFont="1" applyFill="1"/>
    <xf numFmtId="170" fontId="20" fillId="2" borderId="140" xfId="7" applyNumberFormat="1" applyFont="1" applyFill="1" applyBorder="1" applyAlignment="1">
      <alignment horizontal="center" vertical="center" wrapText="1"/>
    </xf>
    <xf numFmtId="170" fontId="20" fillId="2" borderId="141" xfId="7" applyNumberFormat="1" applyFont="1" applyFill="1" applyBorder="1" applyAlignment="1">
      <alignment horizontal="center" vertical="top" wrapText="1"/>
    </xf>
    <xf numFmtId="170" fontId="20" fillId="2" borderId="142" xfId="7" applyNumberFormat="1" applyFont="1" applyFill="1" applyBorder="1" applyAlignment="1">
      <alignment horizontal="center" vertical="top" wrapText="1"/>
    </xf>
    <xf numFmtId="166" fontId="6" fillId="0" borderId="2" xfId="12" applyNumberFormat="1" applyFont="1" applyBorder="1" applyAlignment="1">
      <alignment vertical="center"/>
    </xf>
    <xf numFmtId="172" fontId="6" fillId="0" borderId="16" xfId="13" applyNumberFormat="1" applyFont="1" applyBorder="1" applyAlignment="1">
      <alignment vertical="center"/>
    </xf>
    <xf numFmtId="172" fontId="6" fillId="0" borderId="14" xfId="13" applyNumberFormat="1" applyFont="1" applyBorder="1" applyAlignment="1">
      <alignment vertical="center"/>
    </xf>
    <xf numFmtId="172" fontId="6" fillId="0" borderId="143" xfId="13" applyNumberFormat="1" applyFont="1" applyBorder="1" applyAlignment="1">
      <alignment vertical="center"/>
    </xf>
    <xf numFmtId="166" fontId="38" fillId="0" borderId="0" xfId="7" applyNumberFormat="1" applyFont="1"/>
    <xf numFmtId="166" fontId="6" fillId="3" borderId="2" xfId="12" applyNumberFormat="1" applyFont="1" applyFill="1" applyBorder="1" applyAlignment="1">
      <alignment vertical="center"/>
    </xf>
    <xf numFmtId="172" fontId="6" fillId="3" borderId="16" xfId="13" applyNumberFormat="1" applyFont="1" applyFill="1" applyBorder="1" applyAlignment="1">
      <alignment vertical="center"/>
    </xf>
    <xf numFmtId="172" fontId="6" fillId="3" borderId="14" xfId="13" applyNumberFormat="1" applyFont="1" applyFill="1" applyBorder="1" applyAlignment="1">
      <alignment vertical="center"/>
    </xf>
    <xf numFmtId="166" fontId="45" fillId="0" borderId="0" xfId="7" applyNumberFormat="1" applyFont="1"/>
    <xf numFmtId="166" fontId="6" fillId="0" borderId="0" xfId="7" applyNumberFormat="1" applyFont="1" applyAlignment="1">
      <alignment vertical="center"/>
    </xf>
    <xf numFmtId="3" fontId="6" fillId="0" borderId="0" xfId="7" applyNumberFormat="1" applyFont="1" applyAlignment="1">
      <alignment vertical="center"/>
    </xf>
    <xf numFmtId="166" fontId="5" fillId="0" borderId="2" xfId="12" applyNumberFormat="1" applyFont="1" applyBorder="1" applyAlignment="1">
      <alignment vertical="center"/>
    </xf>
    <xf numFmtId="172" fontId="5" fillId="0" borderId="16" xfId="13" applyNumberFormat="1" applyFont="1" applyBorder="1" applyAlignment="1">
      <alignment vertical="center"/>
    </xf>
    <xf numFmtId="172" fontId="5" fillId="0" borderId="14" xfId="13" applyNumberFormat="1" applyFont="1" applyBorder="1" applyAlignment="1">
      <alignment vertical="center"/>
    </xf>
    <xf numFmtId="166" fontId="11" fillId="0" borderId="0" xfId="7" applyNumberFormat="1" applyFont="1" applyAlignment="1">
      <alignment horizontal="center"/>
    </xf>
    <xf numFmtId="166" fontId="11" fillId="12" borderId="0" xfId="7" applyNumberFormat="1" applyFont="1" applyFill="1" applyAlignment="1">
      <alignment horizontal="center"/>
    </xf>
    <xf numFmtId="166" fontId="6" fillId="0" borderId="144" xfId="7" applyNumberFormat="1" applyFont="1" applyBorder="1" applyAlignment="1">
      <alignment vertical="center"/>
    </xf>
    <xf numFmtId="3" fontId="6" fillId="0" borderId="145" xfId="7" applyNumberFormat="1" applyFont="1" applyBorder="1" applyAlignment="1">
      <alignment vertical="center"/>
    </xf>
    <xf numFmtId="3" fontId="6" fillId="0" borderId="146" xfId="7" applyNumberFormat="1" applyFont="1" applyBorder="1" applyAlignment="1">
      <alignment vertical="center"/>
    </xf>
    <xf numFmtId="166" fontId="6" fillId="0" borderId="147" xfId="7" applyNumberFormat="1" applyFont="1" applyBorder="1" applyAlignment="1">
      <alignment vertical="center"/>
    </xf>
    <xf numFmtId="172" fontId="6" fillId="0" borderId="15" xfId="13" applyNumberFormat="1" applyFont="1" applyBorder="1" applyAlignment="1">
      <alignment vertical="center"/>
    </xf>
    <xf numFmtId="0" fontId="11" fillId="12" borderId="0" xfId="7" applyFont="1" applyFill="1"/>
    <xf numFmtId="166" fontId="5" fillId="3" borderId="2" xfId="12" applyNumberFormat="1" applyFont="1" applyFill="1" applyBorder="1" applyAlignment="1">
      <alignment vertical="center"/>
    </xf>
    <xf numFmtId="172" fontId="5" fillId="3" borderId="16" xfId="13" applyNumberFormat="1" applyFont="1" applyFill="1" applyBorder="1" applyAlignment="1">
      <alignment vertical="center"/>
    </xf>
    <xf numFmtId="172" fontId="5" fillId="3" borderId="14" xfId="13" applyNumberFormat="1" applyFont="1" applyFill="1" applyBorder="1" applyAlignment="1">
      <alignment vertical="center"/>
    </xf>
    <xf numFmtId="166" fontId="5" fillId="0" borderId="20" xfId="12" applyNumberFormat="1" applyFont="1" applyBorder="1" applyAlignment="1">
      <alignment horizontal="left" vertical="center"/>
    </xf>
    <xf numFmtId="172" fontId="5" fillId="0" borderId="22" xfId="13" applyNumberFormat="1" applyFont="1" applyBorder="1" applyAlignment="1">
      <alignment vertical="center"/>
    </xf>
    <xf numFmtId="172" fontId="5" fillId="0" borderId="24" xfId="13" applyNumberFormat="1" applyFont="1" applyBorder="1" applyAlignment="1">
      <alignment vertical="center"/>
    </xf>
    <xf numFmtId="0" fontId="11" fillId="11" borderId="0" xfId="7" applyFont="1" applyFill="1"/>
    <xf numFmtId="0" fontId="20" fillId="0" borderId="0" xfId="7" applyFont="1" applyAlignment="1">
      <alignment horizontal="center" vertical="center"/>
    </xf>
    <xf numFmtId="164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top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wrapText="1"/>
      <protection locked="0"/>
    </xf>
    <xf numFmtId="164" fontId="5" fillId="2" borderId="3" xfId="0" applyNumberFormat="1" applyFont="1" applyFill="1" applyBorder="1" applyAlignment="1" applyProtection="1">
      <alignment horizontal="center" wrapText="1"/>
      <protection locked="0"/>
    </xf>
    <xf numFmtId="165" fontId="20" fillId="3" borderId="33" xfId="2" applyFont="1" applyFill="1" applyBorder="1" applyAlignment="1">
      <alignment horizontal="center" vertical="center"/>
    </xf>
    <xf numFmtId="165" fontId="20" fillId="3" borderId="34" xfId="2" applyFont="1" applyFill="1" applyBorder="1" applyAlignment="1">
      <alignment horizontal="center" vertical="center"/>
    </xf>
    <xf numFmtId="165" fontId="20" fillId="3" borderId="35" xfId="2" applyFont="1" applyFill="1" applyBorder="1" applyAlignment="1">
      <alignment horizontal="center" vertical="center"/>
    </xf>
    <xf numFmtId="165" fontId="21" fillId="3" borderId="36" xfId="2" applyFont="1" applyFill="1" applyBorder="1" applyAlignment="1">
      <alignment horizontal="center" vertical="center"/>
    </xf>
    <xf numFmtId="165" fontId="21" fillId="3" borderId="37" xfId="2" applyFont="1" applyFill="1" applyBorder="1" applyAlignment="1">
      <alignment horizontal="center" vertical="center"/>
    </xf>
    <xf numFmtId="165" fontId="21" fillId="3" borderId="38" xfId="2" applyFont="1" applyFill="1" applyBorder="1" applyAlignment="1">
      <alignment horizontal="center" vertical="center"/>
    </xf>
    <xf numFmtId="165" fontId="5" fillId="3" borderId="56" xfId="0" applyNumberFormat="1" applyFont="1" applyFill="1" applyBorder="1" applyAlignment="1">
      <alignment horizontal="left" vertical="center"/>
    </xf>
    <xf numFmtId="165" fontId="5" fillId="3" borderId="61" xfId="0" applyNumberFormat="1" applyFont="1" applyFill="1" applyBorder="1" applyAlignment="1">
      <alignment horizontal="left" vertical="center"/>
    </xf>
    <xf numFmtId="165" fontId="5" fillId="3" borderId="57" xfId="0" applyNumberFormat="1" applyFont="1" applyFill="1" applyBorder="1" applyAlignment="1">
      <alignment horizontal="center" vertical="center"/>
    </xf>
    <xf numFmtId="165" fontId="5" fillId="3" borderId="58" xfId="0" applyNumberFormat="1" applyFont="1" applyFill="1" applyBorder="1" applyAlignment="1">
      <alignment horizontal="center" vertical="center"/>
    </xf>
    <xf numFmtId="165" fontId="5" fillId="3" borderId="59" xfId="0" applyNumberFormat="1" applyFont="1" applyFill="1" applyBorder="1" applyAlignment="1">
      <alignment horizontal="center" vertical="center"/>
    </xf>
    <xf numFmtId="165" fontId="5" fillId="3" borderId="60" xfId="0" applyNumberFormat="1" applyFont="1" applyFill="1" applyBorder="1" applyAlignment="1">
      <alignment horizontal="center" vertical="center"/>
    </xf>
    <xf numFmtId="0" fontId="23" fillId="6" borderId="30" xfId="4" applyFont="1" applyFill="1" applyBorder="1" applyAlignment="1">
      <alignment horizontal="left" vertical="center"/>
    </xf>
    <xf numFmtId="0" fontId="23" fillId="6" borderId="31" xfId="4" applyFont="1" applyFill="1" applyBorder="1" applyAlignment="1">
      <alignment horizontal="left" vertical="center"/>
    </xf>
    <xf numFmtId="0" fontId="5" fillId="8" borderId="1" xfId="4" applyFont="1" applyFill="1" applyBorder="1" applyAlignment="1">
      <alignment horizontal="center" vertical="center"/>
    </xf>
    <xf numFmtId="0" fontId="11" fillId="8" borderId="13" xfId="4" applyFont="1" applyFill="1" applyBorder="1" applyAlignment="1">
      <alignment vertical="center"/>
    </xf>
    <xf numFmtId="0" fontId="11" fillId="8" borderId="3" xfId="4" applyFont="1" applyFill="1" applyBorder="1" applyAlignment="1">
      <alignment vertical="center"/>
    </xf>
    <xf numFmtId="0" fontId="5" fillId="8" borderId="77" xfId="4" applyFont="1" applyFill="1" applyBorder="1" applyAlignment="1">
      <alignment horizontal="center" vertical="center"/>
    </xf>
    <xf numFmtId="0" fontId="5" fillId="8" borderId="78" xfId="4" applyFont="1" applyFill="1" applyBorder="1" applyAlignment="1">
      <alignment horizontal="center" vertical="center"/>
    </xf>
    <xf numFmtId="0" fontId="5" fillId="8" borderId="79" xfId="4" applyFont="1" applyFill="1" applyBorder="1" applyAlignment="1">
      <alignment horizontal="center" vertical="center"/>
    </xf>
    <xf numFmtId="0" fontId="21" fillId="8" borderId="80" xfId="4" applyFont="1" applyFill="1" applyBorder="1" applyAlignment="1">
      <alignment horizontal="center" vertical="center"/>
    </xf>
    <xf numFmtId="0" fontId="21" fillId="8" borderId="81" xfId="4" applyFont="1" applyFill="1" applyBorder="1" applyAlignment="1">
      <alignment horizontal="center" vertical="center"/>
    </xf>
    <xf numFmtId="0" fontId="21" fillId="8" borderId="82" xfId="4" applyFont="1" applyFill="1" applyBorder="1" applyAlignment="1">
      <alignment horizontal="center" vertical="center"/>
    </xf>
    <xf numFmtId="0" fontId="21" fillId="8" borderId="83" xfId="4" applyFont="1" applyFill="1" applyBorder="1" applyAlignment="1">
      <alignment horizontal="center" vertical="center"/>
    </xf>
    <xf numFmtId="0" fontId="13" fillId="6" borderId="0" xfId="4" applyFont="1" applyFill="1"/>
    <xf numFmtId="0" fontId="25" fillId="6" borderId="0" xfId="4" applyFont="1" applyFill="1" applyAlignment="1">
      <alignment horizontal="left" vertical="center"/>
    </xf>
    <xf numFmtId="165" fontId="5" fillId="2" borderId="1" xfId="6" applyFont="1" applyFill="1" applyBorder="1" applyAlignment="1">
      <alignment horizontal="center" vertical="center"/>
    </xf>
    <xf numFmtId="165" fontId="5" fillId="2" borderId="21" xfId="6" applyFont="1" applyFill="1" applyBorder="1" applyAlignment="1">
      <alignment horizontal="center" vertical="center"/>
    </xf>
    <xf numFmtId="0" fontId="5" fillId="2" borderId="35" xfId="5" applyFont="1" applyFill="1" applyBorder="1" applyAlignment="1">
      <alignment horizontal="center" vertical="center"/>
    </xf>
    <xf numFmtId="0" fontId="5" fillId="2" borderId="27" xfId="5" applyFont="1" applyFill="1" applyBorder="1" applyAlignment="1">
      <alignment horizontal="center" vertical="center"/>
    </xf>
    <xf numFmtId="169" fontId="5" fillId="6" borderId="88" xfId="6" applyNumberFormat="1" applyFont="1" applyFill="1" applyBorder="1" applyAlignment="1">
      <alignment horizontal="center" vertical="center"/>
    </xf>
    <xf numFmtId="169" fontId="5" fillId="6" borderId="89" xfId="6" applyNumberFormat="1" applyFont="1" applyFill="1" applyBorder="1" applyAlignment="1">
      <alignment horizontal="center" vertical="center"/>
    </xf>
    <xf numFmtId="169" fontId="5" fillId="6" borderId="90" xfId="6" applyNumberFormat="1" applyFont="1" applyFill="1" applyBorder="1" applyAlignment="1">
      <alignment horizontal="center" vertical="center"/>
    </xf>
    <xf numFmtId="169" fontId="5" fillId="6" borderId="91" xfId="6" applyNumberFormat="1" applyFont="1" applyFill="1" applyBorder="1" applyAlignment="1">
      <alignment horizontal="center" vertical="center"/>
    </xf>
    <xf numFmtId="0" fontId="13" fillId="6" borderId="0" xfId="5" applyFont="1" applyFill="1"/>
    <xf numFmtId="0" fontId="3" fillId="6" borderId="0" xfId="5" applyFont="1" applyFill="1" applyAlignment="1">
      <alignment horizontal="left" vertical="center"/>
    </xf>
    <xf numFmtId="165" fontId="5" fillId="2" borderId="20" xfId="6" applyFont="1" applyFill="1" applyBorder="1" applyAlignment="1">
      <alignment horizontal="center" vertical="center"/>
    </xf>
    <xf numFmtId="0" fontId="5" fillId="2" borderId="33" xfId="5" applyFont="1" applyFill="1" applyBorder="1" applyAlignment="1">
      <alignment horizontal="center" vertical="center"/>
    </xf>
    <xf numFmtId="0" fontId="21" fillId="9" borderId="19" xfId="8" applyFont="1" applyFill="1" applyBorder="1" applyAlignment="1">
      <alignment horizontal="center" vertical="center" wrapText="1"/>
    </xf>
    <xf numFmtId="0" fontId="21" fillId="9" borderId="24" xfId="8" applyFont="1" applyFill="1" applyBorder="1" applyAlignment="1">
      <alignment horizontal="center" vertical="center" wrapText="1"/>
    </xf>
    <xf numFmtId="0" fontId="21" fillId="9" borderId="7" xfId="8" applyFont="1" applyFill="1" applyBorder="1" applyAlignment="1">
      <alignment horizontal="center" vertical="center" wrapText="1"/>
    </xf>
    <xf numFmtId="0" fontId="21" fillId="9" borderId="22" xfId="8" applyFont="1" applyFill="1" applyBorder="1" applyAlignment="1">
      <alignment horizontal="center" vertical="center" wrapText="1"/>
    </xf>
    <xf numFmtId="0" fontId="21" fillId="9" borderId="81" xfId="8" applyFont="1" applyFill="1" applyBorder="1" applyAlignment="1">
      <alignment horizontal="center" vertical="center" wrapText="1"/>
    </xf>
    <xf numFmtId="0" fontId="21" fillId="9" borderId="42" xfId="8" applyFont="1" applyFill="1" applyBorder="1" applyAlignment="1">
      <alignment horizontal="center" vertical="center" wrapText="1"/>
    </xf>
    <xf numFmtId="0" fontId="5" fillId="9" borderId="83" xfId="8" applyFont="1" applyFill="1" applyBorder="1" applyAlignment="1">
      <alignment horizontal="center" vertical="justify"/>
    </xf>
    <xf numFmtId="0" fontId="5" fillId="9" borderId="23" xfId="8" applyFont="1" applyFill="1" applyBorder="1" applyAlignment="1">
      <alignment horizontal="center" vertical="justify"/>
    </xf>
    <xf numFmtId="0" fontId="5" fillId="9" borderId="80" xfId="8" applyFont="1" applyFill="1" applyBorder="1" applyAlignment="1">
      <alignment horizontal="center" vertical="justify"/>
    </xf>
    <xf numFmtId="0" fontId="5" fillId="9" borderId="39" xfId="8" applyFont="1" applyFill="1" applyBorder="1" applyAlignment="1">
      <alignment horizontal="center" vertical="justify"/>
    </xf>
    <xf numFmtId="0" fontId="5" fillId="9" borderId="81" xfId="8" applyFont="1" applyFill="1" applyBorder="1" applyAlignment="1">
      <alignment horizontal="center" vertical="justify"/>
    </xf>
    <xf numFmtId="0" fontId="5" fillId="9" borderId="42" xfId="8" applyFont="1" applyFill="1" applyBorder="1" applyAlignment="1">
      <alignment horizontal="center" vertical="justify"/>
    </xf>
    <xf numFmtId="0" fontId="5" fillId="9" borderId="92" xfId="8" applyFont="1" applyFill="1" applyBorder="1" applyAlignment="1">
      <alignment horizontal="left" vertical="center"/>
    </xf>
    <xf numFmtId="0" fontId="5" fillId="9" borderId="93" xfId="8" applyFont="1" applyFill="1" applyBorder="1" applyAlignment="1">
      <alignment horizontal="left" vertical="center"/>
    </xf>
    <xf numFmtId="0" fontId="5" fillId="9" borderId="33" xfId="8" applyFont="1" applyFill="1" applyBorder="1" applyAlignment="1">
      <alignment horizontal="center"/>
    </xf>
    <xf numFmtId="0" fontId="5" fillId="9" borderId="34" xfId="8" applyFont="1" applyFill="1" applyBorder="1" applyAlignment="1">
      <alignment horizontal="center"/>
    </xf>
    <xf numFmtId="0" fontId="5" fillId="9" borderId="35" xfId="8" applyFont="1" applyFill="1" applyBorder="1" applyAlignment="1">
      <alignment horizontal="center"/>
    </xf>
    <xf numFmtId="0" fontId="23" fillId="0" borderId="55" xfId="8" applyFont="1" applyBorder="1" applyAlignment="1">
      <alignment horizontal="left" vertical="center"/>
    </xf>
    <xf numFmtId="0" fontId="23" fillId="0" borderId="48" xfId="8" applyFont="1" applyBorder="1" applyAlignment="1">
      <alignment horizontal="left" vertical="center"/>
    </xf>
    <xf numFmtId="0" fontId="5" fillId="9" borderId="27" xfId="8" applyFont="1" applyFill="1" applyBorder="1" applyAlignment="1">
      <alignment horizontal="left" vertical="center"/>
    </xf>
    <xf numFmtId="0" fontId="5" fillId="9" borderId="97" xfId="8" applyFont="1" applyFill="1" applyBorder="1" applyAlignment="1">
      <alignment horizontal="center"/>
    </xf>
    <xf numFmtId="0" fontId="5" fillId="9" borderId="78" xfId="8" applyFont="1" applyFill="1" applyBorder="1" applyAlignment="1">
      <alignment horizontal="center"/>
    </xf>
    <xf numFmtId="0" fontId="5" fillId="9" borderId="79" xfId="8" applyFont="1" applyFill="1" applyBorder="1" applyAlignment="1">
      <alignment horizontal="center"/>
    </xf>
    <xf numFmtId="0" fontId="13" fillId="0" borderId="0" xfId="8" applyFont="1"/>
    <xf numFmtId="0" fontId="25" fillId="0" borderId="0" xfId="8" applyFont="1" applyAlignment="1">
      <alignment horizontal="left" vertical="center"/>
    </xf>
    <xf numFmtId="49" fontId="33" fillId="0" borderId="48" xfId="8" applyNumberFormat="1" applyFont="1" applyBorder="1" applyAlignment="1">
      <alignment horizontal="right"/>
    </xf>
    <xf numFmtId="49" fontId="33" fillId="0" borderId="48" xfId="8" quotePrefix="1" applyNumberFormat="1" applyFont="1" applyBorder="1" applyAlignment="1">
      <alignment horizontal="right"/>
    </xf>
    <xf numFmtId="49" fontId="33" fillId="0" borderId="49" xfId="8" quotePrefix="1" applyNumberFormat="1" applyFont="1" applyBorder="1" applyAlignment="1">
      <alignment horizontal="right"/>
    </xf>
    <xf numFmtId="0" fontId="5" fillId="9" borderId="77" xfId="8" applyFont="1" applyFill="1" applyBorder="1" applyAlignment="1">
      <alignment horizontal="center"/>
    </xf>
    <xf numFmtId="0" fontId="10" fillId="0" borderId="48" xfId="4" applyFont="1" applyBorder="1" applyAlignment="1">
      <alignment vertical="center" wrapText="1"/>
    </xf>
    <xf numFmtId="0" fontId="42" fillId="0" borderId="48" xfId="4" applyFont="1" applyBorder="1" applyAlignment="1">
      <alignment vertical="center"/>
    </xf>
    <xf numFmtId="0" fontId="13" fillId="0" borderId="0" xfId="4" applyFont="1"/>
    <xf numFmtId="0" fontId="3" fillId="0" borderId="0" xfId="4" applyFont="1" applyAlignment="1">
      <alignment horizontal="left"/>
    </xf>
    <xf numFmtId="0" fontId="20" fillId="2" borderId="1" xfId="4" applyFont="1" applyFill="1" applyBorder="1" applyAlignment="1">
      <alignment horizontal="center" vertical="center" wrapText="1"/>
    </xf>
    <xf numFmtId="0" fontId="20" fillId="2" borderId="13" xfId="4" applyFont="1" applyFill="1" applyBorder="1" applyAlignment="1">
      <alignment horizontal="center" vertical="center" wrapText="1"/>
    </xf>
    <xf numFmtId="0" fontId="20" fillId="2" borderId="21" xfId="4" applyFont="1" applyFill="1" applyBorder="1" applyAlignment="1">
      <alignment horizontal="center" vertical="center" wrapText="1"/>
    </xf>
    <xf numFmtId="0" fontId="20" fillId="2" borderId="88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 wrapText="1"/>
    </xf>
    <xf numFmtId="0" fontId="42" fillId="0" borderId="48" xfId="4" applyFont="1" applyBorder="1"/>
    <xf numFmtId="0" fontId="10" fillId="0" borderId="0" xfId="4" applyFont="1"/>
    <xf numFmtId="0" fontId="24" fillId="0" borderId="0" xfId="4"/>
    <xf numFmtId="0" fontId="20" fillId="2" borderId="33" xfId="7" applyFont="1" applyFill="1" applyBorder="1" applyAlignment="1">
      <alignment horizontal="center" vertical="center"/>
    </xf>
    <xf numFmtId="0" fontId="20" fillId="2" borderId="35" xfId="7" applyFont="1" applyFill="1" applyBorder="1" applyAlignment="1">
      <alignment horizontal="center" vertical="center"/>
    </xf>
    <xf numFmtId="0" fontId="20" fillId="2" borderId="138" xfId="7" applyFont="1" applyFill="1" applyBorder="1" applyAlignment="1">
      <alignment horizontal="center" vertical="center"/>
    </xf>
    <xf numFmtId="0" fontId="20" fillId="2" borderId="132" xfId="7" applyFont="1" applyFill="1" applyBorder="1" applyAlignment="1" applyProtection="1">
      <alignment horizontal="center" vertical="center"/>
      <protection locked="0"/>
    </xf>
    <xf numFmtId="0" fontId="20" fillId="2" borderId="137" xfId="7" applyFont="1" applyFill="1" applyBorder="1" applyAlignment="1" applyProtection="1">
      <alignment horizontal="center" vertical="center"/>
      <protection locked="0"/>
    </xf>
    <xf numFmtId="0" fontId="20" fillId="2" borderId="139" xfId="7" applyFont="1" applyFill="1" applyBorder="1" applyAlignment="1" applyProtection="1">
      <alignment horizontal="center" vertical="center"/>
      <protection locked="0"/>
    </xf>
    <xf numFmtId="0" fontId="20" fillId="2" borderId="133" xfId="7" applyFont="1" applyFill="1" applyBorder="1" applyAlignment="1">
      <alignment horizontal="center" vertical="center"/>
    </xf>
    <xf numFmtId="0" fontId="20" fillId="2" borderId="134" xfId="7" applyFont="1" applyFill="1" applyBorder="1" applyAlignment="1">
      <alignment horizontal="center" vertical="center"/>
    </xf>
    <xf numFmtId="0" fontId="20" fillId="2" borderId="135" xfId="7" applyFont="1" applyFill="1" applyBorder="1" applyAlignment="1">
      <alignment horizontal="center" vertical="center"/>
    </xf>
    <xf numFmtId="0" fontId="20" fillId="2" borderId="136" xfId="7" applyFont="1" applyFill="1" applyBorder="1" applyAlignment="1">
      <alignment horizontal="center" vertical="center"/>
    </xf>
  </cellXfs>
  <cellStyles count="14">
    <cellStyle name="Millares 2" xfId="13" xr:uid="{A3D380FB-D019-4669-BCF9-AC1BDFC6B0BE}"/>
    <cellStyle name="Normal" xfId="0" builtinId="0"/>
    <cellStyle name="Normal 2" xfId="4" xr:uid="{F873375C-8814-4E4C-B9E2-6F7EF69B434F}"/>
    <cellStyle name="Normal 3" xfId="6" xr:uid="{D96CE90C-46BA-48B0-917F-5F3EC868BD91}"/>
    <cellStyle name="Normal 3 2" xfId="9" xr:uid="{54C3BB9F-B886-461C-B943-F3B435DCC03C}"/>
    <cellStyle name="Normal 4" xfId="7" xr:uid="{E8746928-80D7-4DC7-909F-9A43CF06E8F0}"/>
    <cellStyle name="Normal 5" xfId="12" xr:uid="{F7C3282C-83B5-41A8-979B-19D2DD35DE38}"/>
    <cellStyle name="Normal_166 CV-LP_PxM PESO" xfId="10" xr:uid="{C2919937-9895-42A2-A282-8744B9A6D2BF}"/>
    <cellStyle name="Normal_178 CVt4-SPxP PESO" xfId="11" xr:uid="{82656BA2-18A6-4779-A33F-2D61D22149DA}"/>
    <cellStyle name="Normal_2-1-2 Producciones leñosos 3T Val" xfId="5" xr:uid="{9DCCF0D9-0815-4AD7-BB7B-54BF146225ED}"/>
    <cellStyle name="Normal_22-1-Movi-Comer-Pecuario-Cast" xfId="8" xr:uid="{3F8C2469-3E05-422F-90CB-5A1BC1163A60}"/>
    <cellStyle name="Normal_EMBASSAM" xfId="1" xr:uid="{00000000-0005-0000-0000-000001000000}"/>
    <cellStyle name="Normal_RESUMEN_TEMP_1ER_TRIMESTRE_exce" xfId="3" xr:uid="{C148B3EA-E6D6-4B24-A624-BC632441B555}"/>
    <cellStyle name="Normal_temperat BIA 1 2004" xfId="2" xr:uid="{BB8690AC-B3E4-4CB0-A9DB-16D0D970FE1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8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>
                <a:solidFill>
                  <a:srgbClr val="800080"/>
                </a:solidFill>
              </a:rPr>
              <a:t>EXISTÈNCIES DE BESTIAR PORCÍ. COMUNITAT VALENCIANA.
MAIG 2023</a:t>
            </a:r>
          </a:p>
        </c:rich>
      </c:tx>
      <c:layout>
        <c:manualLayout>
          <c:xMode val="edge"/>
          <c:yMode val="edge"/>
          <c:x val="0.19111140033115695"/>
          <c:y val="2.9914403556698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 w="3175">
          <a:solidFill>
            <a:srgbClr val="000080"/>
          </a:solidFill>
          <a:prstDash val="solid"/>
        </a:ln>
      </c:spPr>
    </c:floor>
    <c:sideWall>
      <c:thickness val="0"/>
      <c:spPr>
        <a:noFill/>
        <a:ln w="3175">
          <a:solidFill>
            <a:schemeClr val="tx1"/>
          </a:solidFill>
          <a:prstDash val="solid"/>
        </a:ln>
      </c:spPr>
    </c:sideWall>
    <c:backWall>
      <c:thickness val="0"/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259275548720411"/>
          <c:y val="0.16453025785059813"/>
          <c:w val="0.85185308427818907"/>
          <c:h val="0.65171076161600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0066FF"/>
            </a:solidFill>
            <a:ln w="25400">
              <a:noFill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'2-2-2'!$C$6:$E$6</c:f>
              <c:numCache>
                <c:formatCode>#,##0</c:formatCode>
                <c:ptCount val="3"/>
                <c:pt idx="0">
                  <c:v>31582</c:v>
                </c:pt>
                <c:pt idx="1">
                  <c:v>117594</c:v>
                </c:pt>
                <c:pt idx="2">
                  <c:v>163846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B-4C6B-88FF-F509ABC2E9AC}"/>
            </c:ext>
          </c:extLst>
        </c:ser>
        <c:ser>
          <c:idx val="1"/>
          <c:order val="1"/>
          <c:tx>
            <c:strRef>
              <c:f>'2-2-2'!$A$7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'2-2-2'!$C$7:$E$7</c:f>
              <c:numCache>
                <c:formatCode>#,##0</c:formatCode>
                <c:ptCount val="3"/>
                <c:pt idx="0">
                  <c:v>2408</c:v>
                </c:pt>
                <c:pt idx="1">
                  <c:v>231298</c:v>
                </c:pt>
                <c:pt idx="2">
                  <c:v>89874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0B-4C6B-88FF-F509ABC2E9AC}"/>
            </c:ext>
          </c:extLst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9933"/>
            </a:solidFill>
            <a:ln w="25400">
              <a:noFill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'2-2-2'!$C$8:$E$8</c:f>
              <c:numCache>
                <c:formatCode>#,##0</c:formatCode>
                <c:ptCount val="3"/>
                <c:pt idx="0">
                  <c:v>15866</c:v>
                </c:pt>
                <c:pt idx="1">
                  <c:v>273746</c:v>
                </c:pt>
                <c:pt idx="2">
                  <c:v>165468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B-4C6B-88FF-F509ABC2E9AC}"/>
            </c:ext>
          </c:extLst>
        </c:ser>
        <c:ser>
          <c:idx val="3"/>
          <c:order val="3"/>
          <c:tx>
            <c:strRef>
              <c:f>'2-2-2'!$A$12</c:f>
              <c:strCache>
                <c:ptCount val="1"/>
                <c:pt idx="0">
                  <c:v>REPRODUCTORS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'2-2-2'!$C$12:$E$12</c:f>
              <c:numCache>
                <c:formatCode>#,##0</c:formatCode>
                <c:ptCount val="3"/>
                <c:pt idx="0">
                  <c:v>7529</c:v>
                </c:pt>
                <c:pt idx="1">
                  <c:v>32684</c:v>
                </c:pt>
                <c:pt idx="2">
                  <c:v>38428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0B-4C6B-88FF-F509ABC2E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44623"/>
        <c:axId val="1"/>
        <c:axId val="0"/>
      </c:bar3DChart>
      <c:catAx>
        <c:axId val="549344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5493446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5025239161871"/>
          <c:y val="0.87417810710845512"/>
          <c:w val="0.44433981870764705"/>
          <c:h val="9.52411945487811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ysClr val="windowText" lastClr="000000"/>
              </a:solidFill>
              <a:latin typeface="Times New Roman"/>
              <a:ea typeface="Times New Roman"/>
              <a:cs typeface="Times New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8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24</xdr:row>
      <xdr:rowOff>45720</xdr:rowOff>
    </xdr:from>
    <xdr:to>
      <xdr:col>5</xdr:col>
      <xdr:colOff>876300</xdr:colOff>
      <xdr:row>46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0409C7-0ECC-4BCF-AD0F-185EBD07F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Excel/MacroEstad&#237;stic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62"/>
  <sheetViews>
    <sheetView tabSelected="1" view="pageBreakPreview" zoomScale="90" zoomScaleNormal="100" zoomScaleSheetLayoutView="90" workbookViewId="0">
      <selection sqref="A1:F1"/>
    </sheetView>
  </sheetViews>
  <sheetFormatPr baseColWidth="10" defaultRowHeight="12.75" x14ac:dyDescent="0.2"/>
  <cols>
    <col min="1" max="1" width="33.85546875" customWidth="1"/>
  </cols>
  <sheetData>
    <row r="1" spans="1:74" ht="26.25" x14ac:dyDescent="0.4">
      <c r="A1" s="717" t="s">
        <v>0</v>
      </c>
      <c r="B1" s="717"/>
      <c r="C1" s="717"/>
      <c r="D1" s="717"/>
      <c r="E1" s="717"/>
      <c r="F1" s="717"/>
      <c r="G1" s="1"/>
      <c r="H1" s="1"/>
    </row>
    <row r="2" spans="1:74" ht="24.95" customHeight="1" thickBot="1" x14ac:dyDescent="0.3">
      <c r="A2" s="718" t="s">
        <v>1</v>
      </c>
      <c r="B2" s="718"/>
      <c r="C2" s="718"/>
      <c r="D2" s="718"/>
      <c r="E2" s="718"/>
      <c r="F2" s="718"/>
      <c r="G2" s="2"/>
      <c r="H2" s="2"/>
    </row>
    <row r="3" spans="1:74" ht="18.75" customHeight="1" x14ac:dyDescent="0.2">
      <c r="A3" s="719" t="s">
        <v>4</v>
      </c>
      <c r="B3" s="721" t="s">
        <v>5</v>
      </c>
      <c r="C3" s="716" t="s">
        <v>62</v>
      </c>
      <c r="D3" s="716"/>
      <c r="E3" s="716" t="s">
        <v>63</v>
      </c>
      <c r="F3" s="716"/>
      <c r="G3" s="716" t="s">
        <v>64</v>
      </c>
      <c r="H3" s="716"/>
    </row>
    <row r="4" spans="1:74" ht="34.5" x14ac:dyDescent="0.2">
      <c r="A4" s="720"/>
      <c r="B4" s="722"/>
      <c r="C4" s="3" t="s">
        <v>6</v>
      </c>
      <c r="D4" s="4" t="s">
        <v>7</v>
      </c>
      <c r="E4" s="3" t="s">
        <v>6</v>
      </c>
      <c r="F4" s="4" t="s">
        <v>7</v>
      </c>
      <c r="G4" s="3" t="s">
        <v>6</v>
      </c>
      <c r="H4" s="4" t="s">
        <v>7</v>
      </c>
    </row>
    <row r="5" spans="1:74" ht="15.75" x14ac:dyDescent="0.25">
      <c r="A5" s="67" t="s">
        <v>9</v>
      </c>
      <c r="B5" s="5"/>
      <c r="C5" s="6"/>
      <c r="D5" s="7"/>
      <c r="E5" s="8"/>
      <c r="F5" s="9"/>
      <c r="G5" s="10"/>
      <c r="H5" s="9"/>
    </row>
    <row r="6" spans="1:74" ht="15.75" x14ac:dyDescent="0.25">
      <c r="A6" s="68" t="s">
        <v>10</v>
      </c>
      <c r="B6" s="11">
        <v>11</v>
      </c>
      <c r="C6" s="12">
        <v>7.76</v>
      </c>
      <c r="D6" s="13">
        <f>C6*100/B6</f>
        <v>70.545454545454547</v>
      </c>
      <c r="E6" s="14">
        <v>6.73</v>
      </c>
      <c r="F6" s="15">
        <f>(E6/B6)*100</f>
        <v>61.18181818181818</v>
      </c>
      <c r="G6" s="14">
        <v>5.61</v>
      </c>
      <c r="H6" s="15">
        <f>(G6/B6)*100</f>
        <v>51</v>
      </c>
    </row>
    <row r="7" spans="1:74" ht="15.75" x14ac:dyDescent="0.25">
      <c r="A7" s="69" t="s">
        <v>11</v>
      </c>
      <c r="B7" s="16">
        <f>B8+B9+B10+B11+B12+B13+B14</f>
        <v>207.6</v>
      </c>
      <c r="C7" s="17">
        <f>C8+C9+C10+C11+C12+C13+C14</f>
        <v>94.25</v>
      </c>
      <c r="D7" s="18">
        <f t="shared" ref="D7:D17" si="0">C7*100/B7</f>
        <v>45.399807321772641</v>
      </c>
      <c r="E7" s="17">
        <f>E8+E9+E10+E11+E12+E13+E14</f>
        <v>90.71</v>
      </c>
      <c r="F7" s="18">
        <f>E7*100/B7</f>
        <v>43.694605009633911</v>
      </c>
      <c r="G7" s="17">
        <f>G8+G9+G10+G11+G12+G13+G14</f>
        <v>92.40000000000002</v>
      </c>
      <c r="H7" s="19">
        <f>G7*100/B7</f>
        <v>44.508670520231227</v>
      </c>
    </row>
    <row r="8" spans="1:74" ht="15.75" x14ac:dyDescent="0.25">
      <c r="A8" s="70" t="s">
        <v>12</v>
      </c>
      <c r="B8" s="20">
        <v>136.9</v>
      </c>
      <c r="C8" s="21">
        <v>64.52</v>
      </c>
      <c r="D8" s="22">
        <f t="shared" si="0"/>
        <v>47.129291453615778</v>
      </c>
      <c r="E8" s="21">
        <v>64</v>
      </c>
      <c r="F8" s="22">
        <f t="shared" ref="F8:F54" si="1">(E8/B8)*100</f>
        <v>46.749452154857558</v>
      </c>
      <c r="G8" s="21">
        <v>67.61</v>
      </c>
      <c r="H8" s="23">
        <f t="shared" ref="H8:H56" si="2">(G8/B8)*100</f>
        <v>49.386413440467493</v>
      </c>
    </row>
    <row r="9" spans="1:74" ht="15.75" x14ac:dyDescent="0.25">
      <c r="A9" s="71" t="s">
        <v>13</v>
      </c>
      <c r="B9" s="48">
        <v>49.3</v>
      </c>
      <c r="C9" s="49">
        <v>24.99</v>
      </c>
      <c r="D9" s="50">
        <f t="shared" si="0"/>
        <v>50.689655172413794</v>
      </c>
      <c r="E9" s="49">
        <v>21.18</v>
      </c>
      <c r="F9" s="50">
        <f t="shared" si="1"/>
        <v>42.961460446247472</v>
      </c>
      <c r="G9" s="49">
        <v>20.03</v>
      </c>
      <c r="H9" s="51">
        <f t="shared" si="2"/>
        <v>40.62880324543611</v>
      </c>
    </row>
    <row r="10" spans="1:74" ht="15.75" x14ac:dyDescent="0.25">
      <c r="A10" s="70" t="s">
        <v>8</v>
      </c>
      <c r="B10" s="20">
        <v>1.4</v>
      </c>
      <c r="C10" s="21">
        <v>1.01</v>
      </c>
      <c r="D10" s="22">
        <f t="shared" si="0"/>
        <v>72.142857142857153</v>
      </c>
      <c r="E10" s="21">
        <v>0.94</v>
      </c>
      <c r="F10" s="22">
        <f t="shared" si="1"/>
        <v>67.142857142857153</v>
      </c>
      <c r="G10" s="21">
        <v>0.89</v>
      </c>
      <c r="H10" s="23">
        <f t="shared" si="2"/>
        <v>63.571428571428577</v>
      </c>
    </row>
    <row r="11" spans="1:74" ht="15.75" x14ac:dyDescent="0.25">
      <c r="A11" s="71" t="s">
        <v>14</v>
      </c>
      <c r="B11" s="48">
        <v>18.399999999999999</v>
      </c>
      <c r="C11" s="49">
        <v>3.14</v>
      </c>
      <c r="D11" s="50">
        <f t="shared" si="0"/>
        <v>17.065217391304348</v>
      </c>
      <c r="E11" s="49">
        <v>3.99</v>
      </c>
      <c r="F11" s="50">
        <f t="shared" si="1"/>
        <v>21.684782608695656</v>
      </c>
      <c r="G11" s="49">
        <v>3.29</v>
      </c>
      <c r="H11" s="51">
        <f t="shared" si="2"/>
        <v>17.880434782608699</v>
      </c>
    </row>
    <row r="12" spans="1:74" s="45" customFormat="1" ht="15.95" customHeight="1" x14ac:dyDescent="0.25">
      <c r="A12" s="63" t="s">
        <v>15</v>
      </c>
      <c r="B12" s="72">
        <v>0.1</v>
      </c>
      <c r="C12" s="43">
        <v>0.11</v>
      </c>
      <c r="D12" s="73">
        <f t="shared" si="0"/>
        <v>110</v>
      </c>
      <c r="E12" s="43">
        <v>0.11</v>
      </c>
      <c r="F12" s="73">
        <f t="shared" si="1"/>
        <v>109.99999999999999</v>
      </c>
      <c r="G12" s="21">
        <v>0.12</v>
      </c>
      <c r="H12" s="74">
        <f t="shared" si="2"/>
        <v>120</v>
      </c>
      <c r="I12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</row>
    <row r="13" spans="1:74" s="45" customFormat="1" ht="15.95" customHeight="1" x14ac:dyDescent="0.25">
      <c r="A13" s="64" t="s">
        <v>16</v>
      </c>
      <c r="B13" s="75">
        <v>0.5</v>
      </c>
      <c r="C13" s="52">
        <v>0.28999999999999998</v>
      </c>
      <c r="D13" s="76">
        <f t="shared" si="0"/>
        <v>57.999999999999993</v>
      </c>
      <c r="E13" s="52">
        <v>0.3</v>
      </c>
      <c r="F13" s="76">
        <f t="shared" si="1"/>
        <v>60</v>
      </c>
      <c r="G13" s="49">
        <v>0.26</v>
      </c>
      <c r="H13" s="77">
        <f t="shared" si="2"/>
        <v>52</v>
      </c>
      <c r="I1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</row>
    <row r="14" spans="1:74" s="45" customFormat="1" ht="15.95" customHeight="1" x14ac:dyDescent="0.25">
      <c r="A14" s="62" t="s">
        <v>17</v>
      </c>
      <c r="B14" s="78">
        <v>1</v>
      </c>
      <c r="C14" s="46">
        <v>0.19</v>
      </c>
      <c r="D14" s="79">
        <f t="shared" si="0"/>
        <v>19</v>
      </c>
      <c r="E14" s="46">
        <v>0.19</v>
      </c>
      <c r="F14" s="79">
        <f t="shared" si="1"/>
        <v>19</v>
      </c>
      <c r="G14" s="12">
        <v>0.2</v>
      </c>
      <c r="H14" s="80">
        <f t="shared" si="2"/>
        <v>20</v>
      </c>
      <c r="I1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</row>
    <row r="15" spans="1:74" ht="15.75" x14ac:dyDescent="0.25">
      <c r="A15" s="69" t="s">
        <v>18</v>
      </c>
      <c r="B15" s="47">
        <f>SUM(B16:B17)</f>
        <v>12.3</v>
      </c>
      <c r="C15" s="81">
        <f>C16+C17</f>
        <v>3.78</v>
      </c>
      <c r="D15" s="82">
        <f t="shared" si="0"/>
        <v>30.73170731707317</v>
      </c>
      <c r="E15" s="81">
        <f>E16+E17</f>
        <v>3.53</v>
      </c>
      <c r="F15" s="82">
        <f t="shared" si="1"/>
        <v>28.699186991869912</v>
      </c>
      <c r="G15" s="81">
        <f>G16+G17</f>
        <v>3.3499999999999996</v>
      </c>
      <c r="H15" s="82">
        <f t="shared" si="2"/>
        <v>27.235772357723576</v>
      </c>
    </row>
    <row r="16" spans="1:74" ht="15.75" x14ac:dyDescent="0.25">
      <c r="A16" s="70" t="s">
        <v>19</v>
      </c>
      <c r="B16" s="72">
        <v>6</v>
      </c>
      <c r="C16" s="83">
        <v>3.77</v>
      </c>
      <c r="D16" s="73">
        <f t="shared" si="0"/>
        <v>62.833333333333336</v>
      </c>
      <c r="E16" s="83">
        <v>3.52</v>
      </c>
      <c r="F16" s="73">
        <f t="shared" si="1"/>
        <v>58.666666666666664</v>
      </c>
      <c r="G16" s="83">
        <v>3.34</v>
      </c>
      <c r="H16" s="73">
        <f t="shared" si="2"/>
        <v>55.666666666666664</v>
      </c>
    </row>
    <row r="17" spans="1:8" ht="15.75" x14ac:dyDescent="0.25">
      <c r="A17" s="84" t="s">
        <v>20</v>
      </c>
      <c r="B17" s="85">
        <v>6.3</v>
      </c>
      <c r="C17" s="53">
        <v>0.01</v>
      </c>
      <c r="D17" s="86">
        <f t="shared" si="0"/>
        <v>0.15873015873015872</v>
      </c>
      <c r="E17" s="53">
        <v>0.01</v>
      </c>
      <c r="F17" s="86">
        <f t="shared" si="1"/>
        <v>0.15873015873015872</v>
      </c>
      <c r="G17" s="53">
        <v>0.01</v>
      </c>
      <c r="H17" s="76">
        <f t="shared" si="2"/>
        <v>0.15873015873015872</v>
      </c>
    </row>
    <row r="18" spans="1:8" ht="15.75" x14ac:dyDescent="0.25">
      <c r="A18" s="69" t="s">
        <v>21</v>
      </c>
      <c r="B18" s="16">
        <f>B19+B20+B21+B22</f>
        <v>323</v>
      </c>
      <c r="C18" s="17">
        <f>C19+C20+C21+C22</f>
        <v>253.78</v>
      </c>
      <c r="D18" s="18">
        <f>(C18/B18)*100</f>
        <v>78.569659442724458</v>
      </c>
      <c r="E18" s="17">
        <f>E19+E20+E21+E22</f>
        <v>243.08999999999997</v>
      </c>
      <c r="F18" s="18">
        <f t="shared" si="1"/>
        <v>75.260061919504636</v>
      </c>
      <c r="G18" s="17">
        <f>G19+G20+G21+G22</f>
        <v>240.31</v>
      </c>
      <c r="H18" s="26">
        <f t="shared" si="2"/>
        <v>74.399380804953566</v>
      </c>
    </row>
    <row r="19" spans="1:8" ht="15.75" x14ac:dyDescent="0.25">
      <c r="A19" s="70" t="s">
        <v>22</v>
      </c>
      <c r="B19" s="20">
        <v>7.5</v>
      </c>
      <c r="C19" s="21">
        <v>2.09</v>
      </c>
      <c r="D19" s="22">
        <f>C19*100/B19</f>
        <v>27.866666666666667</v>
      </c>
      <c r="E19" s="21">
        <v>1.94</v>
      </c>
      <c r="F19" s="22">
        <f t="shared" si="1"/>
        <v>25.866666666666667</v>
      </c>
      <c r="G19" s="21">
        <v>1.83</v>
      </c>
      <c r="H19" s="22">
        <f t="shared" si="2"/>
        <v>24.400000000000002</v>
      </c>
    </row>
    <row r="20" spans="1:8" ht="15.75" x14ac:dyDescent="0.25">
      <c r="A20" s="71" t="s">
        <v>23</v>
      </c>
      <c r="B20" s="48">
        <v>21</v>
      </c>
      <c r="C20" s="49">
        <v>17.170000000000002</v>
      </c>
      <c r="D20" s="50">
        <f>C20*100/B20</f>
        <v>81.761904761904773</v>
      </c>
      <c r="E20" s="49">
        <v>16.54</v>
      </c>
      <c r="F20" s="50">
        <f t="shared" si="1"/>
        <v>78.761904761904759</v>
      </c>
      <c r="G20" s="49">
        <v>18.48</v>
      </c>
      <c r="H20" s="50">
        <f t="shared" si="2"/>
        <v>88</v>
      </c>
    </row>
    <row r="21" spans="1:8" ht="15.75" x14ac:dyDescent="0.25">
      <c r="A21" s="70" t="s">
        <v>24</v>
      </c>
      <c r="B21" s="20">
        <v>221.3</v>
      </c>
      <c r="C21" s="21">
        <v>211.3</v>
      </c>
      <c r="D21" s="22">
        <f>C21*100/B21</f>
        <v>95.481247175779487</v>
      </c>
      <c r="E21" s="21">
        <v>200.66</v>
      </c>
      <c r="F21" s="22">
        <f t="shared" si="1"/>
        <v>90.673294170808845</v>
      </c>
      <c r="G21" s="21">
        <v>198.69</v>
      </c>
      <c r="H21" s="22">
        <f t="shared" si="2"/>
        <v>89.783099864437403</v>
      </c>
    </row>
    <row r="22" spans="1:8" ht="15.75" x14ac:dyDescent="0.25">
      <c r="A22" s="84" t="s">
        <v>25</v>
      </c>
      <c r="B22" s="54">
        <v>73.2</v>
      </c>
      <c r="C22" s="53">
        <v>23.22</v>
      </c>
      <c r="D22" s="55">
        <f>C22*100/B22</f>
        <v>31.721311475409834</v>
      </c>
      <c r="E22" s="53">
        <v>23.95</v>
      </c>
      <c r="F22" s="55">
        <f t="shared" si="1"/>
        <v>32.71857923497268</v>
      </c>
      <c r="G22" s="53">
        <v>21.31</v>
      </c>
      <c r="H22" s="55">
        <f t="shared" si="2"/>
        <v>29.112021857923491</v>
      </c>
    </row>
    <row r="23" spans="1:8" ht="15.75" x14ac:dyDescent="0.25">
      <c r="A23" s="69" t="s">
        <v>26</v>
      </c>
      <c r="B23" s="27">
        <f>B24+B25+B26+B27+B28+B29+B30+B31</f>
        <v>2243.2999999999997</v>
      </c>
      <c r="C23" s="28">
        <f>C24+C25+C26+C27+C28+C29+C30+C31</f>
        <v>1324.57</v>
      </c>
      <c r="D23" s="18">
        <f>(C23/B23)*100</f>
        <v>59.045602460660639</v>
      </c>
      <c r="E23" s="28">
        <f>E24+E25+E26+E27+E28+E29+E30+E31</f>
        <v>1274.1100000000001</v>
      </c>
      <c r="F23" s="18">
        <f t="shared" si="1"/>
        <v>56.796237685552541</v>
      </c>
      <c r="G23" s="28">
        <f>G24+G25+G26+G27+G28+G29+G30+G31</f>
        <v>1249.95</v>
      </c>
      <c r="H23" s="26">
        <f t="shared" si="2"/>
        <v>55.719252886372757</v>
      </c>
    </row>
    <row r="24" spans="1:8" ht="15.75" x14ac:dyDescent="0.25">
      <c r="A24" s="70" t="s">
        <v>27</v>
      </c>
      <c r="B24" s="20">
        <v>1118</v>
      </c>
      <c r="C24" s="21">
        <v>664.57</v>
      </c>
      <c r="D24" s="22">
        <f t="shared" ref="D24:D31" si="3">C24*100/B24</f>
        <v>59.442754919499109</v>
      </c>
      <c r="E24" s="21">
        <v>651.22</v>
      </c>
      <c r="F24" s="22">
        <f t="shared" si="1"/>
        <v>58.248658318425761</v>
      </c>
      <c r="G24" s="21">
        <v>640.32000000000005</v>
      </c>
      <c r="H24" s="22">
        <f t="shared" si="2"/>
        <v>57.273703041144906</v>
      </c>
    </row>
    <row r="25" spans="1:8" ht="15.75" x14ac:dyDescent="0.25">
      <c r="A25" s="71" t="s">
        <v>28</v>
      </c>
      <c r="B25" s="48">
        <v>360.8</v>
      </c>
      <c r="C25" s="49">
        <v>329.03</v>
      </c>
      <c r="D25" s="50">
        <f t="shared" si="3"/>
        <v>91.19456762749445</v>
      </c>
      <c r="E25" s="49">
        <v>308.54000000000002</v>
      </c>
      <c r="F25" s="50">
        <f t="shared" si="1"/>
        <v>85.515521064301552</v>
      </c>
      <c r="G25" s="49">
        <v>288.86</v>
      </c>
      <c r="H25" s="50">
        <f t="shared" si="2"/>
        <v>80.060975609756099</v>
      </c>
    </row>
    <row r="26" spans="1:8" ht="15.75" x14ac:dyDescent="0.25">
      <c r="A26" s="70" t="s">
        <v>29</v>
      </c>
      <c r="B26" s="20">
        <v>9.6999999999999993</v>
      </c>
      <c r="C26" s="21">
        <v>5.91</v>
      </c>
      <c r="D26" s="22">
        <f t="shared" si="3"/>
        <v>60.927835051546396</v>
      </c>
      <c r="E26" s="21">
        <v>4.37</v>
      </c>
      <c r="F26" s="22">
        <f t="shared" si="1"/>
        <v>45.051546391752581</v>
      </c>
      <c r="G26" s="21">
        <v>5.1100000000000003</v>
      </c>
      <c r="H26" s="22">
        <f t="shared" si="2"/>
        <v>52.680412371134032</v>
      </c>
    </row>
    <row r="27" spans="1:8" ht="15.75" x14ac:dyDescent="0.25">
      <c r="A27" s="71" t="s">
        <v>30</v>
      </c>
      <c r="B27" s="48">
        <v>171</v>
      </c>
      <c r="C27" s="49">
        <v>141.4</v>
      </c>
      <c r="D27" s="50">
        <f t="shared" si="3"/>
        <v>82.690058479532169</v>
      </c>
      <c r="E27" s="49">
        <v>143.5</v>
      </c>
      <c r="F27" s="50">
        <f t="shared" si="1"/>
        <v>83.918128654970758</v>
      </c>
      <c r="G27" s="49">
        <v>138.97</v>
      </c>
      <c r="H27" s="50">
        <f t="shared" si="2"/>
        <v>81.26900584795321</v>
      </c>
    </row>
    <row r="28" spans="1:8" ht="15.75" x14ac:dyDescent="0.25">
      <c r="A28" s="70" t="s">
        <v>31</v>
      </c>
      <c r="B28" s="20">
        <v>378.6</v>
      </c>
      <c r="C28" s="21">
        <v>142.43</v>
      </c>
      <c r="D28" s="22">
        <f t="shared" si="3"/>
        <v>37.620179609086101</v>
      </c>
      <c r="E28" s="21">
        <v>124.52</v>
      </c>
      <c r="F28" s="22">
        <f t="shared" si="1"/>
        <v>32.889593238246171</v>
      </c>
      <c r="G28" s="21">
        <v>137.44999999999999</v>
      </c>
      <c r="H28" s="22">
        <f t="shared" si="2"/>
        <v>36.30480718436344</v>
      </c>
    </row>
    <row r="29" spans="1:8" ht="15.75" x14ac:dyDescent="0.25">
      <c r="A29" s="71" t="s">
        <v>32</v>
      </c>
      <c r="B29" s="48">
        <v>98.7</v>
      </c>
      <c r="C29" s="49">
        <v>4.58</v>
      </c>
      <c r="D29" s="50">
        <f t="shared" si="3"/>
        <v>4.6403242147923001</v>
      </c>
      <c r="E29" s="49">
        <v>4.67</v>
      </c>
      <c r="F29" s="50">
        <f t="shared" si="1"/>
        <v>4.7315096251266464</v>
      </c>
      <c r="G29" s="49">
        <v>4.58</v>
      </c>
      <c r="H29" s="50">
        <f t="shared" si="2"/>
        <v>4.6403242147923001</v>
      </c>
    </row>
    <row r="30" spans="1:8" ht="15.75" x14ac:dyDescent="0.25">
      <c r="A30" s="70" t="s">
        <v>33</v>
      </c>
      <c r="B30" s="20">
        <v>69.2</v>
      </c>
      <c r="C30" s="21">
        <v>22.1</v>
      </c>
      <c r="D30" s="22">
        <f t="shared" si="3"/>
        <v>31.936416184971097</v>
      </c>
      <c r="E30" s="21">
        <v>22.99</v>
      </c>
      <c r="F30" s="22">
        <f t="shared" si="1"/>
        <v>33.22254335260115</v>
      </c>
      <c r="G30" s="21">
        <v>20.420000000000002</v>
      </c>
      <c r="H30" s="22">
        <f t="shared" si="2"/>
        <v>29.508670520231217</v>
      </c>
    </row>
    <row r="31" spans="1:8" ht="15.75" x14ac:dyDescent="0.25">
      <c r="A31" s="84" t="s">
        <v>34</v>
      </c>
      <c r="B31" s="54">
        <v>37.299999999999997</v>
      </c>
      <c r="C31" s="53">
        <v>14.55</v>
      </c>
      <c r="D31" s="55">
        <f t="shared" si="3"/>
        <v>39.008042895442365</v>
      </c>
      <c r="E31" s="53">
        <v>14.3</v>
      </c>
      <c r="F31" s="55">
        <f t="shared" si="1"/>
        <v>38.337801608579092</v>
      </c>
      <c r="G31" s="53">
        <v>14.24</v>
      </c>
      <c r="H31" s="50">
        <f t="shared" si="2"/>
        <v>38.176943699731908</v>
      </c>
    </row>
    <row r="32" spans="1:8" ht="15.75" x14ac:dyDescent="0.25">
      <c r="A32" s="69" t="s">
        <v>35</v>
      </c>
      <c r="B32" s="27">
        <f>B33+B34</f>
        <v>28.8</v>
      </c>
      <c r="C32" s="17">
        <f>C33+C34</f>
        <v>15.38</v>
      </c>
      <c r="D32" s="18">
        <f>(C32/B32)*100</f>
        <v>53.402777777777779</v>
      </c>
      <c r="E32" s="17">
        <f>E33+E34</f>
        <v>15.08</v>
      </c>
      <c r="F32" s="18">
        <f t="shared" si="1"/>
        <v>52.361111111111114</v>
      </c>
      <c r="G32" s="17">
        <f>G33+G34</f>
        <v>16.22</v>
      </c>
      <c r="H32" s="26">
        <f t="shared" si="2"/>
        <v>56.319444444444443</v>
      </c>
    </row>
    <row r="33" spans="1:10" ht="15.75" x14ac:dyDescent="0.25">
      <c r="A33" s="70" t="s">
        <v>36</v>
      </c>
      <c r="B33" s="20">
        <v>15.8</v>
      </c>
      <c r="C33" s="21">
        <v>6.42</v>
      </c>
      <c r="D33" s="22">
        <f>C33*100/B33</f>
        <v>40.632911392405063</v>
      </c>
      <c r="E33" s="21">
        <v>6.16</v>
      </c>
      <c r="F33" s="22">
        <f t="shared" si="1"/>
        <v>38.987341772151893</v>
      </c>
      <c r="G33" s="21">
        <v>6.36</v>
      </c>
      <c r="H33" s="22">
        <f t="shared" si="2"/>
        <v>40.253164556962027</v>
      </c>
    </row>
    <row r="34" spans="1:10" ht="15.75" x14ac:dyDescent="0.25">
      <c r="A34" s="84" t="s">
        <v>37</v>
      </c>
      <c r="B34" s="54">
        <v>13</v>
      </c>
      <c r="C34" s="53">
        <v>8.9600000000000009</v>
      </c>
      <c r="D34" s="55">
        <f>C34*100/B34</f>
        <v>68.923076923076934</v>
      </c>
      <c r="E34" s="53">
        <v>8.92</v>
      </c>
      <c r="F34" s="55">
        <f t="shared" si="1"/>
        <v>68.615384615384613</v>
      </c>
      <c r="G34" s="53">
        <v>9.86</v>
      </c>
      <c r="H34" s="55">
        <f t="shared" si="2"/>
        <v>75.84615384615384</v>
      </c>
    </row>
    <row r="35" spans="1:10" ht="15.75" x14ac:dyDescent="0.25">
      <c r="A35" s="69" t="s">
        <v>38</v>
      </c>
      <c r="B35" s="17">
        <f t="shared" ref="B35:H35" si="4">B36</f>
        <v>27</v>
      </c>
      <c r="C35" s="17">
        <f t="shared" si="4"/>
        <v>16.39</v>
      </c>
      <c r="D35" s="61">
        <f t="shared" si="4"/>
        <v>60.703703703703702</v>
      </c>
      <c r="E35" s="17">
        <f t="shared" si="4"/>
        <v>18.14</v>
      </c>
      <c r="F35" s="61">
        <f t="shared" si="4"/>
        <v>67.18518518518519</v>
      </c>
      <c r="G35" s="17">
        <f t="shared" si="4"/>
        <v>18.14</v>
      </c>
      <c r="H35" s="26">
        <f t="shared" si="4"/>
        <v>67.18518518518519</v>
      </c>
    </row>
    <row r="36" spans="1:10" ht="15.75" x14ac:dyDescent="0.25">
      <c r="A36" s="87" t="s">
        <v>39</v>
      </c>
      <c r="B36" s="29">
        <v>27</v>
      </c>
      <c r="C36" s="12">
        <v>16.39</v>
      </c>
      <c r="D36" s="24">
        <f>C36*100/B36</f>
        <v>60.703703703703702</v>
      </c>
      <c r="E36" s="12">
        <v>18.14</v>
      </c>
      <c r="F36" s="24">
        <f t="shared" si="1"/>
        <v>67.18518518518519</v>
      </c>
      <c r="G36" s="12">
        <v>18.14</v>
      </c>
      <c r="H36" s="24">
        <f t="shared" si="2"/>
        <v>67.18518518518519</v>
      </c>
    </row>
    <row r="37" spans="1:10" ht="15.75" x14ac:dyDescent="0.25">
      <c r="A37" s="69" t="s">
        <v>40</v>
      </c>
      <c r="B37" s="30">
        <f>B40+B39+B38</f>
        <v>1141</v>
      </c>
      <c r="C37" s="31">
        <f>C40+C39+C38</f>
        <v>388</v>
      </c>
      <c r="D37" s="18">
        <f>(C37/B37)*100</f>
        <v>34.005258545135845</v>
      </c>
      <c r="E37" s="31">
        <f>E40+E39+E38</f>
        <v>399</v>
      </c>
      <c r="F37" s="26">
        <f t="shared" si="1"/>
        <v>34.969325153374228</v>
      </c>
      <c r="G37" s="31">
        <f>G40+G39+G38</f>
        <v>404</v>
      </c>
      <c r="H37" s="26">
        <f t="shared" si="2"/>
        <v>35.407537248028049</v>
      </c>
    </row>
    <row r="38" spans="1:10" ht="15.75" x14ac:dyDescent="0.25">
      <c r="A38" s="70" t="s">
        <v>41</v>
      </c>
      <c r="B38" s="32">
        <v>246</v>
      </c>
      <c r="C38" s="33">
        <v>66</v>
      </c>
      <c r="D38" s="22">
        <f>C38*100/B38</f>
        <v>26.829268292682926</v>
      </c>
      <c r="E38" s="33">
        <v>69</v>
      </c>
      <c r="F38" s="22">
        <f t="shared" si="1"/>
        <v>28.04878048780488</v>
      </c>
      <c r="G38" s="33">
        <v>68</v>
      </c>
      <c r="H38" s="22">
        <f t="shared" si="2"/>
        <v>27.64227642276423</v>
      </c>
    </row>
    <row r="39" spans="1:10" ht="15.75" x14ac:dyDescent="0.25">
      <c r="A39" s="71" t="s">
        <v>42</v>
      </c>
      <c r="B39" s="56">
        <v>13</v>
      </c>
      <c r="C39" s="57">
        <v>3</v>
      </c>
      <c r="D39" s="50">
        <f>C39*100/B39</f>
        <v>23.076923076923077</v>
      </c>
      <c r="E39" s="57">
        <v>5</v>
      </c>
      <c r="F39" s="50">
        <f t="shared" si="1"/>
        <v>38.461538461538467</v>
      </c>
      <c r="G39" s="57">
        <v>8</v>
      </c>
      <c r="H39" s="50">
        <f t="shared" si="2"/>
        <v>61.53846153846154</v>
      </c>
      <c r="J39" s="60"/>
    </row>
    <row r="40" spans="1:10" ht="15.75" x14ac:dyDescent="0.25">
      <c r="A40" s="70" t="s">
        <v>66</v>
      </c>
      <c r="B40" s="32">
        <f>B41+B42+B44+B43+B45+B46+B47+B48+B49+B50+B51+B52+B53</f>
        <v>882</v>
      </c>
      <c r="C40" s="32">
        <f>C41+C42+C44+C43+C45+C46+C47+C48+C49+C50+C51+C52+C53</f>
        <v>319</v>
      </c>
      <c r="D40" s="22">
        <f>(C40/B40)*100</f>
        <v>36.167800453514737</v>
      </c>
      <c r="E40" s="32">
        <f>E41+E42+E44+E43+E45+E46+E47+E48+E49+E50+E51+E52+E53</f>
        <v>325</v>
      </c>
      <c r="F40" s="22">
        <f t="shared" si="1"/>
        <v>36.848072562358276</v>
      </c>
      <c r="G40" s="32">
        <f>G41+G42+G44+G43+G45+G46+G47+G48+G49+G50+G51+G52+G53</f>
        <v>328</v>
      </c>
      <c r="H40" s="22">
        <f t="shared" si="2"/>
        <v>37.188208616780045</v>
      </c>
      <c r="I40" s="60"/>
      <c r="J40" s="60"/>
    </row>
    <row r="41" spans="1:10" ht="15.75" x14ac:dyDescent="0.25">
      <c r="A41" s="71" t="s">
        <v>43</v>
      </c>
      <c r="B41" s="56">
        <v>210</v>
      </c>
      <c r="C41" s="49">
        <v>68</v>
      </c>
      <c r="D41" s="50">
        <f t="shared" ref="D41:D53" si="5">C41*100/B41</f>
        <v>32.38095238095238</v>
      </c>
      <c r="E41" s="49">
        <v>66</v>
      </c>
      <c r="F41" s="50">
        <f t="shared" si="1"/>
        <v>31.428571428571427</v>
      </c>
      <c r="G41" s="49">
        <v>66</v>
      </c>
      <c r="H41" s="50">
        <f t="shared" si="2"/>
        <v>31.428571428571427</v>
      </c>
    </row>
    <row r="42" spans="1:10" ht="15.75" x14ac:dyDescent="0.25">
      <c r="A42" s="70" t="s">
        <v>44</v>
      </c>
      <c r="B42" s="32">
        <v>35</v>
      </c>
      <c r="C42" s="21">
        <v>18</v>
      </c>
      <c r="D42" s="22">
        <f t="shared" si="5"/>
        <v>51.428571428571431</v>
      </c>
      <c r="E42" s="21">
        <v>21</v>
      </c>
      <c r="F42" s="22">
        <f t="shared" si="1"/>
        <v>60</v>
      </c>
      <c r="G42" s="21">
        <v>23</v>
      </c>
      <c r="H42" s="22">
        <f t="shared" si="2"/>
        <v>65.714285714285708</v>
      </c>
    </row>
    <row r="43" spans="1:10" ht="15.75" x14ac:dyDescent="0.25">
      <c r="A43" s="71" t="s">
        <v>45</v>
      </c>
      <c r="B43" s="56">
        <v>437</v>
      </c>
      <c r="C43" s="49">
        <v>162</v>
      </c>
      <c r="D43" s="50">
        <f t="shared" si="5"/>
        <v>37.070938215102977</v>
      </c>
      <c r="E43" s="49">
        <v>154</v>
      </c>
      <c r="F43" s="50">
        <f t="shared" si="1"/>
        <v>35.240274599542332</v>
      </c>
      <c r="G43" s="49">
        <v>151</v>
      </c>
      <c r="H43" s="50">
        <f t="shared" si="2"/>
        <v>34.553775743707092</v>
      </c>
    </row>
    <row r="44" spans="1:10" ht="15.75" x14ac:dyDescent="0.25">
      <c r="A44" s="70" t="s">
        <v>46</v>
      </c>
      <c r="B44" s="32">
        <v>36</v>
      </c>
      <c r="C44" s="21">
        <v>18</v>
      </c>
      <c r="D44" s="22">
        <f t="shared" si="5"/>
        <v>50</v>
      </c>
      <c r="E44" s="21">
        <v>21</v>
      </c>
      <c r="F44" s="22">
        <f t="shared" si="1"/>
        <v>58.333333333333336</v>
      </c>
      <c r="G44" s="21">
        <v>21</v>
      </c>
      <c r="H44" s="22">
        <f t="shared" si="2"/>
        <v>58.333333333333336</v>
      </c>
    </row>
    <row r="45" spans="1:10" ht="15.75" x14ac:dyDescent="0.25">
      <c r="A45" s="71" t="s">
        <v>47</v>
      </c>
      <c r="B45" s="56">
        <v>22</v>
      </c>
      <c r="C45" s="49">
        <v>3</v>
      </c>
      <c r="D45" s="50">
        <f t="shared" si="5"/>
        <v>13.636363636363637</v>
      </c>
      <c r="E45" s="49">
        <v>4</v>
      </c>
      <c r="F45" s="50">
        <f t="shared" si="1"/>
        <v>18.181818181818183</v>
      </c>
      <c r="G45" s="49">
        <v>9</v>
      </c>
      <c r="H45" s="50">
        <f t="shared" si="2"/>
        <v>40.909090909090914</v>
      </c>
    </row>
    <row r="46" spans="1:10" ht="15.75" x14ac:dyDescent="0.25">
      <c r="A46" s="70" t="s">
        <v>48</v>
      </c>
      <c r="B46" s="32">
        <v>26</v>
      </c>
      <c r="C46" s="21">
        <v>3</v>
      </c>
      <c r="D46" s="22">
        <f t="shared" si="5"/>
        <v>11.538461538461538</v>
      </c>
      <c r="E46" s="21">
        <v>5</v>
      </c>
      <c r="F46" s="22">
        <f t="shared" si="1"/>
        <v>19.230769230769234</v>
      </c>
      <c r="G46" s="21">
        <v>5</v>
      </c>
      <c r="H46" s="22">
        <f t="shared" si="2"/>
        <v>19.230769230769234</v>
      </c>
    </row>
    <row r="47" spans="1:10" ht="15.75" x14ac:dyDescent="0.25">
      <c r="A47" s="71" t="s">
        <v>49</v>
      </c>
      <c r="B47" s="56">
        <v>10</v>
      </c>
      <c r="C47" s="49">
        <v>7</v>
      </c>
      <c r="D47" s="50">
        <f t="shared" si="5"/>
        <v>70</v>
      </c>
      <c r="E47" s="49">
        <v>8</v>
      </c>
      <c r="F47" s="50">
        <f t="shared" si="1"/>
        <v>80</v>
      </c>
      <c r="G47" s="49">
        <v>7</v>
      </c>
      <c r="H47" s="50">
        <f t="shared" si="2"/>
        <v>70</v>
      </c>
    </row>
    <row r="48" spans="1:10" ht="15.75" x14ac:dyDescent="0.25">
      <c r="A48" s="70" t="s">
        <v>50</v>
      </c>
      <c r="B48" s="32">
        <v>7</v>
      </c>
      <c r="C48" s="21">
        <v>5</v>
      </c>
      <c r="D48" s="22">
        <f t="shared" si="5"/>
        <v>71.428571428571431</v>
      </c>
      <c r="E48" s="21">
        <v>5</v>
      </c>
      <c r="F48" s="22">
        <f t="shared" si="1"/>
        <v>71.428571428571431</v>
      </c>
      <c r="G48" s="21">
        <v>5</v>
      </c>
      <c r="H48" s="22">
        <f t="shared" si="2"/>
        <v>71.428571428571431</v>
      </c>
    </row>
    <row r="49" spans="1:8" ht="15.75" x14ac:dyDescent="0.25">
      <c r="A49" s="71" t="s">
        <v>51</v>
      </c>
      <c r="B49" s="56">
        <v>13</v>
      </c>
      <c r="C49" s="49">
        <v>0</v>
      </c>
      <c r="D49" s="50">
        <f t="shared" si="5"/>
        <v>0</v>
      </c>
      <c r="E49" s="49">
        <v>2</v>
      </c>
      <c r="F49" s="50">
        <f t="shared" si="1"/>
        <v>15.384615384615385</v>
      </c>
      <c r="G49" s="49">
        <v>1</v>
      </c>
      <c r="H49" s="50">
        <f t="shared" si="2"/>
        <v>7.6923076923076925</v>
      </c>
    </row>
    <row r="50" spans="1:8" ht="15.75" x14ac:dyDescent="0.25">
      <c r="A50" s="70" t="s">
        <v>52</v>
      </c>
      <c r="B50" s="32">
        <v>26</v>
      </c>
      <c r="C50" s="21">
        <v>13</v>
      </c>
      <c r="D50" s="22">
        <f t="shared" si="5"/>
        <v>50</v>
      </c>
      <c r="E50" s="21">
        <v>14</v>
      </c>
      <c r="F50" s="22">
        <f t="shared" si="1"/>
        <v>53.846153846153847</v>
      </c>
      <c r="G50" s="21">
        <v>17</v>
      </c>
      <c r="H50" s="22">
        <f t="shared" si="2"/>
        <v>65.384615384615387</v>
      </c>
    </row>
    <row r="51" spans="1:8" ht="15.75" x14ac:dyDescent="0.25">
      <c r="A51" s="71" t="s">
        <v>53</v>
      </c>
      <c r="B51" s="56">
        <v>6</v>
      </c>
      <c r="C51" s="49">
        <v>5</v>
      </c>
      <c r="D51" s="50">
        <f t="shared" si="5"/>
        <v>83.333333333333329</v>
      </c>
      <c r="E51" s="49">
        <v>6</v>
      </c>
      <c r="F51" s="50">
        <f t="shared" si="1"/>
        <v>100</v>
      </c>
      <c r="G51" s="49">
        <v>5</v>
      </c>
      <c r="H51" s="50">
        <f t="shared" si="2"/>
        <v>83.333333333333343</v>
      </c>
    </row>
    <row r="52" spans="1:8" ht="15.75" x14ac:dyDescent="0.25">
      <c r="A52" s="70" t="s">
        <v>54</v>
      </c>
      <c r="B52" s="32">
        <v>9</v>
      </c>
      <c r="C52" s="21">
        <v>6</v>
      </c>
      <c r="D52" s="22">
        <f t="shared" si="5"/>
        <v>66.666666666666671</v>
      </c>
      <c r="E52" s="21">
        <v>7</v>
      </c>
      <c r="F52" s="22">
        <f t="shared" si="1"/>
        <v>77.777777777777786</v>
      </c>
      <c r="G52" s="21">
        <v>6</v>
      </c>
      <c r="H52" s="22">
        <f t="shared" si="2"/>
        <v>66.666666666666657</v>
      </c>
    </row>
    <row r="53" spans="1:8" ht="15.75" x14ac:dyDescent="0.25">
      <c r="A53" s="88" t="s">
        <v>55</v>
      </c>
      <c r="B53" s="58">
        <v>45</v>
      </c>
      <c r="C53" s="53">
        <v>11</v>
      </c>
      <c r="D53" s="55">
        <f t="shared" si="5"/>
        <v>24.444444444444443</v>
      </c>
      <c r="E53" s="53">
        <v>12</v>
      </c>
      <c r="F53" s="55">
        <f t="shared" si="1"/>
        <v>26.666666666666668</v>
      </c>
      <c r="G53" s="53">
        <v>12</v>
      </c>
      <c r="H53" s="50">
        <f t="shared" si="2"/>
        <v>26.666666666666668</v>
      </c>
    </row>
    <row r="54" spans="1:8" ht="15.75" x14ac:dyDescent="0.25">
      <c r="A54" s="69" t="s">
        <v>56</v>
      </c>
      <c r="B54" s="27">
        <f>B55+B56</f>
        <v>2.6</v>
      </c>
      <c r="C54" s="17">
        <f>C55+C56</f>
        <v>1.76</v>
      </c>
      <c r="D54" s="18">
        <f>(C54/B54)*100</f>
        <v>67.692307692307679</v>
      </c>
      <c r="E54" s="17">
        <f>E55+E56</f>
        <v>1.71</v>
      </c>
      <c r="F54" s="18">
        <f t="shared" si="1"/>
        <v>65.769230769230774</v>
      </c>
      <c r="G54" s="17">
        <f>G55+G56</f>
        <v>1.9</v>
      </c>
      <c r="H54" s="26">
        <f t="shared" si="2"/>
        <v>73.076923076923066</v>
      </c>
    </row>
    <row r="55" spans="1:8" ht="15.75" x14ac:dyDescent="0.25">
      <c r="A55" s="70" t="s">
        <v>57</v>
      </c>
      <c r="B55" s="20">
        <v>1.6</v>
      </c>
      <c r="C55" s="21">
        <v>1</v>
      </c>
      <c r="D55" s="22">
        <f>C55*100/B55</f>
        <v>62.5</v>
      </c>
      <c r="E55" s="21">
        <v>1.01</v>
      </c>
      <c r="F55" s="22">
        <f>E55*100/B55</f>
        <v>63.125</v>
      </c>
      <c r="G55" s="21">
        <v>1.24</v>
      </c>
      <c r="H55" s="22">
        <f t="shared" si="2"/>
        <v>77.499999999999986</v>
      </c>
    </row>
    <row r="56" spans="1:8" ht="15.75" x14ac:dyDescent="0.25">
      <c r="A56" s="84" t="s">
        <v>58</v>
      </c>
      <c r="B56" s="54">
        <v>1</v>
      </c>
      <c r="C56" s="53">
        <v>0.76</v>
      </c>
      <c r="D56" s="55">
        <f>C56*100/B56</f>
        <v>76</v>
      </c>
      <c r="E56" s="53">
        <v>0.7</v>
      </c>
      <c r="F56" s="55">
        <f>E56*100/B56</f>
        <v>70</v>
      </c>
      <c r="G56" s="53">
        <v>0.66</v>
      </c>
      <c r="H56" s="55">
        <f t="shared" si="2"/>
        <v>66</v>
      </c>
    </row>
    <row r="57" spans="1:8" ht="34.15" customHeight="1" thickBot="1" x14ac:dyDescent="0.3">
      <c r="A57" s="89" t="s">
        <v>65</v>
      </c>
      <c r="B57" s="34">
        <f>SUM(B54+B37+B36+B32+B23+B18+B15+B7+B6)</f>
        <v>3996.6</v>
      </c>
      <c r="C57" s="35">
        <f>C54+C37+C36+C32+C23+C18+C17+C7+C6</f>
        <v>2101.9</v>
      </c>
      <c r="D57" s="36">
        <f>(C57/B57)*100</f>
        <v>52.59220337286694</v>
      </c>
      <c r="E57" s="35">
        <f>E54+E37+E36+E32+E23+E18+E17+E7+E6</f>
        <v>2048.58</v>
      </c>
      <c r="F57" s="37">
        <f>(E57/B57)*100</f>
        <v>51.258069358955119</v>
      </c>
      <c r="G57" s="35">
        <f>G54+G37+G36+G32+G23+G18+G17+G7+G6</f>
        <v>2028.54</v>
      </c>
      <c r="H57" s="37">
        <f>(G57/B57)*100</f>
        <v>50.756643146674676</v>
      </c>
    </row>
    <row r="58" spans="1:8" ht="15.75" x14ac:dyDescent="0.25">
      <c r="A58" s="65" t="s">
        <v>59</v>
      </c>
      <c r="B58" s="38"/>
      <c r="C58" s="90"/>
      <c r="D58" s="82"/>
      <c r="E58" s="90"/>
      <c r="F58" s="82"/>
      <c r="G58" s="90"/>
      <c r="H58" s="82"/>
    </row>
    <row r="59" spans="1:8" ht="15.75" x14ac:dyDescent="0.25">
      <c r="A59" s="65" t="s">
        <v>60</v>
      </c>
      <c r="B59" s="91"/>
      <c r="C59" s="25"/>
      <c r="D59" s="82"/>
      <c r="E59" s="25"/>
      <c r="F59" s="82"/>
      <c r="G59" s="25"/>
      <c r="H59" s="82"/>
    </row>
    <row r="60" spans="1:8" ht="16.5" thickBot="1" x14ac:dyDescent="0.3">
      <c r="A60" s="66" t="s">
        <v>61</v>
      </c>
      <c r="B60" s="92">
        <v>2474</v>
      </c>
      <c r="C60" s="59">
        <v>682</v>
      </c>
      <c r="D60" s="93">
        <f>C60*100/B60</f>
        <v>27.566693613581243</v>
      </c>
      <c r="E60" s="59">
        <v>639</v>
      </c>
      <c r="F60" s="93">
        <f>(E60/B60)*100</f>
        <v>25.828617623282135</v>
      </c>
      <c r="G60" s="59">
        <v>620</v>
      </c>
      <c r="H60" s="93">
        <f>(G60/B60)*100</f>
        <v>25.060630557801133</v>
      </c>
    </row>
    <row r="61" spans="1:8" ht="15.75" x14ac:dyDescent="0.25">
      <c r="A61" s="39" t="s">
        <v>2</v>
      </c>
      <c r="B61" s="40"/>
      <c r="C61" s="41"/>
      <c r="D61" s="94"/>
      <c r="E61" s="42"/>
      <c r="F61" s="40"/>
      <c r="G61" s="41"/>
      <c r="H61" s="40"/>
    </row>
    <row r="62" spans="1:8" x14ac:dyDescent="0.2">
      <c r="A62" s="95" t="s">
        <v>3</v>
      </c>
      <c r="B62" s="94"/>
      <c r="C62" s="94"/>
      <c r="D62" s="94"/>
      <c r="E62" s="94"/>
      <c r="F62" s="94"/>
      <c r="G62" s="94"/>
      <c r="H62" s="94"/>
    </row>
  </sheetData>
  <mergeCells count="7">
    <mergeCell ref="G3:H3"/>
    <mergeCell ref="A1:F1"/>
    <mergeCell ref="A2:F2"/>
    <mergeCell ref="C3:D3"/>
    <mergeCell ref="E3:F3"/>
    <mergeCell ref="A3:A4"/>
    <mergeCell ref="B3:B4"/>
  </mergeCells>
  <phoneticPr fontId="0" type="noConversion"/>
  <pageMargins left="0.75" right="0.46" top="0.53" bottom="0.32" header="0" footer="0"/>
  <pageSetup paperSize="9" scale="77" orientation="portrait" r:id="rId1"/>
  <headerFooter alignWithMargins="0"/>
  <ignoredErrors>
    <ignoredError sqref="B7:B6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727EA-A127-4767-B575-3CDC496D3E78}">
  <dimension ref="A1:T90"/>
  <sheetViews>
    <sheetView view="pageBreakPreview" zoomScale="90" zoomScaleNormal="60" zoomScaleSheetLayoutView="90" workbookViewId="0">
      <pane xSplit="1" ySplit="6" topLeftCell="B7" activePane="bottomRight" state="frozen"/>
      <selection activeCell="S9" sqref="S9"/>
      <selection pane="topRight" activeCell="S9" sqref="S9"/>
      <selection pane="bottomLeft" activeCell="S9" sqref="S9"/>
      <selection pane="bottomRight" sqref="A1:I1"/>
    </sheetView>
  </sheetViews>
  <sheetFormatPr baseColWidth="10" defaultRowHeight="12.75" x14ac:dyDescent="0.2"/>
  <cols>
    <col min="1" max="1" width="39.28515625" style="588" customWidth="1"/>
    <col min="2" max="2" width="11.28515625" style="588" customWidth="1"/>
    <col min="3" max="3" width="13.7109375" style="588" customWidth="1"/>
    <col min="4" max="4" width="11.5703125" style="588"/>
    <col min="5" max="5" width="13.28515625" style="588" customWidth="1"/>
    <col min="6" max="6" width="11.5703125" style="588"/>
    <col min="7" max="7" width="13" style="588" customWidth="1"/>
    <col min="8" max="8" width="11.5703125" style="588"/>
    <col min="9" max="9" width="13" style="588" customWidth="1"/>
    <col min="10" max="256" width="11.5703125" style="588"/>
    <col min="257" max="257" width="39.28515625" style="588" customWidth="1"/>
    <col min="258" max="258" width="11.28515625" style="588" customWidth="1"/>
    <col min="259" max="259" width="13.7109375" style="588" customWidth="1"/>
    <col min="260" max="260" width="11.5703125" style="588"/>
    <col min="261" max="261" width="13.28515625" style="588" customWidth="1"/>
    <col min="262" max="262" width="11.5703125" style="588"/>
    <col min="263" max="263" width="13" style="588" customWidth="1"/>
    <col min="264" max="264" width="11.5703125" style="588"/>
    <col min="265" max="265" width="13" style="588" customWidth="1"/>
    <col min="266" max="512" width="11.5703125" style="588"/>
    <col min="513" max="513" width="39.28515625" style="588" customWidth="1"/>
    <col min="514" max="514" width="11.28515625" style="588" customWidth="1"/>
    <col min="515" max="515" width="13.7109375" style="588" customWidth="1"/>
    <col min="516" max="516" width="11.5703125" style="588"/>
    <col min="517" max="517" width="13.28515625" style="588" customWidth="1"/>
    <col min="518" max="518" width="11.5703125" style="588"/>
    <col min="519" max="519" width="13" style="588" customWidth="1"/>
    <col min="520" max="520" width="11.5703125" style="588"/>
    <col min="521" max="521" width="13" style="588" customWidth="1"/>
    <col min="522" max="768" width="11.5703125" style="588"/>
    <col min="769" max="769" width="39.28515625" style="588" customWidth="1"/>
    <col min="770" max="770" width="11.28515625" style="588" customWidth="1"/>
    <col min="771" max="771" width="13.7109375" style="588" customWidth="1"/>
    <col min="772" max="772" width="11.5703125" style="588"/>
    <col min="773" max="773" width="13.28515625" style="588" customWidth="1"/>
    <col min="774" max="774" width="11.5703125" style="588"/>
    <col min="775" max="775" width="13" style="588" customWidth="1"/>
    <col min="776" max="776" width="11.5703125" style="588"/>
    <col min="777" max="777" width="13" style="588" customWidth="1"/>
    <col min="778" max="1024" width="11.5703125" style="588"/>
    <col min="1025" max="1025" width="39.28515625" style="588" customWidth="1"/>
    <col min="1026" max="1026" width="11.28515625" style="588" customWidth="1"/>
    <col min="1027" max="1027" width="13.7109375" style="588" customWidth="1"/>
    <col min="1028" max="1028" width="11.5703125" style="588"/>
    <col min="1029" max="1029" width="13.28515625" style="588" customWidth="1"/>
    <col min="1030" max="1030" width="11.5703125" style="588"/>
    <col min="1031" max="1031" width="13" style="588" customWidth="1"/>
    <col min="1032" max="1032" width="11.5703125" style="588"/>
    <col min="1033" max="1033" width="13" style="588" customWidth="1"/>
    <col min="1034" max="1280" width="11.5703125" style="588"/>
    <col min="1281" max="1281" width="39.28515625" style="588" customWidth="1"/>
    <col min="1282" max="1282" width="11.28515625" style="588" customWidth="1"/>
    <col min="1283" max="1283" width="13.7109375" style="588" customWidth="1"/>
    <col min="1284" max="1284" width="11.5703125" style="588"/>
    <col min="1285" max="1285" width="13.28515625" style="588" customWidth="1"/>
    <col min="1286" max="1286" width="11.5703125" style="588"/>
    <col min="1287" max="1287" width="13" style="588" customWidth="1"/>
    <col min="1288" max="1288" width="11.5703125" style="588"/>
    <col min="1289" max="1289" width="13" style="588" customWidth="1"/>
    <col min="1290" max="1536" width="11.5703125" style="588"/>
    <col min="1537" max="1537" width="39.28515625" style="588" customWidth="1"/>
    <col min="1538" max="1538" width="11.28515625" style="588" customWidth="1"/>
    <col min="1539" max="1539" width="13.7109375" style="588" customWidth="1"/>
    <col min="1540" max="1540" width="11.5703125" style="588"/>
    <col min="1541" max="1541" width="13.28515625" style="588" customWidth="1"/>
    <col min="1542" max="1542" width="11.5703125" style="588"/>
    <col min="1543" max="1543" width="13" style="588" customWidth="1"/>
    <col min="1544" max="1544" width="11.5703125" style="588"/>
    <col min="1545" max="1545" width="13" style="588" customWidth="1"/>
    <col min="1546" max="1792" width="11.5703125" style="588"/>
    <col min="1793" max="1793" width="39.28515625" style="588" customWidth="1"/>
    <col min="1794" max="1794" width="11.28515625" style="588" customWidth="1"/>
    <col min="1795" max="1795" width="13.7109375" style="588" customWidth="1"/>
    <col min="1796" max="1796" width="11.5703125" style="588"/>
    <col min="1797" max="1797" width="13.28515625" style="588" customWidth="1"/>
    <col min="1798" max="1798" width="11.5703125" style="588"/>
    <col min="1799" max="1799" width="13" style="588" customWidth="1"/>
    <col min="1800" max="1800" width="11.5703125" style="588"/>
    <col min="1801" max="1801" width="13" style="588" customWidth="1"/>
    <col min="1802" max="2048" width="11.5703125" style="588"/>
    <col min="2049" max="2049" width="39.28515625" style="588" customWidth="1"/>
    <col min="2050" max="2050" width="11.28515625" style="588" customWidth="1"/>
    <col min="2051" max="2051" width="13.7109375" style="588" customWidth="1"/>
    <col min="2052" max="2052" width="11.5703125" style="588"/>
    <col min="2053" max="2053" width="13.28515625" style="588" customWidth="1"/>
    <col min="2054" max="2054" width="11.5703125" style="588"/>
    <col min="2055" max="2055" width="13" style="588" customWidth="1"/>
    <col min="2056" max="2056" width="11.5703125" style="588"/>
    <col min="2057" max="2057" width="13" style="588" customWidth="1"/>
    <col min="2058" max="2304" width="11.5703125" style="588"/>
    <col min="2305" max="2305" width="39.28515625" style="588" customWidth="1"/>
    <col min="2306" max="2306" width="11.28515625" style="588" customWidth="1"/>
    <col min="2307" max="2307" width="13.7109375" style="588" customWidth="1"/>
    <col min="2308" max="2308" width="11.5703125" style="588"/>
    <col min="2309" max="2309" width="13.28515625" style="588" customWidth="1"/>
    <col min="2310" max="2310" width="11.5703125" style="588"/>
    <col min="2311" max="2311" width="13" style="588" customWidth="1"/>
    <col min="2312" max="2312" width="11.5703125" style="588"/>
    <col min="2313" max="2313" width="13" style="588" customWidth="1"/>
    <col min="2314" max="2560" width="11.5703125" style="588"/>
    <col min="2561" max="2561" width="39.28515625" style="588" customWidth="1"/>
    <col min="2562" max="2562" width="11.28515625" style="588" customWidth="1"/>
    <col min="2563" max="2563" width="13.7109375" style="588" customWidth="1"/>
    <col min="2564" max="2564" width="11.5703125" style="588"/>
    <col min="2565" max="2565" width="13.28515625" style="588" customWidth="1"/>
    <col min="2566" max="2566" width="11.5703125" style="588"/>
    <col min="2567" max="2567" width="13" style="588" customWidth="1"/>
    <col min="2568" max="2568" width="11.5703125" style="588"/>
    <col min="2569" max="2569" width="13" style="588" customWidth="1"/>
    <col min="2570" max="2816" width="11.5703125" style="588"/>
    <col min="2817" max="2817" width="39.28515625" style="588" customWidth="1"/>
    <col min="2818" max="2818" width="11.28515625" style="588" customWidth="1"/>
    <col min="2819" max="2819" width="13.7109375" style="588" customWidth="1"/>
    <col min="2820" max="2820" width="11.5703125" style="588"/>
    <col min="2821" max="2821" width="13.28515625" style="588" customWidth="1"/>
    <col min="2822" max="2822" width="11.5703125" style="588"/>
    <col min="2823" max="2823" width="13" style="588" customWidth="1"/>
    <col min="2824" max="2824" width="11.5703125" style="588"/>
    <col min="2825" max="2825" width="13" style="588" customWidth="1"/>
    <col min="2826" max="3072" width="11.5703125" style="588"/>
    <col min="3073" max="3073" width="39.28515625" style="588" customWidth="1"/>
    <col min="3074" max="3074" width="11.28515625" style="588" customWidth="1"/>
    <col min="3075" max="3075" width="13.7109375" style="588" customWidth="1"/>
    <col min="3076" max="3076" width="11.5703125" style="588"/>
    <col min="3077" max="3077" width="13.28515625" style="588" customWidth="1"/>
    <col min="3078" max="3078" width="11.5703125" style="588"/>
    <col min="3079" max="3079" width="13" style="588" customWidth="1"/>
    <col min="3080" max="3080" width="11.5703125" style="588"/>
    <col min="3081" max="3081" width="13" style="588" customWidth="1"/>
    <col min="3082" max="3328" width="11.5703125" style="588"/>
    <col min="3329" max="3329" width="39.28515625" style="588" customWidth="1"/>
    <col min="3330" max="3330" width="11.28515625" style="588" customWidth="1"/>
    <col min="3331" max="3331" width="13.7109375" style="588" customWidth="1"/>
    <col min="3332" max="3332" width="11.5703125" style="588"/>
    <col min="3333" max="3333" width="13.28515625" style="588" customWidth="1"/>
    <col min="3334" max="3334" width="11.5703125" style="588"/>
    <col min="3335" max="3335" width="13" style="588" customWidth="1"/>
    <col min="3336" max="3336" width="11.5703125" style="588"/>
    <col min="3337" max="3337" width="13" style="588" customWidth="1"/>
    <col min="3338" max="3584" width="11.5703125" style="588"/>
    <col min="3585" max="3585" width="39.28515625" style="588" customWidth="1"/>
    <col min="3586" max="3586" width="11.28515625" style="588" customWidth="1"/>
    <col min="3587" max="3587" width="13.7109375" style="588" customWidth="1"/>
    <col min="3588" max="3588" width="11.5703125" style="588"/>
    <col min="3589" max="3589" width="13.28515625" style="588" customWidth="1"/>
    <col min="3590" max="3590" width="11.5703125" style="588"/>
    <col min="3591" max="3591" width="13" style="588" customWidth="1"/>
    <col min="3592" max="3592" width="11.5703125" style="588"/>
    <col min="3593" max="3593" width="13" style="588" customWidth="1"/>
    <col min="3594" max="3840" width="11.5703125" style="588"/>
    <col min="3841" max="3841" width="39.28515625" style="588" customWidth="1"/>
    <col min="3842" max="3842" width="11.28515625" style="588" customWidth="1"/>
    <col min="3843" max="3843" width="13.7109375" style="588" customWidth="1"/>
    <col min="3844" max="3844" width="11.5703125" style="588"/>
    <col min="3845" max="3845" width="13.28515625" style="588" customWidth="1"/>
    <col min="3846" max="3846" width="11.5703125" style="588"/>
    <col min="3847" max="3847" width="13" style="588" customWidth="1"/>
    <col min="3848" max="3848" width="11.5703125" style="588"/>
    <col min="3849" max="3849" width="13" style="588" customWidth="1"/>
    <col min="3850" max="4096" width="11.5703125" style="588"/>
    <col min="4097" max="4097" width="39.28515625" style="588" customWidth="1"/>
    <col min="4098" max="4098" width="11.28515625" style="588" customWidth="1"/>
    <col min="4099" max="4099" width="13.7109375" style="588" customWidth="1"/>
    <col min="4100" max="4100" width="11.5703125" style="588"/>
    <col min="4101" max="4101" width="13.28515625" style="588" customWidth="1"/>
    <col min="4102" max="4102" width="11.5703125" style="588"/>
    <col min="4103" max="4103" width="13" style="588" customWidth="1"/>
    <col min="4104" max="4104" width="11.5703125" style="588"/>
    <col min="4105" max="4105" width="13" style="588" customWidth="1"/>
    <col min="4106" max="4352" width="11.5703125" style="588"/>
    <col min="4353" max="4353" width="39.28515625" style="588" customWidth="1"/>
    <col min="4354" max="4354" width="11.28515625" style="588" customWidth="1"/>
    <col min="4355" max="4355" width="13.7109375" style="588" customWidth="1"/>
    <col min="4356" max="4356" width="11.5703125" style="588"/>
    <col min="4357" max="4357" width="13.28515625" style="588" customWidth="1"/>
    <col min="4358" max="4358" width="11.5703125" style="588"/>
    <col min="4359" max="4359" width="13" style="588" customWidth="1"/>
    <col min="4360" max="4360" width="11.5703125" style="588"/>
    <col min="4361" max="4361" width="13" style="588" customWidth="1"/>
    <col min="4362" max="4608" width="11.5703125" style="588"/>
    <col min="4609" max="4609" width="39.28515625" style="588" customWidth="1"/>
    <col min="4610" max="4610" width="11.28515625" style="588" customWidth="1"/>
    <col min="4611" max="4611" width="13.7109375" style="588" customWidth="1"/>
    <col min="4612" max="4612" width="11.5703125" style="588"/>
    <col min="4613" max="4613" width="13.28515625" style="588" customWidth="1"/>
    <col min="4614" max="4614" width="11.5703125" style="588"/>
    <col min="4615" max="4615" width="13" style="588" customWidth="1"/>
    <col min="4616" max="4616" width="11.5703125" style="588"/>
    <col min="4617" max="4617" width="13" style="588" customWidth="1"/>
    <col min="4618" max="4864" width="11.5703125" style="588"/>
    <col min="4865" max="4865" width="39.28515625" style="588" customWidth="1"/>
    <col min="4866" max="4866" width="11.28515625" style="588" customWidth="1"/>
    <col min="4867" max="4867" width="13.7109375" style="588" customWidth="1"/>
    <col min="4868" max="4868" width="11.5703125" style="588"/>
    <col min="4869" max="4869" width="13.28515625" style="588" customWidth="1"/>
    <col min="4870" max="4870" width="11.5703125" style="588"/>
    <col min="4871" max="4871" width="13" style="588" customWidth="1"/>
    <col min="4872" max="4872" width="11.5703125" style="588"/>
    <col min="4873" max="4873" width="13" style="588" customWidth="1"/>
    <col min="4874" max="5120" width="11.5703125" style="588"/>
    <col min="5121" max="5121" width="39.28515625" style="588" customWidth="1"/>
    <col min="5122" max="5122" width="11.28515625" style="588" customWidth="1"/>
    <col min="5123" max="5123" width="13.7109375" style="588" customWidth="1"/>
    <col min="5124" max="5124" width="11.5703125" style="588"/>
    <col min="5125" max="5125" width="13.28515625" style="588" customWidth="1"/>
    <col min="5126" max="5126" width="11.5703125" style="588"/>
    <col min="5127" max="5127" width="13" style="588" customWidth="1"/>
    <col min="5128" max="5128" width="11.5703125" style="588"/>
    <col min="5129" max="5129" width="13" style="588" customWidth="1"/>
    <col min="5130" max="5376" width="11.5703125" style="588"/>
    <col min="5377" max="5377" width="39.28515625" style="588" customWidth="1"/>
    <col min="5378" max="5378" width="11.28515625" style="588" customWidth="1"/>
    <col min="5379" max="5379" width="13.7109375" style="588" customWidth="1"/>
    <col min="5380" max="5380" width="11.5703125" style="588"/>
    <col min="5381" max="5381" width="13.28515625" style="588" customWidth="1"/>
    <col min="5382" max="5382" width="11.5703125" style="588"/>
    <col min="5383" max="5383" width="13" style="588" customWidth="1"/>
    <col min="5384" max="5384" width="11.5703125" style="588"/>
    <col min="5385" max="5385" width="13" style="588" customWidth="1"/>
    <col min="5386" max="5632" width="11.5703125" style="588"/>
    <col min="5633" max="5633" width="39.28515625" style="588" customWidth="1"/>
    <col min="5634" max="5634" width="11.28515625" style="588" customWidth="1"/>
    <col min="5635" max="5635" width="13.7109375" style="588" customWidth="1"/>
    <col min="5636" max="5636" width="11.5703125" style="588"/>
    <col min="5637" max="5637" width="13.28515625" style="588" customWidth="1"/>
    <col min="5638" max="5638" width="11.5703125" style="588"/>
    <col min="5639" max="5639" width="13" style="588" customWidth="1"/>
    <col min="5640" max="5640" width="11.5703125" style="588"/>
    <col min="5641" max="5641" width="13" style="588" customWidth="1"/>
    <col min="5642" max="5888" width="11.5703125" style="588"/>
    <col min="5889" max="5889" width="39.28515625" style="588" customWidth="1"/>
    <col min="5890" max="5890" width="11.28515625" style="588" customWidth="1"/>
    <col min="5891" max="5891" width="13.7109375" style="588" customWidth="1"/>
    <col min="5892" max="5892" width="11.5703125" style="588"/>
    <col min="5893" max="5893" width="13.28515625" style="588" customWidth="1"/>
    <col min="5894" max="5894" width="11.5703125" style="588"/>
    <col min="5895" max="5895" width="13" style="588" customWidth="1"/>
    <col min="5896" max="5896" width="11.5703125" style="588"/>
    <col min="5897" max="5897" width="13" style="588" customWidth="1"/>
    <col min="5898" max="6144" width="11.5703125" style="588"/>
    <col min="6145" max="6145" width="39.28515625" style="588" customWidth="1"/>
    <col min="6146" max="6146" width="11.28515625" style="588" customWidth="1"/>
    <col min="6147" max="6147" width="13.7109375" style="588" customWidth="1"/>
    <col min="6148" max="6148" width="11.5703125" style="588"/>
    <col min="6149" max="6149" width="13.28515625" style="588" customWidth="1"/>
    <col min="6150" max="6150" width="11.5703125" style="588"/>
    <col min="6151" max="6151" width="13" style="588" customWidth="1"/>
    <col min="6152" max="6152" width="11.5703125" style="588"/>
    <col min="6153" max="6153" width="13" style="588" customWidth="1"/>
    <col min="6154" max="6400" width="11.5703125" style="588"/>
    <col min="6401" max="6401" width="39.28515625" style="588" customWidth="1"/>
    <col min="6402" max="6402" width="11.28515625" style="588" customWidth="1"/>
    <col min="6403" max="6403" width="13.7109375" style="588" customWidth="1"/>
    <col min="6404" max="6404" width="11.5703125" style="588"/>
    <col min="6405" max="6405" width="13.28515625" style="588" customWidth="1"/>
    <col min="6406" max="6406" width="11.5703125" style="588"/>
    <col min="6407" max="6407" width="13" style="588" customWidth="1"/>
    <col min="6408" max="6408" width="11.5703125" style="588"/>
    <col min="6409" max="6409" width="13" style="588" customWidth="1"/>
    <col min="6410" max="6656" width="11.5703125" style="588"/>
    <col min="6657" max="6657" width="39.28515625" style="588" customWidth="1"/>
    <col min="6658" max="6658" width="11.28515625" style="588" customWidth="1"/>
    <col min="6659" max="6659" width="13.7109375" style="588" customWidth="1"/>
    <col min="6660" max="6660" width="11.5703125" style="588"/>
    <col min="6661" max="6661" width="13.28515625" style="588" customWidth="1"/>
    <col min="6662" max="6662" width="11.5703125" style="588"/>
    <col min="6663" max="6663" width="13" style="588" customWidth="1"/>
    <col min="6664" max="6664" width="11.5703125" style="588"/>
    <col min="6665" max="6665" width="13" style="588" customWidth="1"/>
    <col min="6666" max="6912" width="11.5703125" style="588"/>
    <col min="6913" max="6913" width="39.28515625" style="588" customWidth="1"/>
    <col min="6914" max="6914" width="11.28515625" style="588" customWidth="1"/>
    <col min="6915" max="6915" width="13.7109375" style="588" customWidth="1"/>
    <col min="6916" max="6916" width="11.5703125" style="588"/>
    <col min="6917" max="6917" width="13.28515625" style="588" customWidth="1"/>
    <col min="6918" max="6918" width="11.5703125" style="588"/>
    <col min="6919" max="6919" width="13" style="588" customWidth="1"/>
    <col min="6920" max="6920" width="11.5703125" style="588"/>
    <col min="6921" max="6921" width="13" style="588" customWidth="1"/>
    <col min="6922" max="7168" width="11.5703125" style="588"/>
    <col min="7169" max="7169" width="39.28515625" style="588" customWidth="1"/>
    <col min="7170" max="7170" width="11.28515625" style="588" customWidth="1"/>
    <col min="7171" max="7171" width="13.7109375" style="588" customWidth="1"/>
    <col min="7172" max="7172" width="11.5703125" style="588"/>
    <col min="7173" max="7173" width="13.28515625" style="588" customWidth="1"/>
    <col min="7174" max="7174" width="11.5703125" style="588"/>
    <col min="7175" max="7175" width="13" style="588" customWidth="1"/>
    <col min="7176" max="7176" width="11.5703125" style="588"/>
    <col min="7177" max="7177" width="13" style="588" customWidth="1"/>
    <col min="7178" max="7424" width="11.5703125" style="588"/>
    <col min="7425" max="7425" width="39.28515625" style="588" customWidth="1"/>
    <col min="7426" max="7426" width="11.28515625" style="588" customWidth="1"/>
    <col min="7427" max="7427" width="13.7109375" style="588" customWidth="1"/>
    <col min="7428" max="7428" width="11.5703125" style="588"/>
    <col min="7429" max="7429" width="13.28515625" style="588" customWidth="1"/>
    <col min="7430" max="7430" width="11.5703125" style="588"/>
    <col min="7431" max="7431" width="13" style="588" customWidth="1"/>
    <col min="7432" max="7432" width="11.5703125" style="588"/>
    <col min="7433" max="7433" width="13" style="588" customWidth="1"/>
    <col min="7434" max="7680" width="11.5703125" style="588"/>
    <col min="7681" max="7681" width="39.28515625" style="588" customWidth="1"/>
    <col min="7682" max="7682" width="11.28515625" style="588" customWidth="1"/>
    <col min="7683" max="7683" width="13.7109375" style="588" customWidth="1"/>
    <col min="7684" max="7684" width="11.5703125" style="588"/>
    <col min="7685" max="7685" width="13.28515625" style="588" customWidth="1"/>
    <col min="7686" max="7686" width="11.5703125" style="588"/>
    <col min="7687" max="7687" width="13" style="588" customWidth="1"/>
    <col min="7688" max="7688" width="11.5703125" style="588"/>
    <col min="7689" max="7689" width="13" style="588" customWidth="1"/>
    <col min="7690" max="7936" width="11.5703125" style="588"/>
    <col min="7937" max="7937" width="39.28515625" style="588" customWidth="1"/>
    <col min="7938" max="7938" width="11.28515625" style="588" customWidth="1"/>
    <col min="7939" max="7939" width="13.7109375" style="588" customWidth="1"/>
    <col min="7940" max="7940" width="11.5703125" style="588"/>
    <col min="7941" max="7941" width="13.28515625" style="588" customWidth="1"/>
    <col min="7942" max="7942" width="11.5703125" style="588"/>
    <col min="7943" max="7943" width="13" style="588" customWidth="1"/>
    <col min="7944" max="7944" width="11.5703125" style="588"/>
    <col min="7945" max="7945" width="13" style="588" customWidth="1"/>
    <col min="7946" max="8192" width="11.5703125" style="588"/>
    <col min="8193" max="8193" width="39.28515625" style="588" customWidth="1"/>
    <col min="8194" max="8194" width="11.28515625" style="588" customWidth="1"/>
    <col min="8195" max="8195" width="13.7109375" style="588" customWidth="1"/>
    <col min="8196" max="8196" width="11.5703125" style="588"/>
    <col min="8197" max="8197" width="13.28515625" style="588" customWidth="1"/>
    <col min="8198" max="8198" width="11.5703125" style="588"/>
    <col min="8199" max="8199" width="13" style="588" customWidth="1"/>
    <col min="8200" max="8200" width="11.5703125" style="588"/>
    <col min="8201" max="8201" width="13" style="588" customWidth="1"/>
    <col min="8202" max="8448" width="11.5703125" style="588"/>
    <col min="8449" max="8449" width="39.28515625" style="588" customWidth="1"/>
    <col min="8450" max="8450" width="11.28515625" style="588" customWidth="1"/>
    <col min="8451" max="8451" width="13.7109375" style="588" customWidth="1"/>
    <col min="8452" max="8452" width="11.5703125" style="588"/>
    <col min="8453" max="8453" width="13.28515625" style="588" customWidth="1"/>
    <col min="8454" max="8454" width="11.5703125" style="588"/>
    <col min="8455" max="8455" width="13" style="588" customWidth="1"/>
    <col min="8456" max="8456" width="11.5703125" style="588"/>
    <col min="8457" max="8457" width="13" style="588" customWidth="1"/>
    <col min="8458" max="8704" width="11.5703125" style="588"/>
    <col min="8705" max="8705" width="39.28515625" style="588" customWidth="1"/>
    <col min="8706" max="8706" width="11.28515625" style="588" customWidth="1"/>
    <col min="8707" max="8707" width="13.7109375" style="588" customWidth="1"/>
    <col min="8708" max="8708" width="11.5703125" style="588"/>
    <col min="8709" max="8709" width="13.28515625" style="588" customWidth="1"/>
    <col min="8710" max="8710" width="11.5703125" style="588"/>
    <col min="8711" max="8711" width="13" style="588" customWidth="1"/>
    <col min="8712" max="8712" width="11.5703125" style="588"/>
    <col min="8713" max="8713" width="13" style="588" customWidth="1"/>
    <col min="8714" max="8960" width="11.5703125" style="588"/>
    <col min="8961" max="8961" width="39.28515625" style="588" customWidth="1"/>
    <col min="8962" max="8962" width="11.28515625" style="588" customWidth="1"/>
    <col min="8963" max="8963" width="13.7109375" style="588" customWidth="1"/>
    <col min="8964" max="8964" width="11.5703125" style="588"/>
    <col min="8965" max="8965" width="13.28515625" style="588" customWidth="1"/>
    <col min="8966" max="8966" width="11.5703125" style="588"/>
    <col min="8967" max="8967" width="13" style="588" customWidth="1"/>
    <col min="8968" max="8968" width="11.5703125" style="588"/>
    <col min="8969" max="8969" width="13" style="588" customWidth="1"/>
    <col min="8970" max="9216" width="11.5703125" style="588"/>
    <col min="9217" max="9217" width="39.28515625" style="588" customWidth="1"/>
    <col min="9218" max="9218" width="11.28515625" style="588" customWidth="1"/>
    <col min="9219" max="9219" width="13.7109375" style="588" customWidth="1"/>
    <col min="9220" max="9220" width="11.5703125" style="588"/>
    <col min="9221" max="9221" width="13.28515625" style="588" customWidth="1"/>
    <col min="9222" max="9222" width="11.5703125" style="588"/>
    <col min="9223" max="9223" width="13" style="588" customWidth="1"/>
    <col min="9224" max="9224" width="11.5703125" style="588"/>
    <col min="9225" max="9225" width="13" style="588" customWidth="1"/>
    <col min="9226" max="9472" width="11.5703125" style="588"/>
    <col min="9473" max="9473" width="39.28515625" style="588" customWidth="1"/>
    <col min="9474" max="9474" width="11.28515625" style="588" customWidth="1"/>
    <col min="9475" max="9475" width="13.7109375" style="588" customWidth="1"/>
    <col min="9476" max="9476" width="11.5703125" style="588"/>
    <col min="9477" max="9477" width="13.28515625" style="588" customWidth="1"/>
    <col min="9478" max="9478" width="11.5703125" style="588"/>
    <col min="9479" max="9479" width="13" style="588" customWidth="1"/>
    <col min="9480" max="9480" width="11.5703125" style="588"/>
    <col min="9481" max="9481" width="13" style="588" customWidth="1"/>
    <col min="9482" max="9728" width="11.5703125" style="588"/>
    <col min="9729" max="9729" width="39.28515625" style="588" customWidth="1"/>
    <col min="9730" max="9730" width="11.28515625" style="588" customWidth="1"/>
    <col min="9731" max="9731" width="13.7109375" style="588" customWidth="1"/>
    <col min="9732" max="9732" width="11.5703125" style="588"/>
    <col min="9733" max="9733" width="13.28515625" style="588" customWidth="1"/>
    <col min="9734" max="9734" width="11.5703125" style="588"/>
    <col min="9735" max="9735" width="13" style="588" customWidth="1"/>
    <col min="9736" max="9736" width="11.5703125" style="588"/>
    <col min="9737" max="9737" width="13" style="588" customWidth="1"/>
    <col min="9738" max="9984" width="11.5703125" style="588"/>
    <col min="9985" max="9985" width="39.28515625" style="588" customWidth="1"/>
    <col min="9986" max="9986" width="11.28515625" style="588" customWidth="1"/>
    <col min="9987" max="9987" width="13.7109375" style="588" customWidth="1"/>
    <col min="9988" max="9988" width="11.5703125" style="588"/>
    <col min="9989" max="9989" width="13.28515625" style="588" customWidth="1"/>
    <col min="9990" max="9990" width="11.5703125" style="588"/>
    <col min="9991" max="9991" width="13" style="588" customWidth="1"/>
    <col min="9992" max="9992" width="11.5703125" style="588"/>
    <col min="9993" max="9993" width="13" style="588" customWidth="1"/>
    <col min="9994" max="10240" width="11.5703125" style="588"/>
    <col min="10241" max="10241" width="39.28515625" style="588" customWidth="1"/>
    <col min="10242" max="10242" width="11.28515625" style="588" customWidth="1"/>
    <col min="10243" max="10243" width="13.7109375" style="588" customWidth="1"/>
    <col min="10244" max="10244" width="11.5703125" style="588"/>
    <col min="10245" max="10245" width="13.28515625" style="588" customWidth="1"/>
    <col min="10246" max="10246" width="11.5703125" style="588"/>
    <col min="10247" max="10247" width="13" style="588" customWidth="1"/>
    <col min="10248" max="10248" width="11.5703125" style="588"/>
    <col min="10249" max="10249" width="13" style="588" customWidth="1"/>
    <col min="10250" max="10496" width="11.5703125" style="588"/>
    <col min="10497" max="10497" width="39.28515625" style="588" customWidth="1"/>
    <col min="10498" max="10498" width="11.28515625" style="588" customWidth="1"/>
    <col min="10499" max="10499" width="13.7109375" style="588" customWidth="1"/>
    <col min="10500" max="10500" width="11.5703125" style="588"/>
    <col min="10501" max="10501" width="13.28515625" style="588" customWidth="1"/>
    <col min="10502" max="10502" width="11.5703125" style="588"/>
    <col min="10503" max="10503" width="13" style="588" customWidth="1"/>
    <col min="10504" max="10504" width="11.5703125" style="588"/>
    <col min="10505" max="10505" width="13" style="588" customWidth="1"/>
    <col min="10506" max="10752" width="11.5703125" style="588"/>
    <col min="10753" max="10753" width="39.28515625" style="588" customWidth="1"/>
    <col min="10754" max="10754" width="11.28515625" style="588" customWidth="1"/>
    <col min="10755" max="10755" width="13.7109375" style="588" customWidth="1"/>
    <col min="10756" max="10756" width="11.5703125" style="588"/>
    <col min="10757" max="10757" width="13.28515625" style="588" customWidth="1"/>
    <col min="10758" max="10758" width="11.5703125" style="588"/>
    <col min="10759" max="10759" width="13" style="588" customWidth="1"/>
    <col min="10760" max="10760" width="11.5703125" style="588"/>
    <col min="10761" max="10761" width="13" style="588" customWidth="1"/>
    <col min="10762" max="11008" width="11.5703125" style="588"/>
    <col min="11009" max="11009" width="39.28515625" style="588" customWidth="1"/>
    <col min="11010" max="11010" width="11.28515625" style="588" customWidth="1"/>
    <col min="11011" max="11011" width="13.7109375" style="588" customWidth="1"/>
    <col min="11012" max="11012" width="11.5703125" style="588"/>
    <col min="11013" max="11013" width="13.28515625" style="588" customWidth="1"/>
    <col min="11014" max="11014" width="11.5703125" style="588"/>
    <col min="11015" max="11015" width="13" style="588" customWidth="1"/>
    <col min="11016" max="11016" width="11.5703125" style="588"/>
    <col min="11017" max="11017" width="13" style="588" customWidth="1"/>
    <col min="11018" max="11264" width="11.5703125" style="588"/>
    <col min="11265" max="11265" width="39.28515625" style="588" customWidth="1"/>
    <col min="11266" max="11266" width="11.28515625" style="588" customWidth="1"/>
    <col min="11267" max="11267" width="13.7109375" style="588" customWidth="1"/>
    <col min="11268" max="11268" width="11.5703125" style="588"/>
    <col min="11269" max="11269" width="13.28515625" style="588" customWidth="1"/>
    <col min="11270" max="11270" width="11.5703125" style="588"/>
    <col min="11271" max="11271" width="13" style="588" customWidth="1"/>
    <col min="11272" max="11272" width="11.5703125" style="588"/>
    <col min="11273" max="11273" width="13" style="588" customWidth="1"/>
    <col min="11274" max="11520" width="11.5703125" style="588"/>
    <col min="11521" max="11521" width="39.28515625" style="588" customWidth="1"/>
    <col min="11522" max="11522" width="11.28515625" style="588" customWidth="1"/>
    <col min="11523" max="11523" width="13.7109375" style="588" customWidth="1"/>
    <col min="11524" max="11524" width="11.5703125" style="588"/>
    <col min="11525" max="11525" width="13.28515625" style="588" customWidth="1"/>
    <col min="11526" max="11526" width="11.5703125" style="588"/>
    <col min="11527" max="11527" width="13" style="588" customWidth="1"/>
    <col min="11528" max="11528" width="11.5703125" style="588"/>
    <col min="11529" max="11529" width="13" style="588" customWidth="1"/>
    <col min="11530" max="11776" width="11.5703125" style="588"/>
    <col min="11777" max="11777" width="39.28515625" style="588" customWidth="1"/>
    <col min="11778" max="11778" width="11.28515625" style="588" customWidth="1"/>
    <col min="11779" max="11779" width="13.7109375" style="588" customWidth="1"/>
    <col min="11780" max="11780" width="11.5703125" style="588"/>
    <col min="11781" max="11781" width="13.28515625" style="588" customWidth="1"/>
    <col min="11782" max="11782" width="11.5703125" style="588"/>
    <col min="11783" max="11783" width="13" style="588" customWidth="1"/>
    <col min="11784" max="11784" width="11.5703125" style="588"/>
    <col min="11785" max="11785" width="13" style="588" customWidth="1"/>
    <col min="11786" max="12032" width="11.5703125" style="588"/>
    <col min="12033" max="12033" width="39.28515625" style="588" customWidth="1"/>
    <col min="12034" max="12034" width="11.28515625" style="588" customWidth="1"/>
    <col min="12035" max="12035" width="13.7109375" style="588" customWidth="1"/>
    <col min="12036" max="12036" width="11.5703125" style="588"/>
    <col min="12037" max="12037" width="13.28515625" style="588" customWidth="1"/>
    <col min="12038" max="12038" width="11.5703125" style="588"/>
    <col min="12039" max="12039" width="13" style="588" customWidth="1"/>
    <col min="12040" max="12040" width="11.5703125" style="588"/>
    <col min="12041" max="12041" width="13" style="588" customWidth="1"/>
    <col min="12042" max="12288" width="11.5703125" style="588"/>
    <col min="12289" max="12289" width="39.28515625" style="588" customWidth="1"/>
    <col min="12290" max="12290" width="11.28515625" style="588" customWidth="1"/>
    <col min="12291" max="12291" width="13.7109375" style="588" customWidth="1"/>
    <col min="12292" max="12292" width="11.5703125" style="588"/>
    <col min="12293" max="12293" width="13.28515625" style="588" customWidth="1"/>
    <col min="12294" max="12294" width="11.5703125" style="588"/>
    <col min="12295" max="12295" width="13" style="588" customWidth="1"/>
    <col min="12296" max="12296" width="11.5703125" style="588"/>
    <col min="12297" max="12297" width="13" style="588" customWidth="1"/>
    <col min="12298" max="12544" width="11.5703125" style="588"/>
    <col min="12545" max="12545" width="39.28515625" style="588" customWidth="1"/>
    <col min="12546" max="12546" width="11.28515625" style="588" customWidth="1"/>
    <col min="12547" max="12547" width="13.7109375" style="588" customWidth="1"/>
    <col min="12548" max="12548" width="11.5703125" style="588"/>
    <col min="12549" max="12549" width="13.28515625" style="588" customWidth="1"/>
    <col min="12550" max="12550" width="11.5703125" style="588"/>
    <col min="12551" max="12551" width="13" style="588" customWidth="1"/>
    <col min="12552" max="12552" width="11.5703125" style="588"/>
    <col min="12553" max="12553" width="13" style="588" customWidth="1"/>
    <col min="12554" max="12800" width="11.5703125" style="588"/>
    <col min="12801" max="12801" width="39.28515625" style="588" customWidth="1"/>
    <col min="12802" max="12802" width="11.28515625" style="588" customWidth="1"/>
    <col min="12803" max="12803" width="13.7109375" style="588" customWidth="1"/>
    <col min="12804" max="12804" width="11.5703125" style="588"/>
    <col min="12805" max="12805" width="13.28515625" style="588" customWidth="1"/>
    <col min="12806" max="12806" width="11.5703125" style="588"/>
    <col min="12807" max="12807" width="13" style="588" customWidth="1"/>
    <col min="12808" max="12808" width="11.5703125" style="588"/>
    <col min="12809" max="12809" width="13" style="588" customWidth="1"/>
    <col min="12810" max="13056" width="11.5703125" style="588"/>
    <col min="13057" max="13057" width="39.28515625" style="588" customWidth="1"/>
    <col min="13058" max="13058" width="11.28515625" style="588" customWidth="1"/>
    <col min="13059" max="13059" width="13.7109375" style="588" customWidth="1"/>
    <col min="13060" max="13060" width="11.5703125" style="588"/>
    <col min="13061" max="13061" width="13.28515625" style="588" customWidth="1"/>
    <col min="13062" max="13062" width="11.5703125" style="588"/>
    <col min="13063" max="13063" width="13" style="588" customWidth="1"/>
    <col min="13064" max="13064" width="11.5703125" style="588"/>
    <col min="13065" max="13065" width="13" style="588" customWidth="1"/>
    <col min="13066" max="13312" width="11.5703125" style="588"/>
    <col min="13313" max="13313" width="39.28515625" style="588" customWidth="1"/>
    <col min="13314" max="13314" width="11.28515625" style="588" customWidth="1"/>
    <col min="13315" max="13315" width="13.7109375" style="588" customWidth="1"/>
    <col min="13316" max="13316" width="11.5703125" style="588"/>
    <col min="13317" max="13317" width="13.28515625" style="588" customWidth="1"/>
    <col min="13318" max="13318" width="11.5703125" style="588"/>
    <col min="13319" max="13319" width="13" style="588" customWidth="1"/>
    <col min="13320" max="13320" width="11.5703125" style="588"/>
    <col min="13321" max="13321" width="13" style="588" customWidth="1"/>
    <col min="13322" max="13568" width="11.5703125" style="588"/>
    <col min="13569" max="13569" width="39.28515625" style="588" customWidth="1"/>
    <col min="13570" max="13570" width="11.28515625" style="588" customWidth="1"/>
    <col min="13571" max="13571" width="13.7109375" style="588" customWidth="1"/>
    <col min="13572" max="13572" width="11.5703125" style="588"/>
    <col min="13573" max="13573" width="13.28515625" style="588" customWidth="1"/>
    <col min="13574" max="13574" width="11.5703125" style="588"/>
    <col min="13575" max="13575" width="13" style="588" customWidth="1"/>
    <col min="13576" max="13576" width="11.5703125" style="588"/>
    <col min="13577" max="13577" width="13" style="588" customWidth="1"/>
    <col min="13578" max="13824" width="11.5703125" style="588"/>
    <col min="13825" max="13825" width="39.28515625" style="588" customWidth="1"/>
    <col min="13826" max="13826" width="11.28515625" style="588" customWidth="1"/>
    <col min="13827" max="13827" width="13.7109375" style="588" customWidth="1"/>
    <col min="13828" max="13828" width="11.5703125" style="588"/>
    <col min="13829" max="13829" width="13.28515625" style="588" customWidth="1"/>
    <col min="13830" max="13830" width="11.5703125" style="588"/>
    <col min="13831" max="13831" width="13" style="588" customWidth="1"/>
    <col min="13832" max="13832" width="11.5703125" style="588"/>
    <col min="13833" max="13833" width="13" style="588" customWidth="1"/>
    <col min="13834" max="14080" width="11.5703125" style="588"/>
    <col min="14081" max="14081" width="39.28515625" style="588" customWidth="1"/>
    <col min="14082" max="14082" width="11.28515625" style="588" customWidth="1"/>
    <col min="14083" max="14083" width="13.7109375" style="588" customWidth="1"/>
    <col min="14084" max="14084" width="11.5703125" style="588"/>
    <col min="14085" max="14085" width="13.28515625" style="588" customWidth="1"/>
    <col min="14086" max="14086" width="11.5703125" style="588"/>
    <col min="14087" max="14087" width="13" style="588" customWidth="1"/>
    <col min="14088" max="14088" width="11.5703125" style="588"/>
    <col min="14089" max="14089" width="13" style="588" customWidth="1"/>
    <col min="14090" max="14336" width="11.5703125" style="588"/>
    <col min="14337" max="14337" width="39.28515625" style="588" customWidth="1"/>
    <col min="14338" max="14338" width="11.28515625" style="588" customWidth="1"/>
    <col min="14339" max="14339" width="13.7109375" style="588" customWidth="1"/>
    <col min="14340" max="14340" width="11.5703125" style="588"/>
    <col min="14341" max="14341" width="13.28515625" style="588" customWidth="1"/>
    <col min="14342" max="14342" width="11.5703125" style="588"/>
    <col min="14343" max="14343" width="13" style="588" customWidth="1"/>
    <col min="14344" max="14344" width="11.5703125" style="588"/>
    <col min="14345" max="14345" width="13" style="588" customWidth="1"/>
    <col min="14346" max="14592" width="11.5703125" style="588"/>
    <col min="14593" max="14593" width="39.28515625" style="588" customWidth="1"/>
    <col min="14594" max="14594" width="11.28515625" style="588" customWidth="1"/>
    <col min="14595" max="14595" width="13.7109375" style="588" customWidth="1"/>
    <col min="14596" max="14596" width="11.5703125" style="588"/>
    <col min="14597" max="14597" width="13.28515625" style="588" customWidth="1"/>
    <col min="14598" max="14598" width="11.5703125" style="588"/>
    <col min="14599" max="14599" width="13" style="588" customWidth="1"/>
    <col min="14600" max="14600" width="11.5703125" style="588"/>
    <col min="14601" max="14601" width="13" style="588" customWidth="1"/>
    <col min="14602" max="14848" width="11.5703125" style="588"/>
    <col min="14849" max="14849" width="39.28515625" style="588" customWidth="1"/>
    <col min="14850" max="14850" width="11.28515625" style="588" customWidth="1"/>
    <col min="14851" max="14851" width="13.7109375" style="588" customWidth="1"/>
    <col min="14852" max="14852" width="11.5703125" style="588"/>
    <col min="14853" max="14853" width="13.28515625" style="588" customWidth="1"/>
    <col min="14854" max="14854" width="11.5703125" style="588"/>
    <col min="14855" max="14855" width="13" style="588" customWidth="1"/>
    <col min="14856" max="14856" width="11.5703125" style="588"/>
    <col min="14857" max="14857" width="13" style="588" customWidth="1"/>
    <col min="14858" max="15104" width="11.5703125" style="588"/>
    <col min="15105" max="15105" width="39.28515625" style="588" customWidth="1"/>
    <col min="15106" max="15106" width="11.28515625" style="588" customWidth="1"/>
    <col min="15107" max="15107" width="13.7109375" style="588" customWidth="1"/>
    <col min="15108" max="15108" width="11.5703125" style="588"/>
    <col min="15109" max="15109" width="13.28515625" style="588" customWidth="1"/>
    <col min="15110" max="15110" width="11.5703125" style="588"/>
    <col min="15111" max="15111" width="13" style="588" customWidth="1"/>
    <col min="15112" max="15112" width="11.5703125" style="588"/>
    <col min="15113" max="15113" width="13" style="588" customWidth="1"/>
    <col min="15114" max="15360" width="11.5703125" style="588"/>
    <col min="15361" max="15361" width="39.28515625" style="588" customWidth="1"/>
    <col min="15362" max="15362" width="11.28515625" style="588" customWidth="1"/>
    <col min="15363" max="15363" width="13.7109375" style="588" customWidth="1"/>
    <col min="15364" max="15364" width="11.5703125" style="588"/>
    <col min="15365" max="15365" width="13.28515625" style="588" customWidth="1"/>
    <col min="15366" max="15366" width="11.5703125" style="588"/>
    <col min="15367" max="15367" width="13" style="588" customWidth="1"/>
    <col min="15368" max="15368" width="11.5703125" style="588"/>
    <col min="15369" max="15369" width="13" style="588" customWidth="1"/>
    <col min="15370" max="15616" width="11.5703125" style="588"/>
    <col min="15617" max="15617" width="39.28515625" style="588" customWidth="1"/>
    <col min="15618" max="15618" width="11.28515625" style="588" customWidth="1"/>
    <col min="15619" max="15619" width="13.7109375" style="588" customWidth="1"/>
    <col min="15620" max="15620" width="11.5703125" style="588"/>
    <col min="15621" max="15621" width="13.28515625" style="588" customWidth="1"/>
    <col min="15622" max="15622" width="11.5703125" style="588"/>
    <col min="15623" max="15623" width="13" style="588" customWidth="1"/>
    <col min="15624" max="15624" width="11.5703125" style="588"/>
    <col min="15625" max="15625" width="13" style="588" customWidth="1"/>
    <col min="15626" max="15872" width="11.5703125" style="588"/>
    <col min="15873" max="15873" width="39.28515625" style="588" customWidth="1"/>
    <col min="15874" max="15874" width="11.28515625" style="588" customWidth="1"/>
    <col min="15875" max="15875" width="13.7109375" style="588" customWidth="1"/>
    <col min="15876" max="15876" width="11.5703125" style="588"/>
    <col min="15877" max="15877" width="13.28515625" style="588" customWidth="1"/>
    <col min="15878" max="15878" width="11.5703125" style="588"/>
    <col min="15879" max="15879" width="13" style="588" customWidth="1"/>
    <col min="15880" max="15880" width="11.5703125" style="588"/>
    <col min="15881" max="15881" width="13" style="588" customWidth="1"/>
    <col min="15882" max="16128" width="11.5703125" style="588"/>
    <col min="16129" max="16129" width="39.28515625" style="588" customWidth="1"/>
    <col min="16130" max="16130" width="11.28515625" style="588" customWidth="1"/>
    <col min="16131" max="16131" width="13.7109375" style="588" customWidth="1"/>
    <col min="16132" max="16132" width="11.5703125" style="588"/>
    <col min="16133" max="16133" width="13.28515625" style="588" customWidth="1"/>
    <col min="16134" max="16134" width="11.5703125" style="588"/>
    <col min="16135" max="16135" width="13" style="588" customWidth="1"/>
    <col min="16136" max="16136" width="11.5703125" style="588"/>
    <col min="16137" max="16137" width="13" style="588" customWidth="1"/>
    <col min="16138" max="16384" width="11.5703125" style="588"/>
  </cols>
  <sheetData>
    <row r="1" spans="1:20" ht="27.75" customHeight="1" x14ac:dyDescent="0.35">
      <c r="A1" s="792" t="s">
        <v>748</v>
      </c>
      <c r="B1" s="792"/>
      <c r="C1" s="792"/>
      <c r="D1" s="792"/>
      <c r="E1" s="792"/>
      <c r="F1" s="792"/>
      <c r="G1" s="792"/>
      <c r="H1" s="792"/>
      <c r="I1" s="792"/>
    </row>
    <row r="2" spans="1:20" ht="24" customHeight="1" x14ac:dyDescent="0.3">
      <c r="A2" s="793" t="s">
        <v>749</v>
      </c>
      <c r="B2" s="793"/>
      <c r="C2" s="793"/>
      <c r="D2" s="793"/>
      <c r="E2" s="793"/>
      <c r="F2" s="793"/>
      <c r="G2" s="793"/>
      <c r="H2" s="793"/>
      <c r="I2" s="793"/>
    </row>
    <row r="3" spans="1:20" ht="16.5" thickBot="1" x14ac:dyDescent="0.3">
      <c r="A3" s="589"/>
      <c r="B3" s="589"/>
      <c r="C3" s="589"/>
      <c r="D3" s="589"/>
      <c r="E3" s="589"/>
      <c r="F3" s="590"/>
      <c r="G3" s="590"/>
      <c r="H3" s="590"/>
      <c r="I3" s="590"/>
    </row>
    <row r="4" spans="1:20" ht="22.5" customHeight="1" thickBot="1" x14ac:dyDescent="0.25">
      <c r="A4" s="794" t="s">
        <v>142</v>
      </c>
      <c r="B4" s="797" t="s">
        <v>286</v>
      </c>
      <c r="C4" s="797"/>
      <c r="D4" s="797"/>
      <c r="E4" s="797"/>
      <c r="F4" s="797" t="s">
        <v>750</v>
      </c>
      <c r="G4" s="797"/>
      <c r="H4" s="797"/>
      <c r="I4" s="797"/>
    </row>
    <row r="5" spans="1:20" ht="23.25" customHeight="1" x14ac:dyDescent="0.2">
      <c r="A5" s="795"/>
      <c r="B5" s="795" t="s">
        <v>751</v>
      </c>
      <c r="C5" s="795"/>
      <c r="D5" s="798" t="s">
        <v>752</v>
      </c>
      <c r="E5" s="798"/>
      <c r="F5" s="795" t="s">
        <v>751</v>
      </c>
      <c r="G5" s="795"/>
      <c r="H5" s="798" t="s">
        <v>752</v>
      </c>
      <c r="I5" s="798"/>
    </row>
    <row r="6" spans="1:20" ht="77.25" customHeight="1" thickBot="1" x14ac:dyDescent="0.25">
      <c r="A6" s="796"/>
      <c r="B6" s="591" t="s">
        <v>753</v>
      </c>
      <c r="C6" s="592" t="s">
        <v>754</v>
      </c>
      <c r="D6" s="591" t="str">
        <f>$B$6</f>
        <v>2n TRIM. 2023</v>
      </c>
      <c r="E6" s="592" t="str">
        <f>$C$6</f>
        <v>TOTAL ACUMUL. 2023</v>
      </c>
      <c r="F6" s="591" t="str">
        <f>$B$6</f>
        <v>2n TRIM. 2023</v>
      </c>
      <c r="G6" s="592" t="str">
        <f>$C$6</f>
        <v>TOTAL ACUMUL. 2023</v>
      </c>
      <c r="H6" s="591" t="str">
        <f>$B$6</f>
        <v>2n TRIM. 2023</v>
      </c>
      <c r="I6" s="592" t="str">
        <f>$C$6</f>
        <v>TOTAL ACUMUL. 2023</v>
      </c>
    </row>
    <row r="7" spans="1:20" ht="16.5" customHeight="1" x14ac:dyDescent="0.25">
      <c r="A7" s="593"/>
      <c r="B7" s="594"/>
      <c r="C7" s="595"/>
      <c r="D7" s="596"/>
      <c r="E7" s="597"/>
      <c r="F7" s="598"/>
      <c r="G7" s="597"/>
      <c r="H7" s="599"/>
      <c r="I7" s="597"/>
    </row>
    <row r="8" spans="1:20" ht="16.5" customHeight="1" x14ac:dyDescent="0.25">
      <c r="A8" s="600" t="s">
        <v>755</v>
      </c>
      <c r="B8" s="601">
        <v>1.0382</v>
      </c>
      <c r="C8" s="602">
        <v>5.3411999999999997</v>
      </c>
      <c r="D8" s="601">
        <v>10.132069999999999</v>
      </c>
      <c r="E8" s="602">
        <v>181.97182000000001</v>
      </c>
      <c r="F8" s="601">
        <v>0.87820000000000009</v>
      </c>
      <c r="G8" s="602">
        <v>0.87820000000000009</v>
      </c>
      <c r="H8" s="601">
        <v>5.9370700000000003</v>
      </c>
      <c r="I8" s="602">
        <v>5.9370700000000003</v>
      </c>
      <c r="K8" s="603"/>
      <c r="L8" s="603"/>
      <c r="M8" s="603"/>
      <c r="N8" s="603"/>
      <c r="O8" s="603"/>
      <c r="P8" s="603"/>
      <c r="Q8" s="603"/>
      <c r="R8" s="603"/>
      <c r="S8" s="603"/>
      <c r="T8" s="603"/>
    </row>
    <row r="9" spans="1:20" ht="16.5" customHeight="1" x14ac:dyDescent="0.25">
      <c r="A9" s="604" t="s">
        <v>756</v>
      </c>
      <c r="B9" s="605">
        <v>19170.880980000002</v>
      </c>
      <c r="C9" s="606">
        <v>39363.423811000008</v>
      </c>
      <c r="D9" s="605">
        <v>87218.347829999984</v>
      </c>
      <c r="E9" s="606">
        <v>174498.46145999999</v>
      </c>
      <c r="F9" s="605">
        <v>11368.279666000002</v>
      </c>
      <c r="G9" s="606">
        <v>23661.288414999999</v>
      </c>
      <c r="H9" s="605">
        <v>60785.479979999989</v>
      </c>
      <c r="I9" s="606">
        <v>122987.27464999998</v>
      </c>
      <c r="K9" s="603"/>
      <c r="L9" s="603"/>
      <c r="M9" s="603"/>
      <c r="N9" s="603"/>
      <c r="O9" s="603"/>
      <c r="P9" s="603"/>
      <c r="Q9" s="603"/>
      <c r="R9" s="603"/>
      <c r="S9" s="603"/>
      <c r="T9" s="603"/>
    </row>
    <row r="10" spans="1:20" ht="16.5" customHeight="1" x14ac:dyDescent="0.25">
      <c r="A10" s="600" t="s">
        <v>757</v>
      </c>
      <c r="B10" s="601">
        <v>9627.8090860000011</v>
      </c>
      <c r="C10" s="602">
        <v>19342.582836000001</v>
      </c>
      <c r="D10" s="601">
        <v>52831.183409999991</v>
      </c>
      <c r="E10" s="602">
        <v>105670.88387999999</v>
      </c>
      <c r="F10" s="601">
        <v>8480.4833060000001</v>
      </c>
      <c r="G10" s="602">
        <v>17095.211955999999</v>
      </c>
      <c r="H10" s="601">
        <v>47238.692319999995</v>
      </c>
      <c r="I10" s="602">
        <v>94915.737609999996</v>
      </c>
      <c r="K10" s="603"/>
      <c r="L10" s="603"/>
      <c r="M10" s="603"/>
      <c r="N10" s="603"/>
      <c r="O10" s="603"/>
      <c r="P10" s="603"/>
      <c r="Q10" s="603"/>
      <c r="R10" s="603"/>
      <c r="S10" s="603"/>
      <c r="T10" s="603"/>
    </row>
    <row r="11" spans="1:20" ht="16.5" customHeight="1" x14ac:dyDescent="0.25">
      <c r="A11" s="604" t="s">
        <v>758</v>
      </c>
      <c r="B11" s="605">
        <v>2874.2534790000004</v>
      </c>
      <c r="C11" s="606">
        <v>5819.682479000001</v>
      </c>
      <c r="D11" s="605">
        <v>11362.348479999999</v>
      </c>
      <c r="E11" s="606">
        <v>21505.615610000001</v>
      </c>
      <c r="F11" s="605">
        <v>92.703790999999995</v>
      </c>
      <c r="G11" s="606">
        <v>164.52446999999998</v>
      </c>
      <c r="H11" s="605">
        <v>531.32104000000004</v>
      </c>
      <c r="I11" s="606">
        <v>1034.7337</v>
      </c>
      <c r="K11" s="603"/>
      <c r="L11" s="603"/>
      <c r="M11" s="603"/>
      <c r="N11" s="603"/>
      <c r="O11" s="603"/>
      <c r="P11" s="603"/>
      <c r="Q11" s="603"/>
      <c r="R11" s="603"/>
      <c r="S11" s="603"/>
      <c r="T11" s="603"/>
    </row>
    <row r="12" spans="1:20" ht="16.5" customHeight="1" x14ac:dyDescent="0.25">
      <c r="A12" s="600" t="s">
        <v>759</v>
      </c>
      <c r="B12" s="601">
        <v>586.63670999999999</v>
      </c>
      <c r="C12" s="602">
        <v>915.99204999999995</v>
      </c>
      <c r="D12" s="601">
        <v>4210.9311799999996</v>
      </c>
      <c r="E12" s="602">
        <v>6837.103079999999</v>
      </c>
      <c r="F12" s="601">
        <v>425.71439999999996</v>
      </c>
      <c r="G12" s="602">
        <v>710.14139999999998</v>
      </c>
      <c r="H12" s="601">
        <v>3443.9667399999998</v>
      </c>
      <c r="I12" s="602">
        <v>5666.5184799999997</v>
      </c>
      <c r="K12" s="603"/>
      <c r="L12" s="603"/>
      <c r="M12" s="603"/>
      <c r="N12" s="603"/>
      <c r="O12" s="603"/>
      <c r="P12" s="603"/>
      <c r="Q12" s="603"/>
      <c r="R12" s="603"/>
      <c r="S12" s="603"/>
      <c r="T12" s="603"/>
    </row>
    <row r="13" spans="1:20" ht="16.5" customHeight="1" x14ac:dyDescent="0.25">
      <c r="A13" s="604" t="s">
        <v>760</v>
      </c>
      <c r="B13" s="605">
        <v>2488.3086289999997</v>
      </c>
      <c r="C13" s="606">
        <v>5219.0883839999997</v>
      </c>
      <c r="D13" s="605">
        <v>5189.5500199999988</v>
      </c>
      <c r="E13" s="606">
        <v>10715.241509999998</v>
      </c>
      <c r="F13" s="605">
        <v>864.40466900000013</v>
      </c>
      <c r="G13" s="606">
        <v>1963.4324839999999</v>
      </c>
      <c r="H13" s="605">
        <v>2765.0511900000001</v>
      </c>
      <c r="I13" s="606">
        <v>5797.5851500000008</v>
      </c>
      <c r="K13" s="603"/>
      <c r="L13" s="603"/>
      <c r="M13" s="603"/>
      <c r="N13" s="603"/>
      <c r="O13" s="603"/>
      <c r="P13" s="603"/>
      <c r="Q13" s="603"/>
      <c r="R13" s="603"/>
      <c r="S13" s="603"/>
      <c r="T13" s="603"/>
    </row>
    <row r="14" spans="1:20" ht="16.5" customHeight="1" x14ac:dyDescent="0.25">
      <c r="A14" s="600" t="s">
        <v>761</v>
      </c>
      <c r="B14" s="601">
        <v>573.586996</v>
      </c>
      <c r="C14" s="602">
        <v>1218.314832</v>
      </c>
      <c r="D14" s="601">
        <v>7164.0607299999992</v>
      </c>
      <c r="E14" s="602">
        <v>14612.14169</v>
      </c>
      <c r="F14" s="601">
        <v>384.08320999999995</v>
      </c>
      <c r="G14" s="602">
        <v>837.01952499999993</v>
      </c>
      <c r="H14" s="601">
        <v>4571.6458099999991</v>
      </c>
      <c r="I14" s="602">
        <v>9600.2933200000007</v>
      </c>
      <c r="K14" s="603"/>
      <c r="L14" s="603"/>
      <c r="M14" s="603"/>
      <c r="N14" s="603"/>
      <c r="O14" s="603"/>
      <c r="P14" s="603"/>
      <c r="Q14" s="603"/>
      <c r="R14" s="603"/>
      <c r="S14" s="603"/>
      <c r="T14" s="603"/>
    </row>
    <row r="15" spans="1:20" ht="16.5" customHeight="1" x14ac:dyDescent="0.25">
      <c r="A15" s="604" t="s">
        <v>762</v>
      </c>
      <c r="B15" s="605">
        <v>15155.864945000001</v>
      </c>
      <c r="C15" s="606">
        <v>27044.661990999997</v>
      </c>
      <c r="D15" s="605">
        <v>83305.287089999998</v>
      </c>
      <c r="E15" s="606">
        <v>157878.84193</v>
      </c>
      <c r="F15" s="605">
        <v>11589.100904999999</v>
      </c>
      <c r="G15" s="606">
        <v>21309.668237999998</v>
      </c>
      <c r="H15" s="605">
        <v>71910.687029999986</v>
      </c>
      <c r="I15" s="606">
        <v>138096.03289999999</v>
      </c>
      <c r="K15" s="603"/>
      <c r="L15" s="603"/>
      <c r="M15" s="603"/>
      <c r="N15" s="603"/>
      <c r="O15" s="603"/>
      <c r="P15" s="603"/>
      <c r="Q15" s="603"/>
      <c r="R15" s="603"/>
      <c r="S15" s="603"/>
      <c r="T15" s="603"/>
    </row>
    <row r="16" spans="1:20" ht="16.5" customHeight="1" x14ac:dyDescent="0.25">
      <c r="A16" s="600" t="s">
        <v>763</v>
      </c>
      <c r="B16" s="601">
        <v>8829.7734760000021</v>
      </c>
      <c r="C16" s="602">
        <v>14219.665092000003</v>
      </c>
      <c r="D16" s="601">
        <v>46044.7091</v>
      </c>
      <c r="E16" s="602">
        <v>80468.239820000003</v>
      </c>
      <c r="F16" s="601">
        <v>5906.9200560000008</v>
      </c>
      <c r="G16" s="602">
        <v>9547.235474000001</v>
      </c>
      <c r="H16" s="601">
        <v>39805.184799999995</v>
      </c>
      <c r="I16" s="602">
        <v>69645.836859999996</v>
      </c>
      <c r="K16" s="603"/>
      <c r="L16" s="603"/>
      <c r="M16" s="603"/>
      <c r="N16" s="603"/>
      <c r="O16" s="603"/>
      <c r="P16" s="603"/>
      <c r="Q16" s="603"/>
      <c r="R16" s="603"/>
      <c r="S16" s="603"/>
      <c r="T16" s="603"/>
    </row>
    <row r="17" spans="1:20" ht="16.5" customHeight="1" x14ac:dyDescent="0.25">
      <c r="A17" s="604" t="s">
        <v>764</v>
      </c>
      <c r="B17" s="605">
        <v>654.56517999999994</v>
      </c>
      <c r="C17" s="606">
        <v>1110.4555</v>
      </c>
      <c r="D17" s="605">
        <v>4720.8457599999992</v>
      </c>
      <c r="E17" s="606">
        <v>9119.8586999999989</v>
      </c>
      <c r="F17" s="605">
        <v>618.68214999999987</v>
      </c>
      <c r="G17" s="606">
        <v>1062.2948199999998</v>
      </c>
      <c r="H17" s="605">
        <v>4469.1265799999992</v>
      </c>
      <c r="I17" s="606">
        <v>8604.2312700000002</v>
      </c>
      <c r="K17" s="603"/>
      <c r="L17" s="603"/>
      <c r="M17" s="603"/>
      <c r="N17" s="603"/>
      <c r="O17" s="603"/>
      <c r="P17" s="603"/>
      <c r="Q17" s="603"/>
      <c r="R17" s="603"/>
      <c r="S17" s="603"/>
      <c r="T17" s="603"/>
    </row>
    <row r="18" spans="1:20" ht="16.5" customHeight="1" x14ac:dyDescent="0.25">
      <c r="A18" s="600" t="s">
        <v>765</v>
      </c>
      <c r="B18" s="601">
        <v>4884.5019289999991</v>
      </c>
      <c r="C18" s="602">
        <v>10021.591308999999</v>
      </c>
      <c r="D18" s="601">
        <v>30265.716630000003</v>
      </c>
      <c r="E18" s="602">
        <v>63705.016110000004</v>
      </c>
      <c r="F18" s="601">
        <v>4276.4743390000012</v>
      </c>
      <c r="G18" s="602">
        <v>9007.1878540000016</v>
      </c>
      <c r="H18" s="601">
        <v>25362.360049999999</v>
      </c>
      <c r="I18" s="602">
        <v>55260.23747</v>
      </c>
      <c r="K18" s="603"/>
      <c r="L18" s="603"/>
      <c r="M18" s="603"/>
      <c r="N18" s="603"/>
      <c r="O18" s="603"/>
      <c r="P18" s="603"/>
      <c r="Q18" s="603"/>
      <c r="R18" s="603"/>
      <c r="S18" s="603"/>
      <c r="T18" s="603"/>
    </row>
    <row r="19" spans="1:20" ht="16.5" customHeight="1" x14ac:dyDescent="0.25">
      <c r="A19" s="604" t="s">
        <v>766</v>
      </c>
      <c r="B19" s="605">
        <v>5775.6733860000004</v>
      </c>
      <c r="C19" s="606">
        <v>12026.75367</v>
      </c>
      <c r="D19" s="605">
        <v>21805.56309</v>
      </c>
      <c r="E19" s="606">
        <v>45634.122759999998</v>
      </c>
      <c r="F19" s="605">
        <v>3295.913258</v>
      </c>
      <c r="G19" s="606">
        <v>7647.1656049999983</v>
      </c>
      <c r="H19" s="605">
        <v>11880.067019999995</v>
      </c>
      <c r="I19" s="606">
        <v>27937.504659999999</v>
      </c>
      <c r="K19" s="603"/>
      <c r="L19" s="603"/>
      <c r="M19" s="603"/>
      <c r="N19" s="603"/>
      <c r="O19" s="603"/>
      <c r="P19" s="603"/>
      <c r="Q19" s="603"/>
      <c r="R19" s="603"/>
      <c r="S19" s="603"/>
      <c r="T19" s="603"/>
    </row>
    <row r="20" spans="1:20" ht="16.5" customHeight="1" x14ac:dyDescent="0.25">
      <c r="A20" s="600" t="s">
        <v>767</v>
      </c>
      <c r="B20" s="601">
        <v>0</v>
      </c>
      <c r="C20" s="602">
        <v>0</v>
      </c>
      <c r="D20" s="601">
        <v>0</v>
      </c>
      <c r="E20" s="602">
        <v>0</v>
      </c>
      <c r="F20" s="601">
        <v>0</v>
      </c>
      <c r="G20" s="602">
        <v>0</v>
      </c>
      <c r="H20" s="601">
        <v>0</v>
      </c>
      <c r="I20" s="602">
        <v>0</v>
      </c>
      <c r="K20" s="603"/>
      <c r="L20" s="603"/>
      <c r="M20" s="603"/>
      <c r="N20" s="603"/>
      <c r="O20" s="603"/>
      <c r="P20" s="603"/>
      <c r="Q20" s="603"/>
      <c r="R20" s="603"/>
      <c r="S20" s="603"/>
      <c r="T20" s="603"/>
    </row>
    <row r="21" spans="1:20" ht="16.5" customHeight="1" x14ac:dyDescent="0.25">
      <c r="A21" s="604" t="s">
        <v>768</v>
      </c>
      <c r="B21" s="605">
        <v>567.30799000000002</v>
      </c>
      <c r="C21" s="606">
        <v>939.838078</v>
      </c>
      <c r="D21" s="605">
        <v>4772.9370200000003</v>
      </c>
      <c r="E21" s="606">
        <v>7771.9334699999999</v>
      </c>
      <c r="F21" s="605">
        <v>112.873392</v>
      </c>
      <c r="G21" s="606">
        <v>242.62667300000001</v>
      </c>
      <c r="H21" s="605">
        <v>1251.9700399999999</v>
      </c>
      <c r="I21" s="606">
        <v>2536.06828</v>
      </c>
      <c r="K21" s="603"/>
      <c r="L21" s="603"/>
      <c r="M21" s="603"/>
      <c r="N21" s="603"/>
      <c r="O21" s="603"/>
      <c r="P21" s="603"/>
      <c r="Q21" s="603"/>
      <c r="R21" s="603"/>
      <c r="S21" s="603"/>
      <c r="T21" s="603"/>
    </row>
    <row r="22" spans="1:20" ht="16.5" customHeight="1" x14ac:dyDescent="0.25">
      <c r="A22" s="600" t="s">
        <v>769</v>
      </c>
      <c r="B22" s="601">
        <v>1422.3852899999999</v>
      </c>
      <c r="C22" s="607">
        <v>3068.9426899999999</v>
      </c>
      <c r="D22" s="601">
        <v>3525.7654600000001</v>
      </c>
      <c r="E22" s="602">
        <v>7488.75245</v>
      </c>
      <c r="F22" s="601">
        <v>893.56410000000005</v>
      </c>
      <c r="G22" s="602">
        <v>2203.5045</v>
      </c>
      <c r="H22" s="601">
        <v>2357.2343499999997</v>
      </c>
      <c r="I22" s="602">
        <v>5647.1753100000005</v>
      </c>
      <c r="K22" s="603"/>
      <c r="L22" s="603"/>
      <c r="M22" s="603"/>
      <c r="N22" s="603"/>
      <c r="O22" s="603"/>
      <c r="P22" s="603"/>
      <c r="Q22" s="603"/>
      <c r="R22" s="603"/>
      <c r="S22" s="603"/>
      <c r="T22" s="603"/>
    </row>
    <row r="23" spans="1:20" ht="16.5" customHeight="1" x14ac:dyDescent="0.25">
      <c r="A23" s="604" t="s">
        <v>770</v>
      </c>
      <c r="B23" s="605">
        <v>2950.9993159999995</v>
      </c>
      <c r="C23" s="606">
        <v>6592.9972819999994</v>
      </c>
      <c r="D23" s="605">
        <v>11278.67886</v>
      </c>
      <c r="E23" s="606">
        <v>25395.38192</v>
      </c>
      <c r="F23" s="605">
        <v>2167.1163559999995</v>
      </c>
      <c r="G23" s="606">
        <v>4944.9484219999995</v>
      </c>
      <c r="H23" s="605">
        <v>7493.4189400000023</v>
      </c>
      <c r="I23" s="606">
        <v>17853.412560000004</v>
      </c>
      <c r="K23" s="603"/>
      <c r="L23" s="603"/>
      <c r="M23" s="603"/>
      <c r="N23" s="603"/>
      <c r="O23" s="603"/>
      <c r="P23" s="603"/>
      <c r="Q23" s="603"/>
      <c r="R23" s="603"/>
      <c r="S23" s="603"/>
      <c r="T23" s="603"/>
    </row>
    <row r="24" spans="1:20" ht="16.5" customHeight="1" x14ac:dyDescent="0.25">
      <c r="A24" s="600" t="s">
        <v>771</v>
      </c>
      <c r="B24" s="601">
        <v>8236.6144199999999</v>
      </c>
      <c r="C24" s="602">
        <v>17604.954400000002</v>
      </c>
      <c r="D24" s="601">
        <v>21625.871700000003</v>
      </c>
      <c r="E24" s="602">
        <v>42980.691030000002</v>
      </c>
      <c r="F24" s="601">
        <v>5240.5936500000007</v>
      </c>
      <c r="G24" s="602">
        <v>10864.268170000001</v>
      </c>
      <c r="H24" s="601">
        <v>12336.078320000001</v>
      </c>
      <c r="I24" s="602">
        <v>23982.49799</v>
      </c>
      <c r="K24" s="603"/>
      <c r="L24" s="603"/>
      <c r="M24" s="603"/>
      <c r="N24" s="603"/>
      <c r="O24" s="603"/>
      <c r="P24" s="603"/>
      <c r="Q24" s="603"/>
      <c r="R24" s="603"/>
      <c r="S24" s="603"/>
      <c r="T24" s="603"/>
    </row>
    <row r="25" spans="1:20" ht="16.5" customHeight="1" x14ac:dyDescent="0.25">
      <c r="A25" s="608" t="s">
        <v>772</v>
      </c>
      <c r="B25" s="609">
        <v>48340.071931000006</v>
      </c>
      <c r="C25" s="610">
        <v>96045.135072000005</v>
      </c>
      <c r="D25" s="609">
        <v>213965.20178</v>
      </c>
      <c r="E25" s="610">
        <v>421174.08900000004</v>
      </c>
      <c r="F25" s="609">
        <v>31494.765679000004</v>
      </c>
      <c r="G25" s="610">
        <v>63483.268627999998</v>
      </c>
      <c r="H25" s="609">
        <v>156918.24941999995</v>
      </c>
      <c r="I25" s="611">
        <v>313009.24726999993</v>
      </c>
      <c r="K25" s="603"/>
      <c r="L25" s="603"/>
      <c r="M25" s="603"/>
      <c r="N25" s="603"/>
      <c r="O25" s="603"/>
      <c r="P25" s="603"/>
      <c r="Q25" s="603"/>
      <c r="R25" s="603"/>
      <c r="S25" s="603"/>
      <c r="T25" s="603"/>
    </row>
    <row r="26" spans="1:20" s="613" customFormat="1" ht="15.75" customHeight="1" x14ac:dyDescent="0.25">
      <c r="A26" s="600"/>
      <c r="B26" s="601"/>
      <c r="C26" s="602"/>
      <c r="D26" s="612"/>
      <c r="E26" s="602"/>
      <c r="F26" s="601"/>
      <c r="G26" s="602"/>
      <c r="H26" s="612"/>
      <c r="I26" s="602"/>
      <c r="K26" s="603"/>
      <c r="L26" s="603"/>
      <c r="M26" s="603"/>
      <c r="N26" s="603"/>
      <c r="O26" s="603"/>
      <c r="P26" s="603"/>
      <c r="Q26" s="603"/>
      <c r="R26" s="603"/>
      <c r="S26" s="603"/>
      <c r="T26" s="603"/>
    </row>
    <row r="27" spans="1:20" ht="16.5" customHeight="1" x14ac:dyDescent="0.25">
      <c r="A27" s="600" t="s">
        <v>773</v>
      </c>
      <c r="B27" s="601">
        <v>56377.512618999994</v>
      </c>
      <c r="C27" s="602">
        <v>105808.83476299999</v>
      </c>
      <c r="D27" s="612">
        <v>70565.515029999995</v>
      </c>
      <c r="E27" s="602">
        <v>126834.30257999999</v>
      </c>
      <c r="F27" s="601">
        <v>48446.117518999992</v>
      </c>
      <c r="G27" s="602">
        <v>89249.470392999996</v>
      </c>
      <c r="H27" s="612">
        <v>63102.15165</v>
      </c>
      <c r="I27" s="602">
        <v>108263.30076</v>
      </c>
      <c r="K27" s="603"/>
      <c r="L27" s="603"/>
      <c r="M27" s="603"/>
      <c r="N27" s="603"/>
      <c r="O27" s="603"/>
      <c r="P27" s="603"/>
      <c r="Q27" s="603"/>
      <c r="R27" s="603"/>
      <c r="S27" s="603"/>
      <c r="T27" s="603"/>
    </row>
    <row r="28" spans="1:20" ht="16.5" customHeight="1" x14ac:dyDescent="0.25">
      <c r="A28" s="604" t="s">
        <v>774</v>
      </c>
      <c r="B28" s="605">
        <v>54138.916832999988</v>
      </c>
      <c r="C28" s="606">
        <v>102385.76997299999</v>
      </c>
      <c r="D28" s="614">
        <v>64191.287979999994</v>
      </c>
      <c r="E28" s="606">
        <v>114611.33297999999</v>
      </c>
      <c r="F28" s="605">
        <v>46215.050492999995</v>
      </c>
      <c r="G28" s="606">
        <v>85850.399493000004</v>
      </c>
      <c r="H28" s="614">
        <v>56989.029409999996</v>
      </c>
      <c r="I28" s="606">
        <v>96776.747479999991</v>
      </c>
      <c r="K28" s="603"/>
      <c r="L28" s="603"/>
      <c r="M28" s="603"/>
      <c r="N28" s="603"/>
      <c r="O28" s="603"/>
      <c r="P28" s="603"/>
      <c r="Q28" s="603"/>
      <c r="R28" s="603"/>
      <c r="S28" s="603"/>
      <c r="T28" s="603"/>
    </row>
    <row r="29" spans="1:20" ht="16.5" customHeight="1" x14ac:dyDescent="0.25">
      <c r="A29" s="600" t="s">
        <v>775</v>
      </c>
      <c r="B29" s="601">
        <v>270382.594354</v>
      </c>
      <c r="C29" s="602">
        <v>498422.81234300009</v>
      </c>
      <c r="D29" s="612">
        <v>385152.38193999988</v>
      </c>
      <c r="E29" s="602">
        <v>828996.66143999971</v>
      </c>
      <c r="F29" s="601">
        <v>204052.976532</v>
      </c>
      <c r="G29" s="602">
        <v>349068.72348799999</v>
      </c>
      <c r="H29" s="612">
        <v>286974.31987999991</v>
      </c>
      <c r="I29" s="602">
        <v>569631.87139999995</v>
      </c>
      <c r="K29" s="603"/>
      <c r="L29" s="603"/>
      <c r="M29" s="603"/>
      <c r="N29" s="603"/>
      <c r="O29" s="603"/>
      <c r="P29" s="603"/>
      <c r="Q29" s="603"/>
      <c r="R29" s="603"/>
      <c r="S29" s="603"/>
      <c r="T29" s="603"/>
    </row>
    <row r="30" spans="1:20" ht="16.5" customHeight="1" x14ac:dyDescent="0.25">
      <c r="A30" s="604" t="s">
        <v>776</v>
      </c>
      <c r="B30" s="605">
        <v>8519.9267610000006</v>
      </c>
      <c r="C30" s="606">
        <v>10168.820981000001</v>
      </c>
      <c r="D30" s="614">
        <v>7235.4889800000001</v>
      </c>
      <c r="E30" s="606">
        <v>8437.8185599999997</v>
      </c>
      <c r="F30" s="605">
        <v>6299.2607609999995</v>
      </c>
      <c r="G30" s="606">
        <v>7110.5444609999995</v>
      </c>
      <c r="H30" s="614">
        <v>5154.6310800000001</v>
      </c>
      <c r="I30" s="606">
        <v>5625.4977099999996</v>
      </c>
      <c r="K30" s="603"/>
      <c r="L30" s="603"/>
      <c r="M30" s="603"/>
      <c r="N30" s="603"/>
      <c r="O30" s="603"/>
      <c r="P30" s="603"/>
      <c r="Q30" s="603"/>
      <c r="R30" s="603"/>
      <c r="S30" s="603"/>
      <c r="T30" s="603"/>
    </row>
    <row r="31" spans="1:20" ht="16.5" customHeight="1" x14ac:dyDescent="0.25">
      <c r="A31" s="600" t="s">
        <v>777</v>
      </c>
      <c r="B31" s="601">
        <v>8777.1871699999992</v>
      </c>
      <c r="C31" s="602">
        <v>29428.945489999998</v>
      </c>
      <c r="D31" s="612">
        <v>21307.776870000002</v>
      </c>
      <c r="E31" s="602">
        <v>70571.562890000001</v>
      </c>
      <c r="F31" s="601">
        <v>6516.0614500000001</v>
      </c>
      <c r="G31" s="602">
        <v>18779.153890000001</v>
      </c>
      <c r="H31" s="612">
        <v>16230.427239999999</v>
      </c>
      <c r="I31" s="602">
        <v>45663.000660000005</v>
      </c>
      <c r="K31" s="603"/>
      <c r="L31" s="603"/>
      <c r="M31" s="603"/>
      <c r="N31" s="603"/>
      <c r="O31" s="603"/>
      <c r="P31" s="603"/>
      <c r="Q31" s="603"/>
      <c r="R31" s="603"/>
      <c r="S31" s="603"/>
      <c r="T31" s="603"/>
    </row>
    <row r="32" spans="1:20" ht="16.5" customHeight="1" x14ac:dyDescent="0.25">
      <c r="A32" s="604" t="s">
        <v>778</v>
      </c>
      <c r="B32" s="605">
        <v>47455.231549999997</v>
      </c>
      <c r="C32" s="606">
        <v>87583.479890000002</v>
      </c>
      <c r="D32" s="614">
        <v>67482.376370000013</v>
      </c>
      <c r="E32" s="606">
        <v>129500.55157000001</v>
      </c>
      <c r="F32" s="605">
        <v>35256.404340000001</v>
      </c>
      <c r="G32" s="606">
        <v>60492.688730000009</v>
      </c>
      <c r="H32" s="614">
        <v>44928.669750000001</v>
      </c>
      <c r="I32" s="606">
        <v>79743.462199999994</v>
      </c>
      <c r="K32" s="603"/>
      <c r="L32" s="603"/>
      <c r="M32" s="603"/>
      <c r="N32" s="603"/>
      <c r="O32" s="603"/>
      <c r="P32" s="603"/>
      <c r="Q32" s="603"/>
      <c r="R32" s="603"/>
      <c r="S32" s="603"/>
      <c r="T32" s="603"/>
    </row>
    <row r="33" spans="1:20" ht="16.5" customHeight="1" x14ac:dyDescent="0.25">
      <c r="A33" s="600" t="s">
        <v>779</v>
      </c>
      <c r="B33" s="601">
        <v>19767.26252</v>
      </c>
      <c r="C33" s="602">
        <v>48478.318230000004</v>
      </c>
      <c r="D33" s="612">
        <v>31933.188580000002</v>
      </c>
      <c r="E33" s="602">
        <v>81649.82286</v>
      </c>
      <c r="F33" s="601">
        <v>13036.87523</v>
      </c>
      <c r="G33" s="602">
        <v>31186.377070000002</v>
      </c>
      <c r="H33" s="612">
        <v>18981.448869999997</v>
      </c>
      <c r="I33" s="602">
        <v>46993.779089999996</v>
      </c>
      <c r="K33" s="603"/>
      <c r="L33" s="603"/>
      <c r="M33" s="603"/>
      <c r="N33" s="603"/>
      <c r="O33" s="603"/>
      <c r="P33" s="603"/>
      <c r="Q33" s="603"/>
      <c r="R33" s="603"/>
      <c r="S33" s="603"/>
      <c r="T33" s="603"/>
    </row>
    <row r="34" spans="1:20" ht="16.5" customHeight="1" x14ac:dyDescent="0.25">
      <c r="A34" s="604" t="s">
        <v>780</v>
      </c>
      <c r="B34" s="605">
        <v>12104.01866</v>
      </c>
      <c r="C34" s="606">
        <v>34531.4542</v>
      </c>
      <c r="D34" s="614">
        <v>19550.277280000002</v>
      </c>
      <c r="E34" s="606">
        <v>61322.079120000002</v>
      </c>
      <c r="F34" s="605">
        <v>6336.787800000001</v>
      </c>
      <c r="G34" s="606">
        <v>17413.268199999999</v>
      </c>
      <c r="H34" s="614">
        <v>11361.971450000001</v>
      </c>
      <c r="I34" s="606">
        <v>34273.274640000003</v>
      </c>
      <c r="K34" s="603"/>
      <c r="L34" s="603"/>
      <c r="M34" s="603"/>
      <c r="N34" s="603"/>
      <c r="O34" s="603"/>
      <c r="P34" s="603"/>
      <c r="Q34" s="603"/>
      <c r="R34" s="603"/>
      <c r="S34" s="603"/>
      <c r="T34" s="603"/>
    </row>
    <row r="35" spans="1:20" ht="16.5" customHeight="1" x14ac:dyDescent="0.25">
      <c r="A35" s="600" t="s">
        <v>781</v>
      </c>
      <c r="B35" s="601">
        <v>7769.361359999999</v>
      </c>
      <c r="C35" s="602">
        <v>28818.414269999997</v>
      </c>
      <c r="D35" s="612">
        <v>8993.6597600000005</v>
      </c>
      <c r="E35" s="602">
        <v>53434.296710000002</v>
      </c>
      <c r="F35" s="601">
        <v>6320.0896399999992</v>
      </c>
      <c r="G35" s="602">
        <v>20517.320329999999</v>
      </c>
      <c r="H35" s="612">
        <v>7275.4061800000018</v>
      </c>
      <c r="I35" s="602">
        <v>40046.234909999999</v>
      </c>
      <c r="K35" s="603"/>
      <c r="L35" s="603"/>
      <c r="M35" s="603"/>
      <c r="N35" s="603"/>
      <c r="O35" s="603"/>
      <c r="P35" s="603"/>
      <c r="Q35" s="603"/>
      <c r="R35" s="603"/>
      <c r="S35" s="603"/>
      <c r="T35" s="603"/>
    </row>
    <row r="36" spans="1:20" ht="16.5" customHeight="1" x14ac:dyDescent="0.25">
      <c r="A36" s="604" t="s">
        <v>782</v>
      </c>
      <c r="B36" s="605">
        <v>14742.294700000002</v>
      </c>
      <c r="C36" s="606">
        <v>22629.134746000003</v>
      </c>
      <c r="D36" s="614">
        <v>39627.235869999997</v>
      </c>
      <c r="E36" s="606">
        <v>68983.668709999998</v>
      </c>
      <c r="F36" s="605">
        <v>14281.270640000002</v>
      </c>
      <c r="G36" s="606">
        <v>21601.916096000001</v>
      </c>
      <c r="H36" s="614">
        <v>38112.021249999998</v>
      </c>
      <c r="I36" s="606">
        <v>64907.587459999995</v>
      </c>
      <c r="K36" s="603"/>
      <c r="L36" s="603"/>
      <c r="M36" s="603"/>
      <c r="N36" s="603"/>
      <c r="O36" s="603"/>
      <c r="P36" s="603"/>
      <c r="Q36" s="603"/>
      <c r="R36" s="603"/>
      <c r="S36" s="603"/>
      <c r="T36" s="603"/>
    </row>
    <row r="37" spans="1:20" ht="16.5" customHeight="1" x14ac:dyDescent="0.25">
      <c r="A37" s="600" t="s">
        <v>783</v>
      </c>
      <c r="B37" s="601">
        <v>67671.172940000004</v>
      </c>
      <c r="C37" s="602">
        <v>68917.957190000001</v>
      </c>
      <c r="D37" s="612">
        <v>54994.117469999997</v>
      </c>
      <c r="E37" s="602">
        <v>56783.515799999994</v>
      </c>
      <c r="F37" s="601">
        <v>53290.414489999988</v>
      </c>
      <c r="G37" s="602">
        <v>54306.380369999992</v>
      </c>
      <c r="H37" s="612">
        <v>44723.632299999997</v>
      </c>
      <c r="I37" s="602">
        <v>46316.18404</v>
      </c>
      <c r="K37" s="603"/>
      <c r="L37" s="603"/>
      <c r="M37" s="603"/>
      <c r="N37" s="603"/>
      <c r="O37" s="603"/>
      <c r="P37" s="603"/>
      <c r="Q37" s="603"/>
      <c r="R37" s="603"/>
      <c r="S37" s="603"/>
      <c r="T37" s="603"/>
    </row>
    <row r="38" spans="1:20" ht="16.5" customHeight="1" x14ac:dyDescent="0.25">
      <c r="A38" s="604" t="s">
        <v>784</v>
      </c>
      <c r="B38" s="605">
        <v>15386.150390000001</v>
      </c>
      <c r="C38" s="606">
        <v>16709.608</v>
      </c>
      <c r="D38" s="614">
        <v>16145.947979999997</v>
      </c>
      <c r="E38" s="606">
        <v>18039.055419999997</v>
      </c>
      <c r="F38" s="605">
        <v>11529.02003</v>
      </c>
      <c r="G38" s="606">
        <v>12658.86665</v>
      </c>
      <c r="H38" s="614">
        <v>11906.929089999998</v>
      </c>
      <c r="I38" s="606">
        <v>13513.740259999999</v>
      </c>
      <c r="K38" s="603"/>
      <c r="L38" s="603"/>
      <c r="M38" s="603"/>
      <c r="N38" s="603"/>
      <c r="O38" s="603"/>
      <c r="P38" s="603"/>
      <c r="Q38" s="603"/>
      <c r="R38" s="603"/>
      <c r="S38" s="603"/>
      <c r="T38" s="603"/>
    </row>
    <row r="39" spans="1:20" ht="16.5" customHeight="1" x14ac:dyDescent="0.25">
      <c r="A39" s="600" t="s">
        <v>785</v>
      </c>
      <c r="B39" s="601">
        <v>2135.0238899999999</v>
      </c>
      <c r="C39" s="602">
        <v>5425.7152500000002</v>
      </c>
      <c r="D39" s="612">
        <v>2603.9828500000003</v>
      </c>
      <c r="E39" s="602">
        <v>8661.6022499999999</v>
      </c>
      <c r="F39" s="601">
        <v>1504.8627400000003</v>
      </c>
      <c r="G39" s="602">
        <v>3195.1859999999997</v>
      </c>
      <c r="H39" s="612">
        <v>1946.1490199999996</v>
      </c>
      <c r="I39" s="602">
        <v>5399.6197499999998</v>
      </c>
      <c r="K39" s="603"/>
      <c r="L39" s="603"/>
      <c r="M39" s="603"/>
      <c r="N39" s="603"/>
      <c r="O39" s="603"/>
      <c r="P39" s="603"/>
      <c r="Q39" s="603"/>
      <c r="R39" s="603"/>
      <c r="S39" s="603"/>
      <c r="T39" s="603"/>
    </row>
    <row r="40" spans="1:20" ht="16.5" customHeight="1" x14ac:dyDescent="0.25">
      <c r="A40" s="604" t="s">
        <v>786</v>
      </c>
      <c r="B40" s="605">
        <v>21707.273219999999</v>
      </c>
      <c r="C40" s="606">
        <v>47884.78441</v>
      </c>
      <c r="D40" s="614">
        <v>52010.13308</v>
      </c>
      <c r="E40" s="606">
        <v>122684.97368</v>
      </c>
      <c r="F40" s="605">
        <v>17276.934229999999</v>
      </c>
      <c r="G40" s="606">
        <v>31529.525029999997</v>
      </c>
      <c r="H40" s="614">
        <v>42116.313079999993</v>
      </c>
      <c r="I40" s="606">
        <v>84641.018369999991</v>
      </c>
      <c r="K40" s="603"/>
      <c r="L40" s="603"/>
      <c r="M40" s="603"/>
      <c r="N40" s="603"/>
      <c r="O40" s="603"/>
      <c r="P40" s="603"/>
      <c r="Q40" s="603"/>
      <c r="R40" s="603"/>
      <c r="S40" s="603"/>
      <c r="T40" s="603"/>
    </row>
    <row r="41" spans="1:20" ht="16.5" customHeight="1" x14ac:dyDescent="0.25">
      <c r="A41" s="600" t="s">
        <v>787</v>
      </c>
      <c r="B41" s="601">
        <v>9372.2349500000018</v>
      </c>
      <c r="C41" s="602">
        <v>20158.341180000003</v>
      </c>
      <c r="D41" s="612">
        <v>10237.160440000001</v>
      </c>
      <c r="E41" s="602">
        <v>27066.559289999997</v>
      </c>
      <c r="F41" s="615">
        <v>7735.1749399999999</v>
      </c>
      <c r="G41" s="602">
        <v>15749.50877</v>
      </c>
      <c r="H41" s="616">
        <v>8584.0736400000023</v>
      </c>
      <c r="I41" s="602">
        <v>21510.49227000001</v>
      </c>
      <c r="K41" s="603"/>
      <c r="L41" s="603"/>
      <c r="M41" s="603"/>
      <c r="N41" s="603"/>
      <c r="O41" s="603"/>
      <c r="P41" s="603"/>
      <c r="Q41" s="603"/>
      <c r="R41" s="603"/>
      <c r="S41" s="603"/>
      <c r="T41" s="603"/>
    </row>
    <row r="42" spans="1:20" ht="16.5" customHeight="1" x14ac:dyDescent="0.25">
      <c r="A42" s="604" t="s">
        <v>788</v>
      </c>
      <c r="B42" s="605">
        <v>422563.48821999994</v>
      </c>
      <c r="C42" s="606">
        <v>1300246.5655709999</v>
      </c>
      <c r="D42" s="614">
        <v>649166.75992000033</v>
      </c>
      <c r="E42" s="606">
        <v>1760498.0696800004</v>
      </c>
      <c r="F42" s="605">
        <v>350560.14043000003</v>
      </c>
      <c r="G42" s="606">
        <v>1084165.145951</v>
      </c>
      <c r="H42" s="614">
        <v>538350.90406999993</v>
      </c>
      <c r="I42" s="606">
        <v>1450386.1755599999</v>
      </c>
      <c r="K42" s="603"/>
      <c r="L42" s="603"/>
      <c r="M42" s="603"/>
      <c r="N42" s="603"/>
      <c r="O42" s="603"/>
      <c r="P42" s="603"/>
      <c r="Q42" s="603"/>
      <c r="R42" s="603"/>
      <c r="S42" s="603"/>
      <c r="T42" s="603"/>
    </row>
    <row r="43" spans="1:20" ht="16.5" customHeight="1" x14ac:dyDescent="0.25">
      <c r="A43" s="600" t="s">
        <v>789</v>
      </c>
      <c r="B43" s="601">
        <v>9174.0363400000006</v>
      </c>
      <c r="C43" s="602">
        <v>19440.096310000001</v>
      </c>
      <c r="D43" s="612">
        <v>48816.226800000004</v>
      </c>
      <c r="E43" s="602">
        <v>102573.95251</v>
      </c>
      <c r="F43" s="601">
        <v>7895.2371900000007</v>
      </c>
      <c r="G43" s="602">
        <v>16367.503400000001</v>
      </c>
      <c r="H43" s="612">
        <v>41819.420880000005</v>
      </c>
      <c r="I43" s="602">
        <v>85163.994000000006</v>
      </c>
      <c r="K43" s="603"/>
      <c r="L43" s="603"/>
      <c r="M43" s="603"/>
      <c r="N43" s="603"/>
      <c r="O43" s="603"/>
      <c r="P43" s="603"/>
      <c r="Q43" s="603"/>
      <c r="R43" s="603"/>
      <c r="S43" s="603"/>
      <c r="T43" s="603"/>
    </row>
    <row r="44" spans="1:20" ht="16.5" customHeight="1" x14ac:dyDescent="0.25">
      <c r="A44" s="604" t="s">
        <v>790</v>
      </c>
      <c r="B44" s="605">
        <v>219238.05332299994</v>
      </c>
      <c r="C44" s="606">
        <v>626468.21470100002</v>
      </c>
      <c r="D44" s="614">
        <v>223179.72222999996</v>
      </c>
      <c r="E44" s="606">
        <v>577311.77469999995</v>
      </c>
      <c r="F44" s="605">
        <v>185656.83886300004</v>
      </c>
      <c r="G44" s="606">
        <v>529738.71371100005</v>
      </c>
      <c r="H44" s="614">
        <v>185737.40640000004</v>
      </c>
      <c r="I44" s="606">
        <v>476090.01068000006</v>
      </c>
      <c r="K44" s="603"/>
      <c r="L44" s="603"/>
      <c r="M44" s="603"/>
      <c r="N44" s="603"/>
      <c r="O44" s="603"/>
      <c r="P44" s="603"/>
      <c r="Q44" s="603"/>
      <c r="R44" s="603"/>
      <c r="S44" s="603"/>
      <c r="T44" s="603"/>
    </row>
    <row r="45" spans="1:20" ht="16.5" customHeight="1" x14ac:dyDescent="0.25">
      <c r="A45" s="600" t="s">
        <v>791</v>
      </c>
      <c r="B45" s="601">
        <v>53479.999089999998</v>
      </c>
      <c r="C45" s="602">
        <v>406633.55246600002</v>
      </c>
      <c r="D45" s="612">
        <v>91463.203080000007</v>
      </c>
      <c r="E45" s="602">
        <v>635931.90043000004</v>
      </c>
      <c r="F45" s="615">
        <v>35909.055240000002</v>
      </c>
      <c r="G45" s="602">
        <v>333983.87376600003</v>
      </c>
      <c r="H45" s="616">
        <v>61053.602930000001</v>
      </c>
      <c r="I45" s="602">
        <v>513567.69139999995</v>
      </c>
      <c r="K45" s="603"/>
      <c r="L45" s="603"/>
      <c r="M45" s="603"/>
      <c r="N45" s="603"/>
      <c r="O45" s="603"/>
      <c r="P45" s="603"/>
      <c r="Q45" s="603"/>
      <c r="R45" s="603"/>
      <c r="S45" s="603"/>
      <c r="T45" s="603"/>
    </row>
    <row r="46" spans="1:20" ht="16.5" customHeight="1" x14ac:dyDescent="0.25">
      <c r="A46" s="604" t="s">
        <v>792</v>
      </c>
      <c r="B46" s="605">
        <v>62450.452666000005</v>
      </c>
      <c r="C46" s="606">
        <v>133369.185406</v>
      </c>
      <c r="D46" s="614">
        <v>81841.470709999994</v>
      </c>
      <c r="E46" s="606">
        <v>166434.53857999999</v>
      </c>
      <c r="F46" s="605">
        <v>51341.778716000008</v>
      </c>
      <c r="G46" s="606">
        <v>103773.20408600001</v>
      </c>
      <c r="H46" s="614">
        <v>67720.072670000009</v>
      </c>
      <c r="I46" s="606">
        <v>130085.50564000002</v>
      </c>
      <c r="K46" s="603"/>
      <c r="L46" s="603"/>
      <c r="M46" s="603"/>
      <c r="N46" s="603"/>
      <c r="O46" s="603"/>
      <c r="P46" s="603"/>
      <c r="Q46" s="603"/>
      <c r="R46" s="603"/>
      <c r="S46" s="603"/>
      <c r="T46" s="603"/>
    </row>
    <row r="47" spans="1:20" ht="16.5" customHeight="1" x14ac:dyDescent="0.25">
      <c r="A47" s="600" t="s">
        <v>793</v>
      </c>
      <c r="B47" s="601">
        <v>1739.7955499999998</v>
      </c>
      <c r="C47" s="602">
        <v>4026.75974</v>
      </c>
      <c r="D47" s="612">
        <v>5038.5855899999997</v>
      </c>
      <c r="E47" s="602">
        <v>10080.14963</v>
      </c>
      <c r="F47" s="601">
        <v>1652.6134</v>
      </c>
      <c r="G47" s="602">
        <v>3856.0785900000001</v>
      </c>
      <c r="H47" s="612">
        <v>4821.076689999999</v>
      </c>
      <c r="I47" s="602">
        <v>9670.2176299999974</v>
      </c>
      <c r="K47" s="603"/>
      <c r="L47" s="603"/>
      <c r="M47" s="603"/>
      <c r="N47" s="603"/>
      <c r="O47" s="603"/>
      <c r="P47" s="603"/>
      <c r="Q47" s="603"/>
      <c r="R47" s="603"/>
      <c r="S47" s="603"/>
      <c r="T47" s="603"/>
    </row>
    <row r="48" spans="1:20" ht="16.5" customHeight="1" x14ac:dyDescent="0.25">
      <c r="A48" s="604" t="s">
        <v>794</v>
      </c>
      <c r="B48" s="605">
        <v>8781.4853599999988</v>
      </c>
      <c r="C48" s="606">
        <v>8786.8158599999988</v>
      </c>
      <c r="D48" s="614">
        <v>20124.616030000005</v>
      </c>
      <c r="E48" s="606">
        <v>20129.733510000005</v>
      </c>
      <c r="F48" s="605">
        <v>7817.0609499999991</v>
      </c>
      <c r="G48" s="606">
        <v>7822.2014499999996</v>
      </c>
      <c r="H48" s="614">
        <v>17414.885779999997</v>
      </c>
      <c r="I48" s="606">
        <v>17419.129259999998</v>
      </c>
      <c r="K48" s="603"/>
      <c r="L48" s="603"/>
      <c r="M48" s="603"/>
      <c r="N48" s="603"/>
      <c r="O48" s="603"/>
      <c r="P48" s="603"/>
      <c r="Q48" s="603"/>
      <c r="R48" s="603"/>
      <c r="S48" s="603"/>
      <c r="T48" s="603"/>
    </row>
    <row r="49" spans="1:20" ht="16.5" customHeight="1" x14ac:dyDescent="0.25">
      <c r="A49" s="600" t="s">
        <v>795</v>
      </c>
      <c r="B49" s="601">
        <v>29435.071382999995</v>
      </c>
      <c r="C49" s="602">
        <v>29454.831382999993</v>
      </c>
      <c r="D49" s="612">
        <v>58488.107210000002</v>
      </c>
      <c r="E49" s="602">
        <v>58548.903880000005</v>
      </c>
      <c r="F49" s="615">
        <v>26396.498853000005</v>
      </c>
      <c r="G49" s="602">
        <v>26416.183853000006</v>
      </c>
      <c r="H49" s="616">
        <v>51949.418239999999</v>
      </c>
      <c r="I49" s="602">
        <v>52009.959909999998</v>
      </c>
      <c r="K49" s="603"/>
      <c r="L49" s="603"/>
      <c r="M49" s="603"/>
      <c r="N49" s="603"/>
      <c r="O49" s="603"/>
      <c r="P49" s="603"/>
      <c r="Q49" s="603"/>
      <c r="R49" s="603"/>
      <c r="S49" s="603"/>
      <c r="T49" s="603"/>
    </row>
    <row r="50" spans="1:20" ht="16.5" customHeight="1" x14ac:dyDescent="0.25">
      <c r="A50" s="604" t="s">
        <v>796</v>
      </c>
      <c r="B50" s="605">
        <v>1278.7096000000001</v>
      </c>
      <c r="C50" s="606">
        <v>1401.7026000000001</v>
      </c>
      <c r="D50" s="614">
        <v>2491.4500800000001</v>
      </c>
      <c r="E50" s="606">
        <v>2754.8861500000003</v>
      </c>
      <c r="F50" s="605">
        <v>1139.7962500000001</v>
      </c>
      <c r="G50" s="606">
        <v>1252.7056500000001</v>
      </c>
      <c r="H50" s="614">
        <v>2190.87554</v>
      </c>
      <c r="I50" s="606">
        <v>2435.2538100000002</v>
      </c>
      <c r="K50" s="603"/>
      <c r="L50" s="603"/>
      <c r="M50" s="603"/>
      <c r="N50" s="603"/>
      <c r="O50" s="603"/>
      <c r="P50" s="603"/>
      <c r="Q50" s="603"/>
      <c r="R50" s="603"/>
      <c r="S50" s="603"/>
      <c r="T50" s="603"/>
    </row>
    <row r="51" spans="1:20" ht="16.5" customHeight="1" x14ac:dyDescent="0.25">
      <c r="A51" s="600" t="s">
        <v>797</v>
      </c>
      <c r="B51" s="601">
        <v>567.35514999999998</v>
      </c>
      <c r="C51" s="602">
        <v>3512.6811369999996</v>
      </c>
      <c r="D51" s="612">
        <v>1720.0990299999999</v>
      </c>
      <c r="E51" s="602">
        <v>6973.5383099999981</v>
      </c>
      <c r="F51" s="601">
        <v>517.28895</v>
      </c>
      <c r="G51" s="602">
        <v>3233.2107570000007</v>
      </c>
      <c r="H51" s="612">
        <v>1609.5977400000002</v>
      </c>
      <c r="I51" s="602">
        <v>6599.3460699999996</v>
      </c>
      <c r="K51" s="603"/>
      <c r="L51" s="603"/>
      <c r="M51" s="603"/>
      <c r="N51" s="603"/>
      <c r="O51" s="603"/>
      <c r="P51" s="603"/>
      <c r="Q51" s="603"/>
      <c r="R51" s="603"/>
      <c r="S51" s="603"/>
      <c r="T51" s="603"/>
    </row>
    <row r="52" spans="1:20" ht="16.5" customHeight="1" x14ac:dyDescent="0.25">
      <c r="A52" s="604" t="s">
        <v>798</v>
      </c>
      <c r="B52" s="605">
        <v>1824.417156</v>
      </c>
      <c r="C52" s="606">
        <v>3974.7238940000002</v>
      </c>
      <c r="D52" s="614">
        <v>17533.994890000002</v>
      </c>
      <c r="E52" s="606">
        <v>35729.353829999993</v>
      </c>
      <c r="F52" s="617">
        <v>516.16938100000004</v>
      </c>
      <c r="G52" s="606">
        <v>1455.5308029999999</v>
      </c>
      <c r="H52" s="618">
        <v>5838.8234699999994</v>
      </c>
      <c r="I52" s="606">
        <v>12930.887849999999</v>
      </c>
      <c r="K52" s="603"/>
      <c r="L52" s="603"/>
      <c r="M52" s="603"/>
      <c r="N52" s="603"/>
      <c r="O52" s="603"/>
      <c r="P52" s="603"/>
      <c r="Q52" s="603"/>
      <c r="R52" s="603"/>
      <c r="S52" s="603"/>
      <c r="T52" s="603"/>
    </row>
    <row r="53" spans="1:20" ht="16.5" customHeight="1" x14ac:dyDescent="0.25">
      <c r="A53" s="600" t="s">
        <v>799</v>
      </c>
      <c r="B53" s="601">
        <v>39445.285393999999</v>
      </c>
      <c r="C53" s="602">
        <v>58888.100005999993</v>
      </c>
      <c r="D53" s="612">
        <v>33498.209789999994</v>
      </c>
      <c r="E53" s="602">
        <v>56936.192339999994</v>
      </c>
      <c r="F53" s="601">
        <v>33758.043992999999</v>
      </c>
      <c r="G53" s="602">
        <v>50232.932845000003</v>
      </c>
      <c r="H53" s="612">
        <v>26411.848760000004</v>
      </c>
      <c r="I53" s="602">
        <v>46580.876000000004</v>
      </c>
      <c r="K53" s="603"/>
      <c r="L53" s="603"/>
      <c r="M53" s="603"/>
      <c r="N53" s="603"/>
      <c r="O53" s="603"/>
      <c r="P53" s="603"/>
      <c r="Q53" s="603"/>
      <c r="R53" s="603"/>
      <c r="S53" s="603"/>
      <c r="T53" s="603"/>
    </row>
    <row r="54" spans="1:20" ht="16.5" customHeight="1" x14ac:dyDescent="0.25">
      <c r="A54" s="604" t="s">
        <v>800</v>
      </c>
      <c r="B54" s="605">
        <v>24300.102497</v>
      </c>
      <c r="C54" s="606">
        <v>43462.093632999997</v>
      </c>
      <c r="D54" s="614">
        <v>27066.85729</v>
      </c>
      <c r="E54" s="606">
        <v>49847.766329999999</v>
      </c>
      <c r="F54" s="605">
        <v>18755.420296</v>
      </c>
      <c r="G54" s="606">
        <v>35049.439672</v>
      </c>
      <c r="H54" s="614">
        <v>20269.229000000003</v>
      </c>
      <c r="I54" s="606">
        <v>39984.226370000004</v>
      </c>
      <c r="K54" s="603"/>
      <c r="L54" s="603"/>
      <c r="M54" s="603"/>
      <c r="N54" s="603"/>
      <c r="O54" s="603"/>
      <c r="P54" s="603"/>
      <c r="Q54" s="603"/>
      <c r="R54" s="603"/>
      <c r="S54" s="603"/>
      <c r="T54" s="603"/>
    </row>
    <row r="55" spans="1:20" ht="16.5" customHeight="1" x14ac:dyDescent="0.25">
      <c r="A55" s="600" t="s">
        <v>801</v>
      </c>
      <c r="B55" s="601">
        <v>22336.269956</v>
      </c>
      <c r="C55" s="602">
        <v>43981.781354999999</v>
      </c>
      <c r="D55" s="612">
        <v>22882.399730000005</v>
      </c>
      <c r="E55" s="602">
        <v>47912.147040000003</v>
      </c>
      <c r="F55" s="615">
        <v>8726.6066059999994</v>
      </c>
      <c r="G55" s="602">
        <v>21341.148825</v>
      </c>
      <c r="H55" s="616">
        <v>9885.2715700000008</v>
      </c>
      <c r="I55" s="602">
        <v>23884.253720000001</v>
      </c>
      <c r="K55" s="603"/>
      <c r="L55" s="603"/>
      <c r="M55" s="603"/>
      <c r="N55" s="603"/>
      <c r="O55" s="603"/>
      <c r="P55" s="603"/>
      <c r="Q55" s="603"/>
      <c r="R55" s="603"/>
      <c r="S55" s="603"/>
      <c r="T55" s="603"/>
    </row>
    <row r="56" spans="1:20" ht="16.5" customHeight="1" x14ac:dyDescent="0.25">
      <c r="A56" s="604" t="s">
        <v>802</v>
      </c>
      <c r="B56" s="605">
        <v>10482.112798999999</v>
      </c>
      <c r="C56" s="606">
        <v>26408.382390999999</v>
      </c>
      <c r="D56" s="614">
        <v>15420.018639999998</v>
      </c>
      <c r="E56" s="606">
        <v>38985.956609999994</v>
      </c>
      <c r="F56" s="605">
        <v>2160.6539750000002</v>
      </c>
      <c r="G56" s="606">
        <v>4763.4151570000013</v>
      </c>
      <c r="H56" s="614">
        <v>8242.67497</v>
      </c>
      <c r="I56" s="606">
        <v>23617.048280000003</v>
      </c>
      <c r="K56" s="603"/>
      <c r="L56" s="603"/>
      <c r="M56" s="603"/>
      <c r="N56" s="603"/>
      <c r="O56" s="603"/>
      <c r="P56" s="603"/>
      <c r="Q56" s="603"/>
      <c r="R56" s="603"/>
      <c r="S56" s="603"/>
      <c r="T56" s="603"/>
    </row>
    <row r="57" spans="1:20" ht="16.5" customHeight="1" x14ac:dyDescent="0.25">
      <c r="A57" s="600" t="s">
        <v>803</v>
      </c>
      <c r="B57" s="601">
        <v>6082.2619000000004</v>
      </c>
      <c r="C57" s="602">
        <v>12831.84642</v>
      </c>
      <c r="D57" s="612">
        <v>5650.7169800000001</v>
      </c>
      <c r="E57" s="602">
        <v>12972.60052</v>
      </c>
      <c r="F57" s="601">
        <v>476.93340000000001</v>
      </c>
      <c r="G57" s="602">
        <v>1041.72614</v>
      </c>
      <c r="H57" s="612">
        <v>1364.02961</v>
      </c>
      <c r="I57" s="602">
        <v>4576.9524800000008</v>
      </c>
      <c r="K57" s="603"/>
      <c r="L57" s="603"/>
      <c r="M57" s="603"/>
      <c r="N57" s="603"/>
      <c r="O57" s="603"/>
      <c r="P57" s="603"/>
      <c r="Q57" s="603"/>
      <c r="R57" s="603"/>
      <c r="S57" s="603"/>
      <c r="T57" s="603"/>
    </row>
    <row r="58" spans="1:20" ht="16.5" customHeight="1" x14ac:dyDescent="0.25">
      <c r="A58" s="604" t="s">
        <v>804</v>
      </c>
      <c r="B58" s="605">
        <v>5715.3439819999994</v>
      </c>
      <c r="C58" s="606">
        <v>10578.264351999998</v>
      </c>
      <c r="D58" s="614">
        <v>37920.593729999993</v>
      </c>
      <c r="E58" s="606">
        <v>83271.708049999987</v>
      </c>
      <c r="F58" s="605">
        <v>4599.8485820000005</v>
      </c>
      <c r="G58" s="606">
        <v>8032.7765520000012</v>
      </c>
      <c r="H58" s="614">
        <v>19777.729429999996</v>
      </c>
      <c r="I58" s="606">
        <v>42600.585189999998</v>
      </c>
      <c r="K58" s="603"/>
      <c r="L58" s="603"/>
      <c r="M58" s="603"/>
      <c r="N58" s="603"/>
      <c r="O58" s="603"/>
      <c r="P58" s="603"/>
      <c r="Q58" s="603"/>
      <c r="R58" s="603"/>
      <c r="S58" s="603"/>
      <c r="T58" s="603"/>
    </row>
    <row r="59" spans="1:20" ht="16.5" customHeight="1" x14ac:dyDescent="0.25">
      <c r="A59" s="600" t="s">
        <v>805</v>
      </c>
      <c r="B59" s="601">
        <v>1258.4216299999998</v>
      </c>
      <c r="C59" s="602">
        <v>1956.4240849999996</v>
      </c>
      <c r="D59" s="612">
        <v>784.77803000000006</v>
      </c>
      <c r="E59" s="602">
        <v>1206.0323100000001</v>
      </c>
      <c r="F59" s="601">
        <v>450.21538999999996</v>
      </c>
      <c r="G59" s="602">
        <v>1106.501745</v>
      </c>
      <c r="H59" s="612">
        <v>290.97935000000001</v>
      </c>
      <c r="I59" s="602">
        <v>634.01587999999992</v>
      </c>
      <c r="K59" s="603"/>
      <c r="L59" s="603"/>
      <c r="M59" s="603"/>
      <c r="N59" s="603"/>
      <c r="O59" s="603"/>
      <c r="P59" s="603"/>
      <c r="Q59" s="603"/>
      <c r="R59" s="603"/>
      <c r="S59" s="603"/>
      <c r="T59" s="603"/>
    </row>
    <row r="60" spans="1:20" ht="16.5" customHeight="1" x14ac:dyDescent="0.25">
      <c r="A60" s="619" t="s">
        <v>806</v>
      </c>
      <c r="B60" s="609">
        <v>830385.44611000002</v>
      </c>
      <c r="C60" s="610">
        <v>2050265.88876</v>
      </c>
      <c r="D60" s="620">
        <v>1232924.6517</v>
      </c>
      <c r="E60" s="610">
        <v>2980370.4238800001</v>
      </c>
      <c r="F60" s="609">
        <v>653270.77240799996</v>
      </c>
      <c r="G60" s="610">
        <v>1609415.645759</v>
      </c>
      <c r="H60" s="609">
        <v>958874.70314999984</v>
      </c>
      <c r="I60" s="611">
        <v>2278529.0146399997</v>
      </c>
      <c r="K60" s="603"/>
      <c r="L60" s="603"/>
      <c r="M60" s="603"/>
      <c r="N60" s="603"/>
      <c r="O60" s="603"/>
      <c r="P60" s="603"/>
      <c r="Q60" s="603"/>
      <c r="R60" s="603"/>
      <c r="S60" s="603"/>
      <c r="T60" s="603"/>
    </row>
    <row r="61" spans="1:20" ht="16.5" customHeight="1" thickBot="1" x14ac:dyDescent="0.3">
      <c r="A61" s="621" t="s">
        <v>807</v>
      </c>
      <c r="B61" s="622">
        <v>878725.518041</v>
      </c>
      <c r="C61" s="623">
        <v>2146311.0238319999</v>
      </c>
      <c r="D61" s="624">
        <v>1446889.85348</v>
      </c>
      <c r="E61" s="623">
        <v>3401544.5128800003</v>
      </c>
      <c r="F61" s="622">
        <v>684765.53808699991</v>
      </c>
      <c r="G61" s="623">
        <v>1672898.9143869998</v>
      </c>
      <c r="H61" s="622">
        <v>1115792.9525699997</v>
      </c>
      <c r="I61" s="625">
        <v>2591538.2619099994</v>
      </c>
      <c r="K61" s="603"/>
      <c r="L61" s="603"/>
      <c r="M61" s="603"/>
      <c r="N61" s="603"/>
      <c r="O61" s="603"/>
      <c r="P61" s="603"/>
      <c r="Q61" s="603"/>
      <c r="R61" s="603"/>
      <c r="S61" s="603"/>
      <c r="T61" s="603"/>
    </row>
    <row r="62" spans="1:20" ht="27.75" customHeight="1" x14ac:dyDescent="0.35">
      <c r="A62" s="792" t="s">
        <v>748</v>
      </c>
      <c r="B62" s="792"/>
      <c r="C62" s="792"/>
      <c r="D62" s="792"/>
      <c r="E62" s="792"/>
      <c r="F62" s="792"/>
      <c r="G62" s="792"/>
      <c r="H62" s="792"/>
      <c r="I62" s="792"/>
      <c r="K62" s="603"/>
      <c r="L62" s="603"/>
      <c r="M62" s="603"/>
      <c r="N62" s="603"/>
      <c r="O62" s="603"/>
      <c r="P62" s="603"/>
      <c r="Q62" s="603"/>
      <c r="R62" s="603"/>
      <c r="S62" s="603"/>
      <c r="T62" s="603"/>
    </row>
    <row r="63" spans="1:20" s="613" customFormat="1" ht="23.25" customHeight="1" x14ac:dyDescent="0.3">
      <c r="A63" s="793" t="s">
        <v>808</v>
      </c>
      <c r="B63" s="793"/>
      <c r="C63" s="793"/>
      <c r="D63" s="793"/>
      <c r="E63" s="793"/>
      <c r="F63" s="793"/>
      <c r="G63" s="793"/>
      <c r="H63" s="793"/>
      <c r="I63" s="793"/>
      <c r="K63" s="603"/>
      <c r="L63" s="603"/>
      <c r="M63" s="603"/>
      <c r="N63" s="603"/>
      <c r="O63" s="603"/>
      <c r="P63" s="603"/>
      <c r="Q63" s="603"/>
      <c r="R63" s="603"/>
      <c r="S63" s="603"/>
      <c r="T63" s="603"/>
    </row>
    <row r="64" spans="1:20" s="613" customFormat="1" ht="21" customHeight="1" thickBot="1" x14ac:dyDescent="0.3">
      <c r="A64" s="589"/>
      <c r="B64" s="589"/>
      <c r="C64" s="589"/>
      <c r="D64" s="589"/>
      <c r="E64" s="589"/>
      <c r="F64" s="590"/>
      <c r="G64" s="590"/>
      <c r="H64" s="590"/>
      <c r="I64" s="590"/>
      <c r="K64" s="603"/>
      <c r="L64" s="603"/>
      <c r="M64" s="603"/>
      <c r="N64" s="603"/>
      <c r="O64" s="603"/>
      <c r="P64" s="603"/>
      <c r="Q64" s="603"/>
      <c r="R64" s="603"/>
      <c r="S64" s="603"/>
      <c r="T64" s="603"/>
    </row>
    <row r="65" spans="1:20" ht="27.75" customHeight="1" thickBot="1" x14ac:dyDescent="0.25">
      <c r="A65" s="794" t="s">
        <v>142</v>
      </c>
      <c r="B65" s="797" t="s">
        <v>286</v>
      </c>
      <c r="C65" s="797"/>
      <c r="D65" s="797"/>
      <c r="E65" s="797"/>
      <c r="F65" s="797" t="s">
        <v>750</v>
      </c>
      <c r="G65" s="797"/>
      <c r="H65" s="797"/>
      <c r="I65" s="797"/>
      <c r="K65" s="603"/>
      <c r="L65" s="603"/>
      <c r="M65" s="603"/>
      <c r="N65" s="603"/>
      <c r="O65" s="603"/>
      <c r="P65" s="603"/>
      <c r="Q65" s="603"/>
      <c r="R65" s="603"/>
      <c r="S65" s="603"/>
      <c r="T65" s="603"/>
    </row>
    <row r="66" spans="1:20" ht="24" customHeight="1" x14ac:dyDescent="0.2">
      <c r="A66" s="795"/>
      <c r="B66" s="795" t="s">
        <v>751</v>
      </c>
      <c r="C66" s="795"/>
      <c r="D66" s="798" t="s">
        <v>752</v>
      </c>
      <c r="E66" s="798"/>
      <c r="F66" s="795" t="s">
        <v>751</v>
      </c>
      <c r="G66" s="795"/>
      <c r="H66" s="798" t="s">
        <v>752</v>
      </c>
      <c r="I66" s="798"/>
      <c r="K66" s="603"/>
      <c r="L66" s="603"/>
      <c r="M66" s="603"/>
      <c r="N66" s="603"/>
      <c r="O66" s="603"/>
      <c r="P66" s="603"/>
      <c r="Q66" s="603"/>
      <c r="R66" s="603"/>
      <c r="S66" s="603"/>
      <c r="T66" s="603"/>
    </row>
    <row r="67" spans="1:20" ht="48" thickBot="1" x14ac:dyDescent="0.25">
      <c r="A67" s="796"/>
      <c r="B67" s="591" t="str">
        <f>$B$6</f>
        <v>2n TRIM. 2023</v>
      </c>
      <c r="C67" s="591" t="str">
        <f>$C$6</f>
        <v>TOTAL ACUMUL. 2023</v>
      </c>
      <c r="D67" s="591" t="str">
        <f>$B$6</f>
        <v>2n TRIM. 2023</v>
      </c>
      <c r="E67" s="592" t="str">
        <f>$C$6</f>
        <v>TOTAL ACUMUL. 2023</v>
      </c>
      <c r="F67" s="591" t="str">
        <f>$B$6</f>
        <v>2n TRIM. 2023</v>
      </c>
      <c r="G67" s="592" t="str">
        <f>$C$6</f>
        <v>TOTAL ACUMUL. 2023</v>
      </c>
      <c r="H67" s="591" t="str">
        <f>$B$6</f>
        <v>2n TRIM. 2023</v>
      </c>
      <c r="I67" s="592" t="str">
        <f>$C$6</f>
        <v>TOTAL ACUMUL. 2023</v>
      </c>
      <c r="K67" s="603"/>
      <c r="L67" s="603"/>
      <c r="M67" s="603"/>
      <c r="N67" s="603"/>
      <c r="O67" s="603"/>
      <c r="P67" s="603"/>
      <c r="Q67" s="603"/>
      <c r="R67" s="603"/>
      <c r="S67" s="603"/>
      <c r="T67" s="603"/>
    </row>
    <row r="68" spans="1:20" ht="22.5" customHeight="1" x14ac:dyDescent="0.25">
      <c r="A68" s="626"/>
      <c r="B68" s="627"/>
      <c r="C68" s="628"/>
      <c r="D68" s="629"/>
      <c r="E68" s="630"/>
      <c r="F68" s="627"/>
      <c r="G68" s="630"/>
      <c r="H68" s="629"/>
      <c r="I68" s="630"/>
      <c r="K68" s="603"/>
      <c r="L68" s="603"/>
      <c r="M68" s="603"/>
      <c r="N68" s="603"/>
      <c r="O68" s="603"/>
      <c r="P68" s="603"/>
      <c r="Q68" s="603"/>
      <c r="R68" s="603"/>
      <c r="S68" s="603"/>
      <c r="T68" s="603"/>
    </row>
    <row r="69" spans="1:20" ht="16.5" customHeight="1" x14ac:dyDescent="0.25">
      <c r="A69" s="631" t="s">
        <v>809</v>
      </c>
      <c r="B69" s="632">
        <v>29748.851884</v>
      </c>
      <c r="C69" s="633">
        <v>63436.243667000002</v>
      </c>
      <c r="D69" s="634">
        <v>36372.897089999999</v>
      </c>
      <c r="E69" s="633">
        <v>66037.093179999996</v>
      </c>
      <c r="F69" s="632">
        <v>22512.790204000001</v>
      </c>
      <c r="G69" s="633">
        <v>46349.525106999994</v>
      </c>
      <c r="H69" s="634">
        <v>19127.335159999999</v>
      </c>
      <c r="I69" s="633">
        <v>37965.4856</v>
      </c>
      <c r="K69" s="603"/>
      <c r="L69" s="603"/>
      <c r="M69" s="603"/>
      <c r="N69" s="603"/>
      <c r="O69" s="603"/>
      <c r="P69" s="603"/>
      <c r="Q69" s="603"/>
      <c r="R69" s="603"/>
      <c r="S69" s="603"/>
      <c r="T69" s="603"/>
    </row>
    <row r="70" spans="1:20" ht="16.5" customHeight="1" x14ac:dyDescent="0.25">
      <c r="A70" s="635" t="s">
        <v>810</v>
      </c>
      <c r="B70" s="636">
        <v>2680.7216359999998</v>
      </c>
      <c r="C70" s="637">
        <v>4701.171636</v>
      </c>
      <c r="D70" s="638">
        <v>15538.502710000001</v>
      </c>
      <c r="E70" s="637">
        <v>23338.502710000001</v>
      </c>
      <c r="F70" s="636">
        <v>882.57049599999993</v>
      </c>
      <c r="G70" s="637">
        <v>1925.620496</v>
      </c>
      <c r="H70" s="638">
        <v>4877.0919399999984</v>
      </c>
      <c r="I70" s="637">
        <v>8573.2519399999983</v>
      </c>
      <c r="K70" s="603"/>
      <c r="L70" s="603"/>
      <c r="M70" s="603"/>
      <c r="N70" s="603"/>
      <c r="O70" s="603"/>
      <c r="P70" s="603"/>
      <c r="Q70" s="603"/>
      <c r="R70" s="603"/>
      <c r="S70" s="603"/>
      <c r="T70" s="603"/>
    </row>
    <row r="71" spans="1:20" ht="16.5" customHeight="1" x14ac:dyDescent="0.25">
      <c r="A71" s="631" t="s">
        <v>811</v>
      </c>
      <c r="B71" s="632">
        <v>143.680025</v>
      </c>
      <c r="C71" s="633">
        <v>289.98655100000002</v>
      </c>
      <c r="D71" s="634">
        <v>761.44092000000001</v>
      </c>
      <c r="E71" s="633">
        <v>1530.2342899999999</v>
      </c>
      <c r="F71" s="632">
        <v>31.377594999999996</v>
      </c>
      <c r="G71" s="633">
        <v>37.107400999999996</v>
      </c>
      <c r="H71" s="634">
        <v>202.16003000000003</v>
      </c>
      <c r="I71" s="633">
        <v>223.52624000000003</v>
      </c>
      <c r="K71" s="603"/>
      <c r="L71" s="603"/>
      <c r="M71" s="603"/>
      <c r="N71" s="603"/>
      <c r="O71" s="603"/>
      <c r="P71" s="603"/>
      <c r="Q71" s="603"/>
      <c r="R71" s="603"/>
      <c r="S71" s="603"/>
      <c r="T71" s="603"/>
    </row>
    <row r="72" spans="1:20" ht="16.5" customHeight="1" x14ac:dyDescent="0.25">
      <c r="A72" s="635" t="s">
        <v>812</v>
      </c>
      <c r="B72" s="636">
        <v>2679.1131449999993</v>
      </c>
      <c r="C72" s="637">
        <v>5281.7709209999994</v>
      </c>
      <c r="D72" s="638">
        <v>15167.395550000005</v>
      </c>
      <c r="E72" s="637">
        <v>29764.730790000001</v>
      </c>
      <c r="F72" s="636">
        <v>2117.6781119999996</v>
      </c>
      <c r="G72" s="637">
        <v>4046.8198259999999</v>
      </c>
      <c r="H72" s="638">
        <v>11420.93766</v>
      </c>
      <c r="I72" s="637">
        <v>21556.983869999996</v>
      </c>
      <c r="K72" s="603"/>
      <c r="L72" s="603"/>
      <c r="M72" s="603"/>
      <c r="N72" s="603"/>
      <c r="O72" s="603"/>
      <c r="P72" s="603"/>
      <c r="Q72" s="603"/>
      <c r="R72" s="603"/>
      <c r="S72" s="603"/>
      <c r="T72" s="603"/>
    </row>
    <row r="73" spans="1:20" ht="16.5" customHeight="1" x14ac:dyDescent="0.25">
      <c r="A73" s="631" t="s">
        <v>813</v>
      </c>
      <c r="B73" s="632">
        <v>12453.861954000004</v>
      </c>
      <c r="C73" s="633">
        <v>23462.289120000005</v>
      </c>
      <c r="D73" s="634">
        <v>45501.623080000005</v>
      </c>
      <c r="E73" s="633">
        <v>87295.971420000002</v>
      </c>
      <c r="F73" s="632">
        <v>5449.2221</v>
      </c>
      <c r="G73" s="633">
        <v>9974.0595240000002</v>
      </c>
      <c r="H73" s="634">
        <v>14682.61501</v>
      </c>
      <c r="I73" s="633">
        <v>27418.0177</v>
      </c>
      <c r="K73" s="603"/>
      <c r="L73" s="603"/>
      <c r="M73" s="603"/>
      <c r="N73" s="603"/>
      <c r="O73" s="603"/>
      <c r="P73" s="603"/>
      <c r="Q73" s="603"/>
      <c r="R73" s="603"/>
      <c r="S73" s="603"/>
      <c r="T73" s="603"/>
    </row>
    <row r="74" spans="1:20" ht="16.5" customHeight="1" x14ac:dyDescent="0.25">
      <c r="A74" s="635" t="s">
        <v>814</v>
      </c>
      <c r="B74" s="636">
        <v>9886.0404460000009</v>
      </c>
      <c r="C74" s="637">
        <v>21776.904165</v>
      </c>
      <c r="D74" s="638">
        <v>35467.85239</v>
      </c>
      <c r="E74" s="637">
        <v>76534.654540000003</v>
      </c>
      <c r="F74" s="636">
        <v>5710.2756720000016</v>
      </c>
      <c r="G74" s="637">
        <v>12857.453239000002</v>
      </c>
      <c r="H74" s="638">
        <v>19386.129799999995</v>
      </c>
      <c r="I74" s="637">
        <v>41700.196999999993</v>
      </c>
      <c r="K74" s="603"/>
      <c r="L74" s="603"/>
      <c r="M74" s="603"/>
      <c r="N74" s="603"/>
      <c r="O74" s="603"/>
      <c r="P74" s="603"/>
      <c r="Q74" s="603"/>
      <c r="R74" s="603"/>
      <c r="S74" s="603"/>
      <c r="T74" s="603"/>
    </row>
    <row r="75" spans="1:20" ht="16.5" customHeight="1" x14ac:dyDescent="0.25">
      <c r="A75" s="631" t="s">
        <v>815</v>
      </c>
      <c r="B75" s="632">
        <v>24771.612077000005</v>
      </c>
      <c r="C75" s="633">
        <v>45792.323130000004</v>
      </c>
      <c r="D75" s="634">
        <v>66419.30459</v>
      </c>
      <c r="E75" s="633">
        <v>122916.77451999999</v>
      </c>
      <c r="F75" s="632">
        <v>15104.001578999998</v>
      </c>
      <c r="G75" s="633">
        <v>28636.045586</v>
      </c>
      <c r="H75" s="634">
        <v>36737.271099999991</v>
      </c>
      <c r="I75" s="633">
        <v>71933.178499999995</v>
      </c>
      <c r="K75" s="603"/>
      <c r="L75" s="603"/>
      <c r="M75" s="603"/>
      <c r="N75" s="603"/>
      <c r="O75" s="603"/>
      <c r="P75" s="603"/>
      <c r="Q75" s="603"/>
      <c r="R75" s="603"/>
      <c r="S75" s="603"/>
      <c r="T75" s="603"/>
    </row>
    <row r="76" spans="1:20" ht="16.5" customHeight="1" x14ac:dyDescent="0.25">
      <c r="A76" s="635" t="s">
        <v>816</v>
      </c>
      <c r="B76" s="636">
        <v>111085.119173</v>
      </c>
      <c r="C76" s="637">
        <v>208497.38177699997</v>
      </c>
      <c r="D76" s="638">
        <v>179107.08002999995</v>
      </c>
      <c r="E76" s="637">
        <v>347816.33845999994</v>
      </c>
      <c r="F76" s="636">
        <v>73473.052338000009</v>
      </c>
      <c r="G76" s="637">
        <v>131408.65089400002</v>
      </c>
      <c r="H76" s="638">
        <v>108475.75016999998</v>
      </c>
      <c r="I76" s="637">
        <v>200726.45851999999</v>
      </c>
      <c r="K76" s="603"/>
      <c r="L76" s="603"/>
      <c r="M76" s="603"/>
      <c r="N76" s="603"/>
      <c r="O76" s="603"/>
      <c r="P76" s="603"/>
      <c r="Q76" s="603"/>
      <c r="R76" s="603"/>
      <c r="S76" s="603"/>
      <c r="T76" s="603"/>
    </row>
    <row r="77" spans="1:20" ht="16.5" customHeight="1" x14ac:dyDescent="0.25">
      <c r="A77" s="631" t="s">
        <v>817</v>
      </c>
      <c r="B77" s="632">
        <v>30518.393464999997</v>
      </c>
      <c r="C77" s="633">
        <v>59482.752329999988</v>
      </c>
      <c r="D77" s="634">
        <v>56958.291320000004</v>
      </c>
      <c r="E77" s="633">
        <v>110028.57927</v>
      </c>
      <c r="F77" s="632">
        <v>18423.037785000004</v>
      </c>
      <c r="G77" s="633">
        <v>32187.636042000002</v>
      </c>
      <c r="H77" s="634">
        <v>34371.38446999999</v>
      </c>
      <c r="I77" s="633">
        <v>59322.160989999997</v>
      </c>
      <c r="K77" s="603"/>
      <c r="L77" s="603"/>
      <c r="M77" s="603"/>
      <c r="N77" s="603"/>
      <c r="O77" s="603"/>
      <c r="P77" s="603"/>
      <c r="Q77" s="603"/>
      <c r="R77" s="603"/>
      <c r="S77" s="603"/>
      <c r="T77" s="603"/>
    </row>
    <row r="78" spans="1:20" ht="16.5" customHeight="1" x14ac:dyDescent="0.25">
      <c r="A78" s="635" t="s">
        <v>818</v>
      </c>
      <c r="B78" s="636">
        <v>16472.239550000002</v>
      </c>
      <c r="C78" s="637">
        <v>33393.057964</v>
      </c>
      <c r="D78" s="638">
        <v>47368.361369999999</v>
      </c>
      <c r="E78" s="637">
        <v>101019.46661999999</v>
      </c>
      <c r="F78" s="636">
        <v>11489.085874999999</v>
      </c>
      <c r="G78" s="637">
        <v>22279.864658999999</v>
      </c>
      <c r="H78" s="638">
        <v>32563.96174000001</v>
      </c>
      <c r="I78" s="637">
        <v>67881.061530000006</v>
      </c>
      <c r="K78" s="603"/>
      <c r="L78" s="603"/>
      <c r="M78" s="603"/>
      <c r="N78" s="603"/>
      <c r="O78" s="603"/>
      <c r="P78" s="603"/>
      <c r="Q78" s="603"/>
      <c r="R78" s="603"/>
      <c r="S78" s="603"/>
      <c r="T78" s="603"/>
    </row>
    <row r="79" spans="1:20" ht="16.5" customHeight="1" x14ac:dyDescent="0.25">
      <c r="A79" s="631" t="s">
        <v>819</v>
      </c>
      <c r="B79" s="632">
        <v>63081.388278999984</v>
      </c>
      <c r="C79" s="633">
        <v>113156.98636599998</v>
      </c>
      <c r="D79" s="634">
        <v>72357.151419999995</v>
      </c>
      <c r="E79" s="633">
        <v>131189.07381</v>
      </c>
      <c r="F79" s="632">
        <v>43221.749779000005</v>
      </c>
      <c r="G79" s="633">
        <v>76219.897656000016</v>
      </c>
      <c r="H79" s="634">
        <v>40738.195299999992</v>
      </c>
      <c r="I79" s="633">
        <v>71929.740819999992</v>
      </c>
      <c r="K79" s="603"/>
      <c r="L79" s="603"/>
      <c r="M79" s="603"/>
      <c r="N79" s="603"/>
      <c r="O79" s="603"/>
      <c r="P79" s="603"/>
      <c r="Q79" s="603"/>
      <c r="R79" s="603"/>
      <c r="S79" s="603"/>
      <c r="T79" s="603"/>
    </row>
    <row r="80" spans="1:20" ht="16.5" customHeight="1" x14ac:dyDescent="0.25">
      <c r="A80" s="635" t="s">
        <v>820</v>
      </c>
      <c r="B80" s="636">
        <v>149287.47216599996</v>
      </c>
      <c r="C80" s="637">
        <v>280008.92862299993</v>
      </c>
      <c r="D80" s="638">
        <v>136512.98790000001</v>
      </c>
      <c r="E80" s="637">
        <v>248168.54248</v>
      </c>
      <c r="F80" s="636">
        <v>57460.418347999999</v>
      </c>
      <c r="G80" s="637">
        <v>105819.874171</v>
      </c>
      <c r="H80" s="638">
        <v>56870.261689999992</v>
      </c>
      <c r="I80" s="637">
        <v>100738.16399</v>
      </c>
      <c r="K80" s="603"/>
      <c r="L80" s="603"/>
      <c r="M80" s="603"/>
      <c r="N80" s="603"/>
      <c r="O80" s="603"/>
      <c r="P80" s="603"/>
      <c r="Q80" s="603"/>
      <c r="R80" s="603"/>
      <c r="S80" s="603"/>
      <c r="T80" s="603"/>
    </row>
    <row r="81" spans="1:20" ht="16.5" customHeight="1" x14ac:dyDescent="0.25">
      <c r="A81" s="639" t="s">
        <v>821</v>
      </c>
      <c r="B81" s="632">
        <v>16099.489809999999</v>
      </c>
      <c r="C81" s="633">
        <v>28435.23214</v>
      </c>
      <c r="D81" s="634">
        <v>31375.509999999995</v>
      </c>
      <c r="E81" s="633">
        <v>57204.692249999993</v>
      </c>
      <c r="F81" s="632">
        <v>8243.1872700000022</v>
      </c>
      <c r="G81" s="633">
        <v>14855.337220000001</v>
      </c>
      <c r="H81" s="634">
        <v>13029.238019999997</v>
      </c>
      <c r="I81" s="633">
        <v>24971.973499999993</v>
      </c>
      <c r="K81" s="603"/>
      <c r="L81" s="603"/>
      <c r="M81" s="603"/>
      <c r="N81" s="603"/>
      <c r="O81" s="603"/>
      <c r="P81" s="603"/>
      <c r="Q81" s="603"/>
      <c r="R81" s="603"/>
      <c r="S81" s="603"/>
      <c r="T81" s="603"/>
    </row>
    <row r="82" spans="1:20" ht="16.5" customHeight="1" x14ac:dyDescent="0.25">
      <c r="A82" s="640" t="s">
        <v>822</v>
      </c>
      <c r="B82" s="636">
        <v>35248.921700000006</v>
      </c>
      <c r="C82" s="637">
        <v>72622.808090000006</v>
      </c>
      <c r="D82" s="638">
        <v>18960.541250000002</v>
      </c>
      <c r="E82" s="637">
        <v>38342.73141</v>
      </c>
      <c r="F82" s="636">
        <v>13200.354220000001</v>
      </c>
      <c r="G82" s="637">
        <v>30451.713200000002</v>
      </c>
      <c r="H82" s="638">
        <v>7535.5678200000011</v>
      </c>
      <c r="I82" s="637">
        <v>15793.55946</v>
      </c>
      <c r="K82" s="603"/>
      <c r="L82" s="603"/>
      <c r="M82" s="603"/>
      <c r="N82" s="603"/>
      <c r="O82" s="603"/>
      <c r="P82" s="603"/>
      <c r="Q82" s="603"/>
      <c r="R82" s="603"/>
      <c r="S82" s="603"/>
      <c r="T82" s="603"/>
    </row>
    <row r="83" spans="1:20" ht="16.5" customHeight="1" x14ac:dyDescent="0.25">
      <c r="A83" s="639" t="s">
        <v>823</v>
      </c>
      <c r="B83" s="632">
        <v>2313.8343409999998</v>
      </c>
      <c r="C83" s="633">
        <v>4196.633221</v>
      </c>
      <c r="D83" s="634">
        <v>10629.011500000001</v>
      </c>
      <c r="E83" s="633">
        <v>20454.147820000002</v>
      </c>
      <c r="F83" s="632">
        <v>1695.787331</v>
      </c>
      <c r="G83" s="633">
        <v>3042.348352</v>
      </c>
      <c r="H83" s="634">
        <v>7078.95136</v>
      </c>
      <c r="I83" s="633">
        <v>14010.520540000001</v>
      </c>
      <c r="K83" s="603"/>
      <c r="L83" s="603"/>
      <c r="M83" s="603"/>
      <c r="N83" s="603"/>
      <c r="O83" s="603"/>
      <c r="P83" s="603"/>
      <c r="Q83" s="603"/>
      <c r="R83" s="603"/>
      <c r="S83" s="603"/>
      <c r="T83" s="603"/>
    </row>
    <row r="84" spans="1:20" ht="16.5" customHeight="1" x14ac:dyDescent="0.25">
      <c r="A84" s="640" t="s">
        <v>824</v>
      </c>
      <c r="B84" s="636">
        <v>36203.390604999993</v>
      </c>
      <c r="C84" s="637">
        <v>72693.519828999997</v>
      </c>
      <c r="D84" s="638">
        <v>143448.59281</v>
      </c>
      <c r="E84" s="637">
        <v>252986.90233000001</v>
      </c>
      <c r="F84" s="636">
        <v>24561.750728999999</v>
      </c>
      <c r="G84" s="637">
        <v>46840.834185</v>
      </c>
      <c r="H84" s="638">
        <v>89092.97447000003</v>
      </c>
      <c r="I84" s="637">
        <v>146130.05678000001</v>
      </c>
      <c r="K84" s="603"/>
      <c r="L84" s="603"/>
      <c r="M84" s="603"/>
      <c r="N84" s="603"/>
      <c r="O84" s="603"/>
      <c r="P84" s="603"/>
      <c r="Q84" s="603"/>
      <c r="R84" s="603"/>
      <c r="S84" s="603"/>
      <c r="T84" s="603"/>
    </row>
    <row r="85" spans="1:20" ht="16.5" customHeight="1" x14ac:dyDescent="0.25">
      <c r="A85" s="639" t="s">
        <v>825</v>
      </c>
      <c r="B85" s="632">
        <v>10349.054227000001</v>
      </c>
      <c r="C85" s="633">
        <v>22733.101418999999</v>
      </c>
      <c r="D85" s="634">
        <v>87862.959240000011</v>
      </c>
      <c r="E85" s="633">
        <v>163481.57094999999</v>
      </c>
      <c r="F85" s="632">
        <v>7189.991583</v>
      </c>
      <c r="G85" s="633">
        <v>14484.976180000001</v>
      </c>
      <c r="H85" s="634">
        <v>73127.607040000017</v>
      </c>
      <c r="I85" s="633">
        <v>132639.19166000001</v>
      </c>
      <c r="K85" s="603"/>
      <c r="L85" s="603"/>
      <c r="M85" s="603"/>
      <c r="N85" s="603"/>
      <c r="O85" s="603"/>
      <c r="P85" s="603"/>
      <c r="Q85" s="603"/>
      <c r="R85" s="603"/>
      <c r="S85" s="603"/>
      <c r="T85" s="603"/>
    </row>
    <row r="86" spans="1:20" ht="16.5" customHeight="1" x14ac:dyDescent="0.25">
      <c r="A86" s="619" t="s">
        <v>826</v>
      </c>
      <c r="B86" s="641">
        <v>386464.51567699993</v>
      </c>
      <c r="C86" s="642">
        <v>743682.46265099989</v>
      </c>
      <c r="D86" s="643">
        <v>745860.69267999998</v>
      </c>
      <c r="E86" s="642">
        <v>1395002.57867</v>
      </c>
      <c r="F86" s="641">
        <v>213579.18066499999</v>
      </c>
      <c r="G86" s="642">
        <v>400418.23871199996</v>
      </c>
      <c r="H86" s="643">
        <v>428920.88210000005</v>
      </c>
      <c r="I86" s="642">
        <v>780807.73362000007</v>
      </c>
      <c r="K86" s="603"/>
      <c r="L86" s="603"/>
      <c r="M86" s="603"/>
      <c r="N86" s="603"/>
      <c r="O86" s="603"/>
      <c r="P86" s="603"/>
      <c r="Q86" s="603"/>
      <c r="R86" s="603"/>
      <c r="S86" s="603"/>
      <c r="T86" s="603"/>
    </row>
    <row r="87" spans="1:20" ht="35.450000000000003" customHeight="1" thickBot="1" x14ac:dyDescent="0.3">
      <c r="A87" s="644" t="s">
        <v>827</v>
      </c>
      <c r="B87" s="624">
        <v>1265190.0337179999</v>
      </c>
      <c r="C87" s="623">
        <v>2889993.4864829998</v>
      </c>
      <c r="D87" s="624">
        <v>2192750.5461599999</v>
      </c>
      <c r="E87" s="623">
        <v>4796547.09155</v>
      </c>
      <c r="F87" s="624">
        <v>898344.7187519999</v>
      </c>
      <c r="G87" s="623">
        <v>2073317.153099</v>
      </c>
      <c r="H87" s="622">
        <v>1544713.8346699998</v>
      </c>
      <c r="I87" s="623">
        <v>3372345.9955299995</v>
      </c>
      <c r="K87" s="603"/>
      <c r="L87" s="603"/>
      <c r="M87" s="603"/>
      <c r="N87" s="603"/>
      <c r="O87" s="603"/>
      <c r="P87" s="603"/>
      <c r="Q87" s="603"/>
      <c r="R87" s="603"/>
      <c r="S87" s="603"/>
      <c r="T87" s="603"/>
    </row>
    <row r="88" spans="1:20" ht="18.75" customHeight="1" x14ac:dyDescent="0.2">
      <c r="A88" s="790" t="s">
        <v>828</v>
      </c>
      <c r="B88" s="791"/>
      <c r="C88" s="791"/>
      <c r="D88" s="791"/>
      <c r="E88" s="791"/>
      <c r="F88" s="791"/>
      <c r="G88" s="791"/>
      <c r="H88" s="791"/>
      <c r="I88" s="791"/>
      <c r="K88" s="603"/>
      <c r="L88" s="603"/>
      <c r="M88" s="603"/>
      <c r="N88" s="603"/>
      <c r="O88" s="603"/>
      <c r="P88" s="603"/>
      <c r="Q88" s="603"/>
      <c r="R88" s="603"/>
      <c r="S88" s="603"/>
      <c r="T88" s="603"/>
    </row>
    <row r="89" spans="1:20" ht="18" customHeight="1" x14ac:dyDescent="0.2">
      <c r="A89" s="645" t="s">
        <v>829</v>
      </c>
      <c r="B89" s="646"/>
      <c r="C89" s="646"/>
      <c r="D89" s="646"/>
      <c r="E89" s="646"/>
      <c r="F89" s="646"/>
      <c r="G89" s="646"/>
      <c r="H89" s="646"/>
      <c r="I89" s="646"/>
    </row>
    <row r="90" spans="1:20" ht="16.5" customHeight="1" x14ac:dyDescent="0.2"/>
  </sheetData>
  <mergeCells count="19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88:I88"/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</mergeCells>
  <pageMargins left="0.59055118110236227" right="0.23622047244094491" top="0.43307086614173229" bottom="0.51181102362204722" header="0.27559055118110237" footer="0.31496062992125984"/>
  <pageSetup paperSize="9" scale="70" firstPageNumber="0" fitToHeight="2" orientation="portrait" r:id="rId1"/>
  <headerFooter alignWithMargins="0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B1D2-EC1B-471B-AF7D-EF2783AFFC2D}">
  <dimension ref="A1:S93"/>
  <sheetViews>
    <sheetView view="pageBreakPreview" zoomScale="90" zoomScaleNormal="50" zoomScaleSheetLayoutView="90" workbookViewId="0">
      <pane xSplit="1" ySplit="6" topLeftCell="B7" activePane="bottomRight" state="frozen"/>
      <selection activeCell="P19" sqref="P19"/>
      <selection pane="topRight" activeCell="P19" sqref="P19"/>
      <selection pane="bottomLeft" activeCell="P19" sqref="P19"/>
      <selection pane="bottomRight" activeCell="Q19" sqref="Q19"/>
    </sheetView>
  </sheetViews>
  <sheetFormatPr baseColWidth="10" defaultColWidth="11.42578125" defaultRowHeight="12.75" x14ac:dyDescent="0.2"/>
  <cols>
    <col min="1" max="1" width="44.85546875" style="259" customWidth="1"/>
    <col min="2" max="9" width="11.5703125" style="259" customWidth="1"/>
    <col min="10" max="256" width="11.42578125" style="259"/>
    <col min="257" max="257" width="44.85546875" style="259" customWidth="1"/>
    <col min="258" max="265" width="11.5703125" style="259" customWidth="1"/>
    <col min="266" max="512" width="11.42578125" style="259"/>
    <col min="513" max="513" width="44.85546875" style="259" customWidth="1"/>
    <col min="514" max="521" width="11.5703125" style="259" customWidth="1"/>
    <col min="522" max="768" width="11.42578125" style="259"/>
    <col min="769" max="769" width="44.85546875" style="259" customWidth="1"/>
    <col min="770" max="777" width="11.5703125" style="259" customWidth="1"/>
    <col min="778" max="1024" width="11.42578125" style="259"/>
    <col min="1025" max="1025" width="44.85546875" style="259" customWidth="1"/>
    <col min="1026" max="1033" width="11.5703125" style="259" customWidth="1"/>
    <col min="1034" max="1280" width="11.42578125" style="259"/>
    <col min="1281" max="1281" width="44.85546875" style="259" customWidth="1"/>
    <col min="1282" max="1289" width="11.5703125" style="259" customWidth="1"/>
    <col min="1290" max="1536" width="11.42578125" style="259"/>
    <col min="1537" max="1537" width="44.85546875" style="259" customWidth="1"/>
    <col min="1538" max="1545" width="11.5703125" style="259" customWidth="1"/>
    <col min="1546" max="1792" width="11.42578125" style="259"/>
    <col min="1793" max="1793" width="44.85546875" style="259" customWidth="1"/>
    <col min="1794" max="1801" width="11.5703125" style="259" customWidth="1"/>
    <col min="1802" max="2048" width="11.42578125" style="259"/>
    <col min="2049" max="2049" width="44.85546875" style="259" customWidth="1"/>
    <col min="2050" max="2057" width="11.5703125" style="259" customWidth="1"/>
    <col min="2058" max="2304" width="11.42578125" style="259"/>
    <col min="2305" max="2305" width="44.85546875" style="259" customWidth="1"/>
    <col min="2306" max="2313" width="11.5703125" style="259" customWidth="1"/>
    <col min="2314" max="2560" width="11.42578125" style="259"/>
    <col min="2561" max="2561" width="44.85546875" style="259" customWidth="1"/>
    <col min="2562" max="2569" width="11.5703125" style="259" customWidth="1"/>
    <col min="2570" max="2816" width="11.42578125" style="259"/>
    <col min="2817" max="2817" width="44.85546875" style="259" customWidth="1"/>
    <col min="2818" max="2825" width="11.5703125" style="259" customWidth="1"/>
    <col min="2826" max="3072" width="11.42578125" style="259"/>
    <col min="3073" max="3073" width="44.85546875" style="259" customWidth="1"/>
    <col min="3074" max="3081" width="11.5703125" style="259" customWidth="1"/>
    <col min="3082" max="3328" width="11.42578125" style="259"/>
    <col min="3329" max="3329" width="44.85546875" style="259" customWidth="1"/>
    <col min="3330" max="3337" width="11.5703125" style="259" customWidth="1"/>
    <col min="3338" max="3584" width="11.42578125" style="259"/>
    <col min="3585" max="3585" width="44.85546875" style="259" customWidth="1"/>
    <col min="3586" max="3593" width="11.5703125" style="259" customWidth="1"/>
    <col min="3594" max="3840" width="11.42578125" style="259"/>
    <col min="3841" max="3841" width="44.85546875" style="259" customWidth="1"/>
    <col min="3842" max="3849" width="11.5703125" style="259" customWidth="1"/>
    <col min="3850" max="4096" width="11.42578125" style="259"/>
    <col min="4097" max="4097" width="44.85546875" style="259" customWidth="1"/>
    <col min="4098" max="4105" width="11.5703125" style="259" customWidth="1"/>
    <col min="4106" max="4352" width="11.42578125" style="259"/>
    <col min="4353" max="4353" width="44.85546875" style="259" customWidth="1"/>
    <col min="4354" max="4361" width="11.5703125" style="259" customWidth="1"/>
    <col min="4362" max="4608" width="11.42578125" style="259"/>
    <col min="4609" max="4609" width="44.85546875" style="259" customWidth="1"/>
    <col min="4610" max="4617" width="11.5703125" style="259" customWidth="1"/>
    <col min="4618" max="4864" width="11.42578125" style="259"/>
    <col min="4865" max="4865" width="44.85546875" style="259" customWidth="1"/>
    <col min="4866" max="4873" width="11.5703125" style="259" customWidth="1"/>
    <col min="4874" max="5120" width="11.42578125" style="259"/>
    <col min="5121" max="5121" width="44.85546875" style="259" customWidth="1"/>
    <col min="5122" max="5129" width="11.5703125" style="259" customWidth="1"/>
    <col min="5130" max="5376" width="11.42578125" style="259"/>
    <col min="5377" max="5377" width="44.85546875" style="259" customWidth="1"/>
    <col min="5378" max="5385" width="11.5703125" style="259" customWidth="1"/>
    <col min="5386" max="5632" width="11.42578125" style="259"/>
    <col min="5633" max="5633" width="44.85546875" style="259" customWidth="1"/>
    <col min="5634" max="5641" width="11.5703125" style="259" customWidth="1"/>
    <col min="5642" max="5888" width="11.42578125" style="259"/>
    <col min="5889" max="5889" width="44.85546875" style="259" customWidth="1"/>
    <col min="5890" max="5897" width="11.5703125" style="259" customWidth="1"/>
    <col min="5898" max="6144" width="11.42578125" style="259"/>
    <col min="6145" max="6145" width="44.85546875" style="259" customWidth="1"/>
    <col min="6146" max="6153" width="11.5703125" style="259" customWidth="1"/>
    <col min="6154" max="6400" width="11.42578125" style="259"/>
    <col min="6401" max="6401" width="44.85546875" style="259" customWidth="1"/>
    <col min="6402" max="6409" width="11.5703125" style="259" customWidth="1"/>
    <col min="6410" max="6656" width="11.42578125" style="259"/>
    <col min="6657" max="6657" width="44.85546875" style="259" customWidth="1"/>
    <col min="6658" max="6665" width="11.5703125" style="259" customWidth="1"/>
    <col min="6666" max="6912" width="11.42578125" style="259"/>
    <col min="6913" max="6913" width="44.85546875" style="259" customWidth="1"/>
    <col min="6914" max="6921" width="11.5703125" style="259" customWidth="1"/>
    <col min="6922" max="7168" width="11.42578125" style="259"/>
    <col min="7169" max="7169" width="44.85546875" style="259" customWidth="1"/>
    <col min="7170" max="7177" width="11.5703125" style="259" customWidth="1"/>
    <col min="7178" max="7424" width="11.42578125" style="259"/>
    <col min="7425" max="7425" width="44.85546875" style="259" customWidth="1"/>
    <col min="7426" max="7433" width="11.5703125" style="259" customWidth="1"/>
    <col min="7434" max="7680" width="11.42578125" style="259"/>
    <col min="7681" max="7681" width="44.85546875" style="259" customWidth="1"/>
    <col min="7682" max="7689" width="11.5703125" style="259" customWidth="1"/>
    <col min="7690" max="7936" width="11.42578125" style="259"/>
    <col min="7937" max="7937" width="44.85546875" style="259" customWidth="1"/>
    <col min="7938" max="7945" width="11.5703125" style="259" customWidth="1"/>
    <col min="7946" max="8192" width="11.42578125" style="259"/>
    <col min="8193" max="8193" width="44.85546875" style="259" customWidth="1"/>
    <col min="8194" max="8201" width="11.5703125" style="259" customWidth="1"/>
    <col min="8202" max="8448" width="11.42578125" style="259"/>
    <col min="8449" max="8449" width="44.85546875" style="259" customWidth="1"/>
    <col min="8450" max="8457" width="11.5703125" style="259" customWidth="1"/>
    <col min="8458" max="8704" width="11.42578125" style="259"/>
    <col min="8705" max="8705" width="44.85546875" style="259" customWidth="1"/>
    <col min="8706" max="8713" width="11.5703125" style="259" customWidth="1"/>
    <col min="8714" max="8960" width="11.42578125" style="259"/>
    <col min="8961" max="8961" width="44.85546875" style="259" customWidth="1"/>
    <col min="8962" max="8969" width="11.5703125" style="259" customWidth="1"/>
    <col min="8970" max="9216" width="11.42578125" style="259"/>
    <col min="9217" max="9217" width="44.85546875" style="259" customWidth="1"/>
    <col min="9218" max="9225" width="11.5703125" style="259" customWidth="1"/>
    <col min="9226" max="9472" width="11.42578125" style="259"/>
    <col min="9473" max="9473" width="44.85546875" style="259" customWidth="1"/>
    <col min="9474" max="9481" width="11.5703125" style="259" customWidth="1"/>
    <col min="9482" max="9728" width="11.42578125" style="259"/>
    <col min="9729" max="9729" width="44.85546875" style="259" customWidth="1"/>
    <col min="9730" max="9737" width="11.5703125" style="259" customWidth="1"/>
    <col min="9738" max="9984" width="11.42578125" style="259"/>
    <col min="9985" max="9985" width="44.85546875" style="259" customWidth="1"/>
    <col min="9986" max="9993" width="11.5703125" style="259" customWidth="1"/>
    <col min="9994" max="10240" width="11.42578125" style="259"/>
    <col min="10241" max="10241" width="44.85546875" style="259" customWidth="1"/>
    <col min="10242" max="10249" width="11.5703125" style="259" customWidth="1"/>
    <col min="10250" max="10496" width="11.42578125" style="259"/>
    <col min="10497" max="10497" width="44.85546875" style="259" customWidth="1"/>
    <col min="10498" max="10505" width="11.5703125" style="259" customWidth="1"/>
    <col min="10506" max="10752" width="11.42578125" style="259"/>
    <col min="10753" max="10753" width="44.85546875" style="259" customWidth="1"/>
    <col min="10754" max="10761" width="11.5703125" style="259" customWidth="1"/>
    <col min="10762" max="11008" width="11.42578125" style="259"/>
    <col min="11009" max="11009" width="44.85546875" style="259" customWidth="1"/>
    <col min="11010" max="11017" width="11.5703125" style="259" customWidth="1"/>
    <col min="11018" max="11264" width="11.42578125" style="259"/>
    <col min="11265" max="11265" width="44.85546875" style="259" customWidth="1"/>
    <col min="11266" max="11273" width="11.5703125" style="259" customWidth="1"/>
    <col min="11274" max="11520" width="11.42578125" style="259"/>
    <col min="11521" max="11521" width="44.85546875" style="259" customWidth="1"/>
    <col min="11522" max="11529" width="11.5703125" style="259" customWidth="1"/>
    <col min="11530" max="11776" width="11.42578125" style="259"/>
    <col min="11777" max="11777" width="44.85546875" style="259" customWidth="1"/>
    <col min="11778" max="11785" width="11.5703125" style="259" customWidth="1"/>
    <col min="11786" max="12032" width="11.42578125" style="259"/>
    <col min="12033" max="12033" width="44.85546875" style="259" customWidth="1"/>
    <col min="12034" max="12041" width="11.5703125" style="259" customWidth="1"/>
    <col min="12042" max="12288" width="11.42578125" style="259"/>
    <col min="12289" max="12289" width="44.85546875" style="259" customWidth="1"/>
    <col min="12290" max="12297" width="11.5703125" style="259" customWidth="1"/>
    <col min="12298" max="12544" width="11.42578125" style="259"/>
    <col min="12545" max="12545" width="44.85546875" style="259" customWidth="1"/>
    <col min="12546" max="12553" width="11.5703125" style="259" customWidth="1"/>
    <col min="12554" max="12800" width="11.42578125" style="259"/>
    <col min="12801" max="12801" width="44.85546875" style="259" customWidth="1"/>
    <col min="12802" max="12809" width="11.5703125" style="259" customWidth="1"/>
    <col min="12810" max="13056" width="11.42578125" style="259"/>
    <col min="13057" max="13057" width="44.85546875" style="259" customWidth="1"/>
    <col min="13058" max="13065" width="11.5703125" style="259" customWidth="1"/>
    <col min="13066" max="13312" width="11.42578125" style="259"/>
    <col min="13313" max="13313" width="44.85546875" style="259" customWidth="1"/>
    <col min="13314" max="13321" width="11.5703125" style="259" customWidth="1"/>
    <col min="13322" max="13568" width="11.42578125" style="259"/>
    <col min="13569" max="13569" width="44.85546875" style="259" customWidth="1"/>
    <col min="13570" max="13577" width="11.5703125" style="259" customWidth="1"/>
    <col min="13578" max="13824" width="11.42578125" style="259"/>
    <col min="13825" max="13825" width="44.85546875" style="259" customWidth="1"/>
    <col min="13826" max="13833" width="11.5703125" style="259" customWidth="1"/>
    <col min="13834" max="14080" width="11.42578125" style="259"/>
    <col min="14081" max="14081" width="44.85546875" style="259" customWidth="1"/>
    <col min="14082" max="14089" width="11.5703125" style="259" customWidth="1"/>
    <col min="14090" max="14336" width="11.42578125" style="259"/>
    <col min="14337" max="14337" width="44.85546875" style="259" customWidth="1"/>
    <col min="14338" max="14345" width="11.5703125" style="259" customWidth="1"/>
    <col min="14346" max="14592" width="11.42578125" style="259"/>
    <col min="14593" max="14593" width="44.85546875" style="259" customWidth="1"/>
    <col min="14594" max="14601" width="11.5703125" style="259" customWidth="1"/>
    <col min="14602" max="14848" width="11.42578125" style="259"/>
    <col min="14849" max="14849" width="44.85546875" style="259" customWidth="1"/>
    <col min="14850" max="14857" width="11.5703125" style="259" customWidth="1"/>
    <col min="14858" max="15104" width="11.42578125" style="259"/>
    <col min="15105" max="15105" width="44.85546875" style="259" customWidth="1"/>
    <col min="15106" max="15113" width="11.5703125" style="259" customWidth="1"/>
    <col min="15114" max="15360" width="11.42578125" style="259"/>
    <col min="15361" max="15361" width="44.85546875" style="259" customWidth="1"/>
    <col min="15362" max="15369" width="11.5703125" style="259" customWidth="1"/>
    <col min="15370" max="15616" width="11.42578125" style="259"/>
    <col min="15617" max="15617" width="44.85546875" style="259" customWidth="1"/>
    <col min="15618" max="15625" width="11.5703125" style="259" customWidth="1"/>
    <col min="15626" max="15872" width="11.42578125" style="259"/>
    <col min="15873" max="15873" width="44.85546875" style="259" customWidth="1"/>
    <col min="15874" max="15881" width="11.5703125" style="259" customWidth="1"/>
    <col min="15882" max="16128" width="11.42578125" style="259"/>
    <col min="16129" max="16129" width="44.85546875" style="259" customWidth="1"/>
    <col min="16130" max="16137" width="11.5703125" style="259" customWidth="1"/>
    <col min="16138" max="16384" width="11.42578125" style="259"/>
  </cols>
  <sheetData>
    <row r="1" spans="1:19" ht="24.75" customHeight="1" x14ac:dyDescent="0.35">
      <c r="A1" s="647" t="s">
        <v>830</v>
      </c>
      <c r="B1" s="648"/>
      <c r="C1" s="648"/>
      <c r="D1" s="648"/>
      <c r="E1" s="648"/>
      <c r="F1" s="648"/>
      <c r="G1" s="648"/>
      <c r="H1" s="648"/>
      <c r="I1" s="648"/>
    </row>
    <row r="2" spans="1:19" ht="24.75" customHeight="1" x14ac:dyDescent="0.3">
      <c r="A2" s="649" t="s">
        <v>831</v>
      </c>
      <c r="B2" s="650"/>
      <c r="C2" s="650"/>
      <c r="D2" s="650"/>
      <c r="E2" s="650"/>
      <c r="F2" s="650"/>
      <c r="G2" s="650"/>
      <c r="H2" s="650"/>
      <c r="I2" s="650"/>
    </row>
    <row r="3" spans="1:19" ht="21" customHeight="1" thickBot="1" x14ac:dyDescent="0.3">
      <c r="A3" s="588"/>
      <c r="B3" s="589"/>
      <c r="C3" s="589"/>
      <c r="D3" s="589"/>
      <c r="E3" s="589"/>
      <c r="F3" s="589"/>
      <c r="G3" s="589"/>
    </row>
    <row r="4" spans="1:19" ht="24.75" customHeight="1" thickBot="1" x14ac:dyDescent="0.25">
      <c r="A4" s="794" t="s">
        <v>142</v>
      </c>
      <c r="B4" s="797" t="s">
        <v>286</v>
      </c>
      <c r="C4" s="797"/>
      <c r="D4" s="797"/>
      <c r="E4" s="797"/>
      <c r="F4" s="797" t="s">
        <v>750</v>
      </c>
      <c r="G4" s="797"/>
      <c r="H4" s="797"/>
      <c r="I4" s="797"/>
    </row>
    <row r="5" spans="1:19" ht="24.75" customHeight="1" x14ac:dyDescent="0.2">
      <c r="A5" s="795"/>
      <c r="B5" s="795" t="s">
        <v>751</v>
      </c>
      <c r="C5" s="795"/>
      <c r="D5" s="798" t="s">
        <v>752</v>
      </c>
      <c r="E5" s="798"/>
      <c r="F5" s="795" t="s">
        <v>751</v>
      </c>
      <c r="G5" s="795"/>
      <c r="H5" s="798" t="s">
        <v>752</v>
      </c>
      <c r="I5" s="798"/>
    </row>
    <row r="6" spans="1:19" ht="47.25" customHeight="1" thickBot="1" x14ac:dyDescent="0.25">
      <c r="A6" s="796"/>
      <c r="B6" s="591" t="s">
        <v>753</v>
      </c>
      <c r="C6" s="651" t="s">
        <v>754</v>
      </c>
      <c r="D6" s="591" t="str">
        <f>$B$6</f>
        <v>2n TRIM. 2023</v>
      </c>
      <c r="E6" s="651" t="str">
        <f>$C$6</f>
        <v>TOTAL ACUMUL. 2023</v>
      </c>
      <c r="F6" s="591" t="str">
        <f>$B$6</f>
        <v>2n TRIM. 2023</v>
      </c>
      <c r="G6" s="651" t="str">
        <f>$C$6</f>
        <v>TOTAL ACUMUL. 2023</v>
      </c>
      <c r="H6" s="591" t="str">
        <f>$B$6</f>
        <v>2n TRIM. 2023</v>
      </c>
      <c r="I6" s="651" t="str">
        <f>$C$6</f>
        <v>TOTAL ACUMUL. 2023</v>
      </c>
    </row>
    <row r="7" spans="1:19" ht="16.5" customHeight="1" x14ac:dyDescent="0.25">
      <c r="A7" s="652"/>
      <c r="B7" s="653"/>
      <c r="C7" s="654"/>
      <c r="D7" s="655"/>
      <c r="E7" s="656"/>
      <c r="F7" s="657"/>
      <c r="G7" s="658"/>
      <c r="H7" s="659"/>
      <c r="I7" s="658"/>
    </row>
    <row r="8" spans="1:19" ht="16.5" customHeight="1" x14ac:dyDescent="0.25">
      <c r="A8" s="600" t="s">
        <v>755</v>
      </c>
      <c r="B8" s="601">
        <v>2519.0823570000002</v>
      </c>
      <c r="C8" s="602">
        <v>5735.6671040000001</v>
      </c>
      <c r="D8" s="612">
        <v>11192.216069999999</v>
      </c>
      <c r="E8" s="602">
        <v>22668.375649999998</v>
      </c>
      <c r="F8" s="601">
        <v>2518.3863569999999</v>
      </c>
      <c r="G8" s="602">
        <v>5724.7430239999994</v>
      </c>
      <c r="H8" s="601">
        <v>11161.347839999999</v>
      </c>
      <c r="I8" s="602">
        <v>22589.332859999999</v>
      </c>
      <c r="K8" s="660"/>
      <c r="L8" s="660"/>
      <c r="M8" s="660"/>
      <c r="N8" s="660"/>
      <c r="O8" s="660"/>
      <c r="P8" s="660"/>
      <c r="Q8" s="660"/>
      <c r="R8" s="660"/>
      <c r="S8" s="660"/>
    </row>
    <row r="9" spans="1:19" ht="16.5" customHeight="1" x14ac:dyDescent="0.25">
      <c r="A9" s="604" t="s">
        <v>832</v>
      </c>
      <c r="B9" s="605">
        <v>9276.0929919999999</v>
      </c>
      <c r="C9" s="606">
        <v>18709.254543000003</v>
      </c>
      <c r="D9" s="614">
        <v>36613.88798</v>
      </c>
      <c r="E9" s="606">
        <v>74209.19769999999</v>
      </c>
      <c r="F9" s="605">
        <v>8734.3412619999999</v>
      </c>
      <c r="G9" s="606">
        <v>17808.930122999998</v>
      </c>
      <c r="H9" s="605">
        <v>33736.140379999997</v>
      </c>
      <c r="I9" s="606">
        <v>69247.555290000004</v>
      </c>
      <c r="K9" s="660"/>
      <c r="L9" s="660"/>
      <c r="M9" s="660"/>
      <c r="N9" s="660"/>
      <c r="O9" s="660"/>
      <c r="P9" s="660"/>
      <c r="Q9" s="660"/>
      <c r="R9" s="660"/>
      <c r="S9" s="660"/>
    </row>
    <row r="10" spans="1:19" ht="16.5" customHeight="1" x14ac:dyDescent="0.25">
      <c r="A10" s="600" t="s">
        <v>757</v>
      </c>
      <c r="B10" s="601">
        <v>1667.9177</v>
      </c>
      <c r="C10" s="602">
        <v>3646.5304249999999</v>
      </c>
      <c r="D10" s="612">
        <v>12008.094449999999</v>
      </c>
      <c r="E10" s="602">
        <v>24671.690029999998</v>
      </c>
      <c r="F10" s="601">
        <v>1530.4211299999997</v>
      </c>
      <c r="G10" s="602">
        <v>3461.5862349999993</v>
      </c>
      <c r="H10" s="601">
        <v>10559.001409999999</v>
      </c>
      <c r="I10" s="602">
        <v>22587.249930000002</v>
      </c>
      <c r="K10" s="660"/>
      <c r="L10" s="660"/>
      <c r="M10" s="660"/>
      <c r="N10" s="660"/>
      <c r="O10" s="660"/>
      <c r="P10" s="660"/>
      <c r="Q10" s="660"/>
      <c r="R10" s="660"/>
      <c r="S10" s="660"/>
    </row>
    <row r="11" spans="1:19" ht="16.5" customHeight="1" x14ac:dyDescent="0.25">
      <c r="A11" s="604" t="s">
        <v>758</v>
      </c>
      <c r="B11" s="605">
        <v>1543.84871</v>
      </c>
      <c r="C11" s="606">
        <v>3077.3332060000002</v>
      </c>
      <c r="D11" s="614">
        <v>5078.9464799999996</v>
      </c>
      <c r="E11" s="606">
        <v>10064.19902</v>
      </c>
      <c r="F11" s="605">
        <v>1473.2718900000002</v>
      </c>
      <c r="G11" s="606">
        <v>2984.8497560000001</v>
      </c>
      <c r="H11" s="605">
        <v>4831.8424999999997</v>
      </c>
      <c r="I11" s="606">
        <v>9722.5655999999999</v>
      </c>
      <c r="K11" s="660"/>
      <c r="L11" s="660"/>
      <c r="M11" s="660"/>
      <c r="N11" s="660"/>
      <c r="O11" s="660"/>
      <c r="P11" s="660"/>
      <c r="Q11" s="660"/>
      <c r="R11" s="660"/>
      <c r="S11" s="660"/>
    </row>
    <row r="12" spans="1:19" ht="16.5" customHeight="1" x14ac:dyDescent="0.25">
      <c r="A12" s="600" t="s">
        <v>833</v>
      </c>
      <c r="B12" s="601">
        <v>160.46775</v>
      </c>
      <c r="C12" s="602">
        <v>257.51153999999997</v>
      </c>
      <c r="D12" s="612">
        <v>1079.6836900000001</v>
      </c>
      <c r="E12" s="602">
        <v>1881.35175</v>
      </c>
      <c r="F12" s="601">
        <v>69.349079999999987</v>
      </c>
      <c r="G12" s="602">
        <v>96.993429999999989</v>
      </c>
      <c r="H12" s="601">
        <v>523.78152000000011</v>
      </c>
      <c r="I12" s="602">
        <v>767.14053000000013</v>
      </c>
      <c r="K12" s="660"/>
      <c r="L12" s="660"/>
      <c r="M12" s="660"/>
      <c r="N12" s="660"/>
      <c r="O12" s="660"/>
      <c r="P12" s="660"/>
      <c r="Q12" s="660"/>
      <c r="R12" s="660"/>
      <c r="S12" s="660"/>
    </row>
    <row r="13" spans="1:19" ht="16.5" customHeight="1" x14ac:dyDescent="0.25">
      <c r="A13" s="604" t="s">
        <v>834</v>
      </c>
      <c r="B13" s="605">
        <v>4610.6598819999999</v>
      </c>
      <c r="C13" s="606">
        <v>8844.2392199999995</v>
      </c>
      <c r="D13" s="614">
        <v>13764.19838</v>
      </c>
      <c r="E13" s="606">
        <v>27471.754280000001</v>
      </c>
      <c r="F13" s="605">
        <v>4427.8968820000009</v>
      </c>
      <c r="G13" s="606">
        <v>8560.9239100000013</v>
      </c>
      <c r="H13" s="605">
        <v>13376.376619999999</v>
      </c>
      <c r="I13" s="606">
        <v>26860.435170000001</v>
      </c>
      <c r="K13" s="660"/>
      <c r="L13" s="660"/>
      <c r="M13" s="660"/>
      <c r="N13" s="660"/>
      <c r="O13" s="660"/>
      <c r="P13" s="660"/>
      <c r="Q13" s="660"/>
      <c r="R13" s="660"/>
      <c r="S13" s="660"/>
    </row>
    <row r="14" spans="1:19" ht="16.5" customHeight="1" x14ac:dyDescent="0.25">
      <c r="A14" s="600" t="s">
        <v>835</v>
      </c>
      <c r="B14" s="601">
        <v>33850.889940000001</v>
      </c>
      <c r="C14" s="602">
        <v>62399.853315999993</v>
      </c>
      <c r="D14" s="612">
        <v>177827.32211999997</v>
      </c>
      <c r="E14" s="602">
        <v>341191.53539999994</v>
      </c>
      <c r="F14" s="601">
        <v>12142.586769999998</v>
      </c>
      <c r="G14" s="602">
        <v>20853.797835999998</v>
      </c>
      <c r="H14" s="601">
        <v>63641.390830000004</v>
      </c>
      <c r="I14" s="602">
        <v>111174.95388</v>
      </c>
      <c r="K14" s="660"/>
      <c r="L14" s="660"/>
      <c r="M14" s="660"/>
      <c r="N14" s="660"/>
      <c r="O14" s="660"/>
      <c r="P14" s="660"/>
      <c r="Q14" s="660"/>
      <c r="R14" s="660"/>
      <c r="S14" s="660"/>
    </row>
    <row r="15" spans="1:19" ht="16.5" customHeight="1" x14ac:dyDescent="0.25">
      <c r="A15" s="604" t="s">
        <v>763</v>
      </c>
      <c r="B15" s="605">
        <v>13972.090608</v>
      </c>
      <c r="C15" s="606">
        <v>25740.508628000003</v>
      </c>
      <c r="D15" s="614">
        <v>76508.313419999991</v>
      </c>
      <c r="E15" s="606">
        <v>136356.12224999999</v>
      </c>
      <c r="F15" s="605">
        <v>9258.927568000001</v>
      </c>
      <c r="G15" s="606">
        <v>16399.778248000002</v>
      </c>
      <c r="H15" s="605">
        <v>53079.228070000005</v>
      </c>
      <c r="I15" s="606">
        <v>91119.106910000002</v>
      </c>
      <c r="K15" s="660"/>
      <c r="L15" s="660"/>
      <c r="M15" s="660"/>
      <c r="N15" s="660"/>
      <c r="O15" s="660"/>
      <c r="P15" s="660"/>
      <c r="Q15" s="660"/>
      <c r="R15" s="660"/>
      <c r="S15" s="660"/>
    </row>
    <row r="16" spans="1:19" ht="16.5" customHeight="1" x14ac:dyDescent="0.25">
      <c r="A16" s="600" t="s">
        <v>764</v>
      </c>
      <c r="B16" s="601">
        <v>2838.7483320000001</v>
      </c>
      <c r="C16" s="602">
        <v>5232.067618</v>
      </c>
      <c r="D16" s="612">
        <v>21526.05834</v>
      </c>
      <c r="E16" s="602">
        <v>39277.741680000006</v>
      </c>
      <c r="F16" s="601">
        <v>247.97463199999999</v>
      </c>
      <c r="G16" s="602">
        <v>524.84308799999997</v>
      </c>
      <c r="H16" s="601">
        <v>2204.9931799999995</v>
      </c>
      <c r="I16" s="602">
        <v>4374.5169699999997</v>
      </c>
      <c r="K16" s="660"/>
      <c r="L16" s="660"/>
      <c r="M16" s="660"/>
      <c r="N16" s="660"/>
      <c r="O16" s="660"/>
      <c r="P16" s="660"/>
      <c r="Q16" s="660"/>
      <c r="R16" s="660"/>
      <c r="S16" s="660"/>
    </row>
    <row r="17" spans="1:19" ht="16.5" customHeight="1" x14ac:dyDescent="0.25">
      <c r="A17" s="604" t="s">
        <v>836</v>
      </c>
      <c r="B17" s="605">
        <v>17033.793460000001</v>
      </c>
      <c r="C17" s="606">
        <v>31339.93388</v>
      </c>
      <c r="D17" s="614">
        <v>79658.978940000015</v>
      </c>
      <c r="E17" s="606">
        <v>165253.32042</v>
      </c>
      <c r="F17" s="605">
        <v>2630.5570299999999</v>
      </c>
      <c r="G17" s="606">
        <v>3843.0813099999996</v>
      </c>
      <c r="H17" s="605">
        <v>8291.3297000000002</v>
      </c>
      <c r="I17" s="606">
        <v>15447.783719999998</v>
      </c>
      <c r="K17" s="660"/>
      <c r="L17" s="660"/>
      <c r="M17" s="660"/>
      <c r="N17" s="660"/>
      <c r="O17" s="660"/>
      <c r="P17" s="660"/>
      <c r="Q17" s="660"/>
      <c r="R17" s="660"/>
      <c r="S17" s="660"/>
    </row>
    <row r="18" spans="1:19" ht="16.5" customHeight="1" x14ac:dyDescent="0.25">
      <c r="A18" s="600" t="s">
        <v>837</v>
      </c>
      <c r="B18" s="601">
        <v>24452.781911999999</v>
      </c>
      <c r="C18" s="602">
        <v>48241.094156000006</v>
      </c>
      <c r="D18" s="612">
        <v>75637.126340000003</v>
      </c>
      <c r="E18" s="602">
        <v>155325.31943</v>
      </c>
      <c r="F18" s="601">
        <v>20725.816312000003</v>
      </c>
      <c r="G18" s="602">
        <v>40598.661876000013</v>
      </c>
      <c r="H18" s="601">
        <v>66787.096479999993</v>
      </c>
      <c r="I18" s="602">
        <v>137407.19209999999</v>
      </c>
      <c r="K18" s="660"/>
      <c r="L18" s="660"/>
      <c r="M18" s="660"/>
      <c r="N18" s="660"/>
      <c r="O18" s="660"/>
      <c r="P18" s="660"/>
      <c r="Q18" s="660"/>
      <c r="R18" s="660"/>
      <c r="S18" s="660"/>
    </row>
    <row r="19" spans="1:19" ht="16.5" customHeight="1" x14ac:dyDescent="0.25">
      <c r="A19" s="604" t="s">
        <v>838</v>
      </c>
      <c r="B19" s="605">
        <v>4854.8944170000004</v>
      </c>
      <c r="C19" s="606">
        <v>10029.759905999999</v>
      </c>
      <c r="D19" s="614">
        <v>14100.27397</v>
      </c>
      <c r="E19" s="606">
        <v>31241.474620000001</v>
      </c>
      <c r="F19" s="605">
        <v>4854.892417</v>
      </c>
      <c r="G19" s="606">
        <v>10012.456266000001</v>
      </c>
      <c r="H19" s="605">
        <v>14100.197969999999</v>
      </c>
      <c r="I19" s="606">
        <v>31225.01182</v>
      </c>
      <c r="K19" s="660"/>
      <c r="L19" s="660"/>
      <c r="M19" s="660"/>
      <c r="N19" s="660"/>
      <c r="O19" s="660"/>
      <c r="P19" s="660"/>
      <c r="Q19" s="660"/>
      <c r="R19" s="660"/>
      <c r="S19" s="660"/>
    </row>
    <row r="20" spans="1:19" ht="16.5" customHeight="1" x14ac:dyDescent="0.25">
      <c r="A20" s="600" t="s">
        <v>767</v>
      </c>
      <c r="B20" s="601">
        <v>0</v>
      </c>
      <c r="C20" s="602">
        <v>0</v>
      </c>
      <c r="D20" s="612">
        <v>0</v>
      </c>
      <c r="E20" s="602">
        <v>0</v>
      </c>
      <c r="F20" s="601">
        <v>0</v>
      </c>
      <c r="G20" s="602">
        <v>0</v>
      </c>
      <c r="H20" s="601">
        <v>0</v>
      </c>
      <c r="I20" s="602">
        <v>0</v>
      </c>
      <c r="K20" s="660"/>
      <c r="L20" s="660"/>
      <c r="M20" s="660"/>
      <c r="N20" s="660"/>
      <c r="O20" s="660"/>
      <c r="P20" s="660"/>
      <c r="Q20" s="660"/>
      <c r="R20" s="660"/>
      <c r="S20" s="660"/>
    </row>
    <row r="21" spans="1:19" ht="16.5" customHeight="1" x14ac:dyDescent="0.25">
      <c r="A21" s="604" t="s">
        <v>839</v>
      </c>
      <c r="B21" s="605">
        <v>5033.8907419999996</v>
      </c>
      <c r="C21" s="606">
        <v>9667.2246369999993</v>
      </c>
      <c r="D21" s="614">
        <v>24818.067389999997</v>
      </c>
      <c r="E21" s="606">
        <v>49321.661719999996</v>
      </c>
      <c r="F21" s="605">
        <v>4854.2557819999993</v>
      </c>
      <c r="G21" s="606">
        <v>9264.6910169999992</v>
      </c>
      <c r="H21" s="605">
        <v>23669.88437</v>
      </c>
      <c r="I21" s="606">
        <v>46811.573329999999</v>
      </c>
      <c r="K21" s="660"/>
      <c r="L21" s="660"/>
      <c r="M21" s="660"/>
      <c r="N21" s="660"/>
      <c r="O21" s="660"/>
      <c r="P21" s="660"/>
      <c r="Q21" s="660"/>
      <c r="R21" s="660"/>
      <c r="S21" s="660"/>
    </row>
    <row r="22" spans="1:19" ht="16.5" customHeight="1" x14ac:dyDescent="0.25">
      <c r="A22" s="600" t="s">
        <v>770</v>
      </c>
      <c r="B22" s="601">
        <v>4912.5739800000001</v>
      </c>
      <c r="C22" s="602">
        <v>9671.9373950000008</v>
      </c>
      <c r="D22" s="612">
        <v>9889.8404100000007</v>
      </c>
      <c r="E22" s="602">
        <v>19742.831160000002</v>
      </c>
      <c r="F22" s="601">
        <v>1402.5293399999998</v>
      </c>
      <c r="G22" s="602">
        <v>2519.1483749999998</v>
      </c>
      <c r="H22" s="601">
        <v>3149.1409899999999</v>
      </c>
      <c r="I22" s="602">
        <v>6086.0884499999993</v>
      </c>
      <c r="K22" s="660"/>
      <c r="L22" s="660"/>
      <c r="M22" s="660"/>
      <c r="N22" s="660"/>
      <c r="O22" s="660"/>
      <c r="P22" s="660"/>
      <c r="Q22" s="660"/>
      <c r="R22" s="660"/>
      <c r="S22" s="660"/>
    </row>
    <row r="23" spans="1:19" ht="16.5" customHeight="1" x14ac:dyDescent="0.25">
      <c r="A23" s="604" t="s">
        <v>771</v>
      </c>
      <c r="B23" s="605">
        <v>8519.912605999998</v>
      </c>
      <c r="C23" s="606">
        <v>13536.251045999998</v>
      </c>
      <c r="D23" s="614">
        <v>26104.367330000001</v>
      </c>
      <c r="E23" s="606">
        <v>44234.645110000005</v>
      </c>
      <c r="F23" s="605">
        <v>7361.9976060000008</v>
      </c>
      <c r="G23" s="606">
        <v>11416.454176000001</v>
      </c>
      <c r="H23" s="605">
        <v>14179.104109999998</v>
      </c>
      <c r="I23" s="606">
        <v>22299.486119999998</v>
      </c>
      <c r="K23" s="660"/>
      <c r="L23" s="660"/>
      <c r="M23" s="660"/>
      <c r="N23" s="660"/>
      <c r="O23" s="660"/>
      <c r="P23" s="660"/>
      <c r="Q23" s="660"/>
      <c r="R23" s="660"/>
      <c r="S23" s="660"/>
    </row>
    <row r="24" spans="1:19" ht="16.5" customHeight="1" x14ac:dyDescent="0.25">
      <c r="A24" s="608" t="s">
        <v>772</v>
      </c>
      <c r="B24" s="609">
        <v>78618.759806999995</v>
      </c>
      <c r="C24" s="610">
        <v>148622.120165</v>
      </c>
      <c r="D24" s="620">
        <v>327374.91983999993</v>
      </c>
      <c r="E24" s="610">
        <v>637629.07328999997</v>
      </c>
      <c r="F24" s="609">
        <v>51483.128307000006</v>
      </c>
      <c r="G24" s="610">
        <v>96402.587035000004</v>
      </c>
      <c r="H24" s="661">
        <v>189505.07963999998</v>
      </c>
      <c r="I24" s="610">
        <v>362718.52025</v>
      </c>
      <c r="K24" s="660"/>
      <c r="L24" s="660"/>
      <c r="M24" s="660"/>
      <c r="N24" s="660"/>
      <c r="O24" s="660"/>
      <c r="P24" s="660"/>
      <c r="Q24" s="660"/>
      <c r="R24" s="660"/>
      <c r="S24" s="660"/>
    </row>
    <row r="25" spans="1:19" ht="16.5" customHeight="1" x14ac:dyDescent="0.25">
      <c r="A25" s="600"/>
      <c r="B25" s="601"/>
      <c r="C25" s="602"/>
      <c r="D25" s="612"/>
      <c r="E25" s="602"/>
      <c r="F25" s="601"/>
      <c r="G25" s="602"/>
      <c r="H25" s="662"/>
      <c r="I25" s="602"/>
      <c r="K25" s="660"/>
      <c r="L25" s="660"/>
      <c r="M25" s="660"/>
      <c r="N25" s="660"/>
      <c r="O25" s="660"/>
      <c r="P25" s="660"/>
      <c r="Q25" s="660"/>
      <c r="R25" s="660"/>
      <c r="S25" s="660"/>
    </row>
    <row r="26" spans="1:19" ht="16.5" customHeight="1" x14ac:dyDescent="0.25">
      <c r="A26" s="600" t="s">
        <v>773</v>
      </c>
      <c r="B26" s="601">
        <v>4517.6913969999996</v>
      </c>
      <c r="C26" s="602">
        <v>8621.1526749999994</v>
      </c>
      <c r="D26" s="612">
        <v>20928.933829999998</v>
      </c>
      <c r="E26" s="602">
        <v>38836.678079999998</v>
      </c>
      <c r="F26" s="601">
        <v>3675.3959919999998</v>
      </c>
      <c r="G26" s="602">
        <v>6787.7103800000004</v>
      </c>
      <c r="H26" s="601">
        <v>14903.734550000001</v>
      </c>
      <c r="I26" s="602">
        <v>26295.834760000002</v>
      </c>
      <c r="K26" s="660"/>
      <c r="L26" s="660"/>
      <c r="M26" s="660"/>
      <c r="N26" s="660"/>
      <c r="O26" s="660"/>
      <c r="P26" s="660"/>
      <c r="Q26" s="660"/>
      <c r="R26" s="660"/>
      <c r="S26" s="660"/>
    </row>
    <row r="27" spans="1:19" s="663" customFormat="1" ht="15.75" customHeight="1" x14ac:dyDescent="0.25">
      <c r="A27" s="604" t="s">
        <v>840</v>
      </c>
      <c r="B27" s="605">
        <v>1499.1280389999999</v>
      </c>
      <c r="C27" s="606">
        <v>2763.1617459999998</v>
      </c>
      <c r="D27" s="614">
        <v>10744.967290000001</v>
      </c>
      <c r="E27" s="606">
        <v>20354.867440000002</v>
      </c>
      <c r="F27" s="605">
        <v>849.37792400000012</v>
      </c>
      <c r="G27" s="606">
        <v>1504.8794190000001</v>
      </c>
      <c r="H27" s="605">
        <v>5527.8080799999998</v>
      </c>
      <c r="I27" s="606">
        <v>9861.3992099999996</v>
      </c>
      <c r="K27" s="660"/>
      <c r="L27" s="660"/>
      <c r="M27" s="660"/>
      <c r="N27" s="660"/>
      <c r="O27" s="660"/>
      <c r="P27" s="660"/>
      <c r="Q27" s="660"/>
      <c r="R27" s="660"/>
      <c r="S27" s="660"/>
    </row>
    <row r="28" spans="1:19" ht="16.5" customHeight="1" x14ac:dyDescent="0.25">
      <c r="A28" s="600" t="s">
        <v>841</v>
      </c>
      <c r="B28" s="601">
        <v>82759.509316000011</v>
      </c>
      <c r="C28" s="602">
        <v>201250.95321900002</v>
      </c>
      <c r="D28" s="612">
        <v>72073.655380000011</v>
      </c>
      <c r="E28" s="602">
        <v>161718.21087000001</v>
      </c>
      <c r="F28" s="601">
        <v>28799.531241000001</v>
      </c>
      <c r="G28" s="602">
        <v>82679.571943999996</v>
      </c>
      <c r="H28" s="601">
        <v>25728.560239999999</v>
      </c>
      <c r="I28" s="602">
        <v>57875.077470000004</v>
      </c>
      <c r="K28" s="660"/>
      <c r="L28" s="660"/>
      <c r="M28" s="660"/>
      <c r="N28" s="660"/>
      <c r="O28" s="660"/>
      <c r="P28" s="660"/>
      <c r="Q28" s="660"/>
      <c r="R28" s="660"/>
      <c r="S28" s="660"/>
    </row>
    <row r="29" spans="1:19" ht="16.5" customHeight="1" x14ac:dyDescent="0.25">
      <c r="A29" s="604" t="s">
        <v>776</v>
      </c>
      <c r="B29" s="605">
        <v>18886.96355</v>
      </c>
      <c r="C29" s="606">
        <v>52275.025500000003</v>
      </c>
      <c r="D29" s="614">
        <v>9896.2202900000011</v>
      </c>
      <c r="E29" s="606">
        <v>23679.235950000002</v>
      </c>
      <c r="F29" s="605">
        <v>8644.2295399999985</v>
      </c>
      <c r="G29" s="606">
        <v>33604.580889999997</v>
      </c>
      <c r="H29" s="605">
        <v>3946.7655999999997</v>
      </c>
      <c r="I29" s="606">
        <v>14370.536099999998</v>
      </c>
      <c r="K29" s="660"/>
      <c r="L29" s="660"/>
      <c r="M29" s="660"/>
      <c r="N29" s="660"/>
      <c r="O29" s="660"/>
      <c r="P29" s="660"/>
      <c r="Q29" s="660"/>
      <c r="R29" s="660"/>
      <c r="S29" s="660"/>
    </row>
    <row r="30" spans="1:19" ht="16.5" customHeight="1" x14ac:dyDescent="0.25">
      <c r="A30" s="600" t="s">
        <v>842</v>
      </c>
      <c r="B30" s="601">
        <v>25280.303520000001</v>
      </c>
      <c r="C30" s="602">
        <v>53381.682759999996</v>
      </c>
      <c r="D30" s="612">
        <v>19535.21876</v>
      </c>
      <c r="E30" s="602">
        <v>40861.20018</v>
      </c>
      <c r="F30" s="601">
        <v>4333.0376799999995</v>
      </c>
      <c r="G30" s="602">
        <v>10829.5152</v>
      </c>
      <c r="H30" s="601">
        <v>4758.6544400000002</v>
      </c>
      <c r="I30" s="602">
        <v>10430.318730000001</v>
      </c>
      <c r="K30" s="660"/>
      <c r="L30" s="660"/>
      <c r="M30" s="660"/>
      <c r="N30" s="660"/>
      <c r="O30" s="660"/>
      <c r="P30" s="660"/>
      <c r="Q30" s="660"/>
      <c r="R30" s="660"/>
      <c r="S30" s="660"/>
    </row>
    <row r="31" spans="1:19" ht="16.5" customHeight="1" x14ac:dyDescent="0.25">
      <c r="A31" s="604" t="s">
        <v>784</v>
      </c>
      <c r="B31" s="605">
        <v>947.01205999999991</v>
      </c>
      <c r="C31" s="606">
        <v>13673.992939999998</v>
      </c>
      <c r="D31" s="614">
        <v>982.29415999999992</v>
      </c>
      <c r="E31" s="606">
        <v>13225.004070000001</v>
      </c>
      <c r="F31" s="605">
        <v>279.14406000000002</v>
      </c>
      <c r="G31" s="606">
        <v>421.81334000000004</v>
      </c>
      <c r="H31" s="605">
        <v>393.94909000000007</v>
      </c>
      <c r="I31" s="606">
        <v>587.0450800000001</v>
      </c>
      <c r="K31" s="660"/>
      <c r="L31" s="660"/>
      <c r="M31" s="660"/>
      <c r="N31" s="660"/>
      <c r="O31" s="660"/>
      <c r="P31" s="660"/>
      <c r="Q31" s="660"/>
      <c r="R31" s="660"/>
      <c r="S31" s="660"/>
    </row>
    <row r="32" spans="1:19" ht="16.5" customHeight="1" x14ac:dyDescent="0.25">
      <c r="A32" s="600" t="s">
        <v>843</v>
      </c>
      <c r="B32" s="601">
        <v>84.918739999999985</v>
      </c>
      <c r="C32" s="602">
        <v>251.79952</v>
      </c>
      <c r="D32" s="612">
        <v>447.96237000000008</v>
      </c>
      <c r="E32" s="602">
        <v>1363.7588900000001</v>
      </c>
      <c r="F32" s="601">
        <v>1.9E-2</v>
      </c>
      <c r="G32" s="602">
        <v>1.9E-2</v>
      </c>
      <c r="H32" s="601">
        <v>0.20798</v>
      </c>
      <c r="I32" s="602">
        <v>0.20798</v>
      </c>
      <c r="K32" s="660"/>
      <c r="L32" s="660"/>
      <c r="M32" s="660"/>
      <c r="N32" s="660"/>
      <c r="O32" s="660"/>
      <c r="P32" s="660"/>
      <c r="Q32" s="660"/>
      <c r="R32" s="660"/>
      <c r="S32" s="660"/>
    </row>
    <row r="33" spans="1:19" ht="16.5" customHeight="1" x14ac:dyDescent="0.25">
      <c r="A33" s="604" t="s">
        <v>844</v>
      </c>
      <c r="B33" s="605">
        <v>126970.88170700002</v>
      </c>
      <c r="C33" s="606">
        <v>216065.74906599999</v>
      </c>
      <c r="D33" s="614">
        <v>230024.27399000007</v>
      </c>
      <c r="E33" s="606">
        <v>455011.34717000008</v>
      </c>
      <c r="F33" s="605">
        <v>32123.188822000004</v>
      </c>
      <c r="G33" s="606">
        <v>52880.845583000002</v>
      </c>
      <c r="H33" s="605">
        <v>39200.277399999992</v>
      </c>
      <c r="I33" s="606">
        <v>72483.92873</v>
      </c>
      <c r="K33" s="660"/>
      <c r="L33" s="660"/>
      <c r="M33" s="660"/>
      <c r="N33" s="660"/>
      <c r="O33" s="660"/>
      <c r="P33" s="660"/>
      <c r="Q33" s="660"/>
      <c r="R33" s="660"/>
      <c r="S33" s="660"/>
    </row>
    <row r="34" spans="1:19" ht="16.5" customHeight="1" x14ac:dyDescent="0.25">
      <c r="A34" s="600" t="s">
        <v>789</v>
      </c>
      <c r="B34" s="601">
        <v>14744.198138999998</v>
      </c>
      <c r="C34" s="602">
        <v>39241.670956000002</v>
      </c>
      <c r="D34" s="612">
        <v>52530.98358</v>
      </c>
      <c r="E34" s="602">
        <v>143425.85756</v>
      </c>
      <c r="F34" s="601">
        <v>618.34439899999995</v>
      </c>
      <c r="G34" s="602">
        <v>1429.0126660000001</v>
      </c>
      <c r="H34" s="601">
        <v>2877.2464099999997</v>
      </c>
      <c r="I34" s="602">
        <v>6201.9031599999998</v>
      </c>
      <c r="K34" s="660"/>
      <c r="L34" s="660"/>
      <c r="M34" s="660"/>
      <c r="N34" s="660"/>
      <c r="O34" s="660"/>
      <c r="P34" s="660"/>
      <c r="Q34" s="660"/>
      <c r="R34" s="660"/>
      <c r="S34" s="660"/>
    </row>
    <row r="35" spans="1:19" ht="16.5" customHeight="1" x14ac:dyDescent="0.25">
      <c r="A35" s="604" t="s">
        <v>845</v>
      </c>
      <c r="B35" s="605">
        <v>12064.913359</v>
      </c>
      <c r="C35" s="606">
        <v>21450.617128999998</v>
      </c>
      <c r="D35" s="614">
        <v>70460.465980000008</v>
      </c>
      <c r="E35" s="606">
        <v>129184.90805999999</v>
      </c>
      <c r="F35" s="605">
        <v>478.14722999999992</v>
      </c>
      <c r="G35" s="606">
        <v>1407.79513</v>
      </c>
      <c r="H35" s="605">
        <v>3471.8041499999999</v>
      </c>
      <c r="I35" s="606">
        <v>8206.1983799999998</v>
      </c>
      <c r="K35" s="660"/>
      <c r="L35" s="660"/>
      <c r="M35" s="660"/>
      <c r="N35" s="660"/>
      <c r="O35" s="660"/>
      <c r="P35" s="660"/>
      <c r="Q35" s="660"/>
      <c r="R35" s="660"/>
      <c r="S35" s="660"/>
    </row>
    <row r="36" spans="1:19" ht="16.5" customHeight="1" x14ac:dyDescent="0.25">
      <c r="A36" s="600" t="s">
        <v>846</v>
      </c>
      <c r="B36" s="601">
        <v>12124.944629999998</v>
      </c>
      <c r="C36" s="602">
        <v>22888.725729999998</v>
      </c>
      <c r="D36" s="612">
        <v>9513.2981199999995</v>
      </c>
      <c r="E36" s="602">
        <v>17987.883439999998</v>
      </c>
      <c r="F36" s="601">
        <v>646.89152000000001</v>
      </c>
      <c r="G36" s="602">
        <v>827.78245000000004</v>
      </c>
      <c r="H36" s="601">
        <v>573.55377999999996</v>
      </c>
      <c r="I36" s="602">
        <v>783.10781999999995</v>
      </c>
      <c r="K36" s="660"/>
      <c r="L36" s="660"/>
      <c r="M36" s="660"/>
      <c r="N36" s="660"/>
      <c r="O36" s="660"/>
      <c r="P36" s="660"/>
      <c r="Q36" s="660"/>
      <c r="R36" s="660"/>
      <c r="S36" s="660"/>
    </row>
    <row r="37" spans="1:19" ht="16.5" customHeight="1" x14ac:dyDescent="0.25">
      <c r="A37" s="604" t="s">
        <v>847</v>
      </c>
      <c r="B37" s="605">
        <v>6402.0654700000005</v>
      </c>
      <c r="C37" s="606">
        <v>11057.58668</v>
      </c>
      <c r="D37" s="614">
        <v>5326.3608199999999</v>
      </c>
      <c r="E37" s="606">
        <v>8960.629719999999</v>
      </c>
      <c r="F37" s="605">
        <v>277.11599999999999</v>
      </c>
      <c r="G37" s="606">
        <v>281.29499999999996</v>
      </c>
      <c r="H37" s="664">
        <v>317.8897</v>
      </c>
      <c r="I37" s="606">
        <v>339.83287999999999</v>
      </c>
      <c r="K37" s="660"/>
      <c r="L37" s="660"/>
      <c r="M37" s="660"/>
      <c r="N37" s="660"/>
      <c r="O37" s="660"/>
      <c r="P37" s="660"/>
      <c r="Q37" s="660"/>
      <c r="R37" s="660"/>
      <c r="S37" s="660"/>
    </row>
    <row r="38" spans="1:19" ht="16.5" customHeight="1" x14ac:dyDescent="0.25">
      <c r="A38" s="600" t="s">
        <v>790</v>
      </c>
      <c r="B38" s="601">
        <v>42641.809611999997</v>
      </c>
      <c r="C38" s="602">
        <v>50570.753121999995</v>
      </c>
      <c r="D38" s="612">
        <v>22943.628049999999</v>
      </c>
      <c r="E38" s="602">
        <v>27340.64805</v>
      </c>
      <c r="F38" s="601">
        <v>6852.2015000000001</v>
      </c>
      <c r="G38" s="602">
        <v>8592.0669099999996</v>
      </c>
      <c r="H38" s="662">
        <v>3966.5105999999996</v>
      </c>
      <c r="I38" s="602">
        <v>5310.9038499999997</v>
      </c>
      <c r="K38" s="660"/>
      <c r="L38" s="660"/>
      <c r="M38" s="660"/>
      <c r="N38" s="660"/>
      <c r="O38" s="660"/>
      <c r="P38" s="660"/>
      <c r="Q38" s="660"/>
      <c r="R38" s="660"/>
      <c r="S38" s="660"/>
    </row>
    <row r="39" spans="1:19" ht="16.5" customHeight="1" x14ac:dyDescent="0.25">
      <c r="A39" s="604" t="s">
        <v>791</v>
      </c>
      <c r="B39" s="605">
        <v>8154.8353540000007</v>
      </c>
      <c r="C39" s="606">
        <v>15438.951184000001</v>
      </c>
      <c r="D39" s="614">
        <v>7061.7948000000006</v>
      </c>
      <c r="E39" s="606">
        <v>15661.9892</v>
      </c>
      <c r="F39" s="605">
        <v>6637.2162900000003</v>
      </c>
      <c r="G39" s="606">
        <v>7406.9640200000003</v>
      </c>
      <c r="H39" s="664">
        <v>5420.8973699999997</v>
      </c>
      <c r="I39" s="606">
        <v>6800.7080999999998</v>
      </c>
      <c r="K39" s="660"/>
      <c r="L39" s="660"/>
      <c r="M39" s="660"/>
      <c r="N39" s="660"/>
      <c r="O39" s="660"/>
      <c r="P39" s="660"/>
      <c r="Q39" s="660"/>
      <c r="R39" s="660"/>
      <c r="S39" s="660"/>
    </row>
    <row r="40" spans="1:19" ht="16.5" customHeight="1" x14ac:dyDescent="0.25">
      <c r="A40" s="600" t="s">
        <v>848</v>
      </c>
      <c r="B40" s="601">
        <v>1456.3068900000001</v>
      </c>
      <c r="C40" s="602">
        <v>1756.21433</v>
      </c>
      <c r="D40" s="612">
        <v>1394.4913799999999</v>
      </c>
      <c r="E40" s="602">
        <v>1657.87438</v>
      </c>
      <c r="F40" s="601">
        <v>247.33699999999999</v>
      </c>
      <c r="G40" s="602">
        <v>405.24076000000002</v>
      </c>
      <c r="H40" s="662">
        <v>269.26033000000001</v>
      </c>
      <c r="I40" s="602">
        <v>404.99338999999998</v>
      </c>
      <c r="K40" s="660"/>
      <c r="L40" s="660"/>
      <c r="M40" s="660"/>
      <c r="N40" s="660"/>
      <c r="O40" s="660"/>
      <c r="P40" s="660"/>
      <c r="Q40" s="660"/>
      <c r="R40" s="660"/>
      <c r="S40" s="660"/>
    </row>
    <row r="41" spans="1:19" ht="16.5" customHeight="1" x14ac:dyDescent="0.25">
      <c r="A41" s="604" t="s">
        <v>793</v>
      </c>
      <c r="B41" s="605">
        <v>2337.672787</v>
      </c>
      <c r="C41" s="606">
        <v>4665.9612269999998</v>
      </c>
      <c r="D41" s="614">
        <v>5852.0930200000003</v>
      </c>
      <c r="E41" s="606">
        <v>11305.43946</v>
      </c>
      <c r="F41" s="605">
        <v>378.74313699999999</v>
      </c>
      <c r="G41" s="606">
        <v>1412.3293669999998</v>
      </c>
      <c r="H41" s="664">
        <v>931.44439000000023</v>
      </c>
      <c r="I41" s="606">
        <v>2880.2134500000002</v>
      </c>
      <c r="K41" s="660"/>
      <c r="L41" s="660"/>
      <c r="M41" s="660"/>
      <c r="N41" s="660"/>
      <c r="O41" s="660"/>
      <c r="P41" s="660"/>
      <c r="Q41" s="660"/>
      <c r="R41" s="660"/>
      <c r="S41" s="660"/>
    </row>
    <row r="42" spans="1:19" ht="16.5" customHeight="1" x14ac:dyDescent="0.25">
      <c r="A42" s="600" t="s">
        <v>849</v>
      </c>
      <c r="B42" s="601">
        <v>1527.8492099999999</v>
      </c>
      <c r="C42" s="602">
        <v>2772.4952999999996</v>
      </c>
      <c r="D42" s="612">
        <v>3132.6167900000005</v>
      </c>
      <c r="E42" s="602">
        <v>6002.8569800000005</v>
      </c>
      <c r="F42" s="601">
        <v>48.125109999999999</v>
      </c>
      <c r="G42" s="602">
        <v>94.669199999999989</v>
      </c>
      <c r="H42" s="662">
        <v>97.027899999999988</v>
      </c>
      <c r="I42" s="602">
        <v>216.16668999999999</v>
      </c>
      <c r="K42" s="660"/>
      <c r="L42" s="660"/>
      <c r="M42" s="660"/>
      <c r="N42" s="660"/>
      <c r="O42" s="660"/>
      <c r="P42" s="660"/>
      <c r="Q42" s="660"/>
      <c r="R42" s="660"/>
      <c r="S42" s="660"/>
    </row>
    <row r="43" spans="1:19" ht="16.5" customHeight="1" x14ac:dyDescent="0.25">
      <c r="A43" s="604" t="s">
        <v>850</v>
      </c>
      <c r="B43" s="605">
        <v>9122.252206000001</v>
      </c>
      <c r="C43" s="606">
        <v>16660.686959999999</v>
      </c>
      <c r="D43" s="614">
        <v>10352.265950000001</v>
      </c>
      <c r="E43" s="606">
        <v>18641.673020000002</v>
      </c>
      <c r="F43" s="605">
        <v>8919.3622059999998</v>
      </c>
      <c r="G43" s="606">
        <v>16457.79696</v>
      </c>
      <c r="H43" s="664">
        <v>10059.180860000002</v>
      </c>
      <c r="I43" s="606">
        <v>18348.587930000002</v>
      </c>
      <c r="K43" s="660"/>
      <c r="L43" s="660"/>
      <c r="M43" s="660"/>
      <c r="N43" s="660"/>
      <c r="O43" s="660"/>
      <c r="P43" s="660"/>
      <c r="Q43" s="660"/>
      <c r="R43" s="660"/>
      <c r="S43" s="660"/>
    </row>
    <row r="44" spans="1:19" ht="16.5" customHeight="1" x14ac:dyDescent="0.25">
      <c r="A44" s="600" t="s">
        <v>851</v>
      </c>
      <c r="B44" s="601">
        <v>4469.1047099999996</v>
      </c>
      <c r="C44" s="602">
        <v>7901.9097979999997</v>
      </c>
      <c r="D44" s="612">
        <v>8520.55429</v>
      </c>
      <c r="E44" s="602">
        <v>13492.080190000001</v>
      </c>
      <c r="F44" s="601">
        <v>3432.5904700000001</v>
      </c>
      <c r="G44" s="602">
        <v>6845.0995579999999</v>
      </c>
      <c r="H44" s="662">
        <v>4882.8562899999979</v>
      </c>
      <c r="I44" s="602">
        <v>9793.5931899999978</v>
      </c>
      <c r="K44" s="660"/>
      <c r="L44" s="660"/>
      <c r="M44" s="660"/>
      <c r="N44" s="660"/>
      <c r="O44" s="660"/>
      <c r="P44" s="660"/>
      <c r="Q44" s="660"/>
      <c r="R44" s="660"/>
      <c r="S44" s="660"/>
    </row>
    <row r="45" spans="1:19" ht="16.5" customHeight="1" x14ac:dyDescent="0.25">
      <c r="A45" s="604" t="s">
        <v>798</v>
      </c>
      <c r="B45" s="605">
        <v>6907.5000869999976</v>
      </c>
      <c r="C45" s="606">
        <v>13482.329400999999</v>
      </c>
      <c r="D45" s="614">
        <v>30586.57977</v>
      </c>
      <c r="E45" s="606">
        <v>62351.916870000001</v>
      </c>
      <c r="F45" s="605">
        <v>915.91933700000004</v>
      </c>
      <c r="G45" s="606">
        <v>2070.6533910000003</v>
      </c>
      <c r="H45" s="664">
        <v>7938.5204700000013</v>
      </c>
      <c r="I45" s="606">
        <v>17099.61204</v>
      </c>
      <c r="K45" s="660"/>
      <c r="L45" s="660"/>
      <c r="M45" s="660"/>
      <c r="N45" s="660"/>
      <c r="O45" s="660"/>
      <c r="P45" s="660"/>
      <c r="Q45" s="660"/>
      <c r="R45" s="660"/>
      <c r="S45" s="660"/>
    </row>
    <row r="46" spans="1:19" ht="16.5" customHeight="1" x14ac:dyDescent="0.25">
      <c r="A46" s="600" t="s">
        <v>852</v>
      </c>
      <c r="B46" s="601">
        <v>318689.40296500002</v>
      </c>
      <c r="C46" s="602">
        <v>717015.58569000009</v>
      </c>
      <c r="D46" s="612">
        <v>106706.47436000001</v>
      </c>
      <c r="E46" s="602">
        <v>252731.78687000001</v>
      </c>
      <c r="F46" s="601">
        <v>50122.000904999994</v>
      </c>
      <c r="G46" s="602">
        <v>164921.05551999999</v>
      </c>
      <c r="H46" s="662">
        <v>20834.077939999999</v>
      </c>
      <c r="I46" s="602">
        <v>68685.455350000004</v>
      </c>
      <c r="K46" s="660"/>
      <c r="L46" s="660"/>
      <c r="M46" s="660"/>
      <c r="N46" s="660"/>
      <c r="O46" s="660"/>
      <c r="P46" s="660"/>
      <c r="Q46" s="660"/>
      <c r="R46" s="660"/>
      <c r="S46" s="660"/>
    </row>
    <row r="47" spans="1:19" ht="16.5" customHeight="1" x14ac:dyDescent="0.25">
      <c r="A47" s="604" t="s">
        <v>853</v>
      </c>
      <c r="B47" s="605">
        <v>62270.827380999996</v>
      </c>
      <c r="C47" s="606">
        <v>148767.72884</v>
      </c>
      <c r="D47" s="614">
        <v>19360.21902</v>
      </c>
      <c r="E47" s="606">
        <v>49581.800239999997</v>
      </c>
      <c r="F47" s="605">
        <v>13474.977381000002</v>
      </c>
      <c r="G47" s="606">
        <v>61426.686840000009</v>
      </c>
      <c r="H47" s="664">
        <v>5477.620390000001</v>
      </c>
      <c r="I47" s="606">
        <v>24392.99984</v>
      </c>
      <c r="K47" s="660"/>
      <c r="L47" s="660"/>
      <c r="M47" s="660"/>
      <c r="N47" s="660"/>
      <c r="O47" s="660"/>
      <c r="P47" s="660"/>
      <c r="Q47" s="660"/>
      <c r="R47" s="660"/>
      <c r="S47" s="660"/>
    </row>
    <row r="48" spans="1:19" ht="16.5" customHeight="1" x14ac:dyDescent="0.25">
      <c r="A48" s="600" t="s">
        <v>156</v>
      </c>
      <c r="B48" s="601">
        <v>178852.50040000002</v>
      </c>
      <c r="C48" s="602">
        <v>442005.00540000002</v>
      </c>
      <c r="D48" s="612">
        <v>47371.759600000005</v>
      </c>
      <c r="E48" s="602">
        <v>130040.03998000002</v>
      </c>
      <c r="F48" s="601">
        <v>12333.875400000001</v>
      </c>
      <c r="G48" s="602">
        <v>68840.001399999994</v>
      </c>
      <c r="H48" s="662">
        <v>4321.7013699999998</v>
      </c>
      <c r="I48" s="602">
        <v>24340.987789999996</v>
      </c>
      <c r="K48" s="660"/>
      <c r="L48" s="660"/>
      <c r="M48" s="660"/>
      <c r="N48" s="660"/>
      <c r="O48" s="660"/>
      <c r="P48" s="660"/>
      <c r="Q48" s="660"/>
      <c r="R48" s="660"/>
      <c r="S48" s="660"/>
    </row>
    <row r="49" spans="1:19" ht="16.5" customHeight="1" x14ac:dyDescent="0.25">
      <c r="A49" s="604" t="s">
        <v>152</v>
      </c>
      <c r="B49" s="605">
        <v>57875.259043999999</v>
      </c>
      <c r="C49" s="606">
        <v>101236.06137000001</v>
      </c>
      <c r="D49" s="614">
        <v>34335.118600000002</v>
      </c>
      <c r="E49" s="606">
        <v>64395.605519999997</v>
      </c>
      <c r="F49" s="605">
        <v>5440.014244</v>
      </c>
      <c r="G49" s="606">
        <v>15118.44146</v>
      </c>
      <c r="H49" s="664">
        <v>5990.8697000000002</v>
      </c>
      <c r="I49" s="606">
        <v>14564.415059999999</v>
      </c>
      <c r="K49" s="660"/>
      <c r="L49" s="660"/>
      <c r="M49" s="660"/>
      <c r="N49" s="660"/>
      <c r="O49" s="660"/>
      <c r="P49" s="660"/>
      <c r="Q49" s="660"/>
      <c r="R49" s="660"/>
      <c r="S49" s="660"/>
    </row>
    <row r="50" spans="1:19" ht="16.5" customHeight="1" x14ac:dyDescent="0.25">
      <c r="A50" s="600" t="s">
        <v>801</v>
      </c>
      <c r="B50" s="601">
        <v>67478.763286999994</v>
      </c>
      <c r="C50" s="602">
        <v>81145.610691999987</v>
      </c>
      <c r="D50" s="612">
        <v>25721.983600000003</v>
      </c>
      <c r="E50" s="602">
        <v>36842.569320000002</v>
      </c>
      <c r="F50" s="601">
        <v>65504.774276999997</v>
      </c>
      <c r="G50" s="602">
        <v>74569.592382000003</v>
      </c>
      <c r="H50" s="662">
        <v>24016.63221</v>
      </c>
      <c r="I50" s="602">
        <v>32002.889859999999</v>
      </c>
      <c r="K50" s="660"/>
      <c r="L50" s="660"/>
      <c r="M50" s="660"/>
      <c r="N50" s="660"/>
      <c r="O50" s="660"/>
      <c r="P50" s="660"/>
      <c r="Q50" s="660"/>
      <c r="R50" s="660"/>
      <c r="S50" s="660"/>
    </row>
    <row r="51" spans="1:19" ht="16.5" customHeight="1" x14ac:dyDescent="0.25">
      <c r="A51" s="604" t="s">
        <v>854</v>
      </c>
      <c r="B51" s="605">
        <v>23303.937389999999</v>
      </c>
      <c r="C51" s="606">
        <v>43243.600334999996</v>
      </c>
      <c r="D51" s="614">
        <v>61379.554239999998</v>
      </c>
      <c r="E51" s="606">
        <v>127081.30286</v>
      </c>
      <c r="F51" s="605">
        <v>5433.144150000001</v>
      </c>
      <c r="G51" s="606">
        <v>10037.225989999999</v>
      </c>
      <c r="H51" s="664">
        <v>24722.303830000001</v>
      </c>
      <c r="I51" s="606">
        <v>52824.30382999999</v>
      </c>
      <c r="K51" s="660"/>
      <c r="L51" s="660"/>
      <c r="M51" s="660"/>
      <c r="N51" s="660"/>
      <c r="O51" s="660"/>
      <c r="P51" s="660"/>
      <c r="Q51" s="660"/>
      <c r="R51" s="660"/>
      <c r="S51" s="660"/>
    </row>
    <row r="52" spans="1:19" ht="16.5" customHeight="1" x14ac:dyDescent="0.25">
      <c r="A52" s="600" t="s">
        <v>855</v>
      </c>
      <c r="B52" s="601">
        <v>8047.139909999999</v>
      </c>
      <c r="C52" s="602">
        <v>13876.317179999998</v>
      </c>
      <c r="D52" s="612">
        <v>12981.939189999999</v>
      </c>
      <c r="E52" s="602">
        <v>22390.066129999999</v>
      </c>
      <c r="F52" s="601">
        <v>170.26300000000001</v>
      </c>
      <c r="G52" s="602">
        <v>240.76</v>
      </c>
      <c r="H52" s="662">
        <v>312.70451000000003</v>
      </c>
      <c r="I52" s="602">
        <v>499.15536000000003</v>
      </c>
      <c r="K52" s="660"/>
      <c r="L52" s="660"/>
      <c r="M52" s="660"/>
      <c r="N52" s="660"/>
      <c r="O52" s="660"/>
      <c r="P52" s="660"/>
      <c r="Q52" s="660"/>
      <c r="R52" s="660"/>
      <c r="S52" s="660"/>
    </row>
    <row r="53" spans="1:19" ht="16.5" customHeight="1" x14ac:dyDescent="0.25">
      <c r="A53" s="600" t="s">
        <v>856</v>
      </c>
      <c r="B53" s="605">
        <v>9498.8423220000004</v>
      </c>
      <c r="C53" s="606">
        <v>17894.569190000002</v>
      </c>
      <c r="D53" s="614">
        <v>17828.389380000001</v>
      </c>
      <c r="E53" s="606">
        <v>33386.754440000004</v>
      </c>
      <c r="F53" s="605">
        <v>2140.836022</v>
      </c>
      <c r="G53" s="606">
        <v>4095.2269900000001</v>
      </c>
      <c r="H53" s="664">
        <v>3190.1829799999996</v>
      </c>
      <c r="I53" s="606">
        <v>6121.9242699999995</v>
      </c>
      <c r="K53" s="660"/>
      <c r="L53" s="660"/>
      <c r="M53" s="660"/>
      <c r="N53" s="660"/>
      <c r="O53" s="660"/>
      <c r="P53" s="660"/>
      <c r="Q53" s="660"/>
      <c r="R53" s="660"/>
      <c r="S53" s="660"/>
    </row>
    <row r="54" spans="1:19" ht="16.5" customHeight="1" x14ac:dyDescent="0.25">
      <c r="A54" s="604" t="s">
        <v>803</v>
      </c>
      <c r="B54" s="601">
        <v>1255.5000500000001</v>
      </c>
      <c r="C54" s="602">
        <v>3034.4692750000004</v>
      </c>
      <c r="D54" s="612">
        <v>3500.3911499999999</v>
      </c>
      <c r="E54" s="602">
        <v>15266.777559999999</v>
      </c>
      <c r="F54" s="601">
        <v>1083.4100000000001</v>
      </c>
      <c r="G54" s="602">
        <v>2491.875</v>
      </c>
      <c r="H54" s="662">
        <v>1366.7457200000001</v>
      </c>
      <c r="I54" s="602">
        <v>7068.8086800000001</v>
      </c>
      <c r="K54" s="660"/>
      <c r="L54" s="660"/>
      <c r="M54" s="660"/>
      <c r="N54" s="660"/>
      <c r="O54" s="660"/>
      <c r="P54" s="660"/>
      <c r="Q54" s="660"/>
      <c r="R54" s="660"/>
      <c r="S54" s="660"/>
    </row>
    <row r="55" spans="1:19" ht="16.5" customHeight="1" x14ac:dyDescent="0.25">
      <c r="A55" s="600" t="s">
        <v>857</v>
      </c>
      <c r="B55" s="605">
        <v>763.73885900000005</v>
      </c>
      <c r="C55" s="606">
        <v>1278.3102389999999</v>
      </c>
      <c r="D55" s="614">
        <v>8964.8047499999993</v>
      </c>
      <c r="E55" s="606">
        <v>15536.04739</v>
      </c>
      <c r="F55" s="605">
        <v>378.43877899999995</v>
      </c>
      <c r="G55" s="606">
        <v>641.49789899999996</v>
      </c>
      <c r="H55" s="664">
        <v>2725.0107399999997</v>
      </c>
      <c r="I55" s="606">
        <v>4905.8162799999991</v>
      </c>
      <c r="K55" s="660"/>
      <c r="L55" s="660"/>
      <c r="M55" s="660"/>
      <c r="N55" s="660"/>
      <c r="O55" s="660"/>
      <c r="P55" s="660"/>
      <c r="Q55" s="660"/>
      <c r="R55" s="660"/>
      <c r="S55" s="660"/>
    </row>
    <row r="56" spans="1:19" ht="16.5" customHeight="1" x14ac:dyDescent="0.25">
      <c r="A56" s="604" t="s">
        <v>805</v>
      </c>
      <c r="B56" s="601">
        <v>10183.851670000002</v>
      </c>
      <c r="C56" s="602">
        <v>16673.234910000003</v>
      </c>
      <c r="D56" s="612">
        <v>6631.9608100000005</v>
      </c>
      <c r="E56" s="602">
        <v>12237.920310000001</v>
      </c>
      <c r="F56" s="601">
        <v>93.886110000000002</v>
      </c>
      <c r="G56" s="602">
        <v>327.21211</v>
      </c>
      <c r="H56" s="662">
        <v>118.41396999999999</v>
      </c>
      <c r="I56" s="602">
        <v>205.72357999999997</v>
      </c>
      <c r="K56" s="660"/>
      <c r="L56" s="660"/>
      <c r="M56" s="660"/>
      <c r="N56" s="660"/>
      <c r="O56" s="660"/>
      <c r="P56" s="660"/>
      <c r="Q56" s="660"/>
      <c r="R56" s="660"/>
      <c r="S56" s="660"/>
    </row>
    <row r="57" spans="1:19" ht="16.5" customHeight="1" x14ac:dyDescent="0.25">
      <c r="A57" s="608" t="s">
        <v>806</v>
      </c>
      <c r="B57" s="609">
        <v>641575.27667800011</v>
      </c>
      <c r="C57" s="610">
        <v>1298776.5262270004</v>
      </c>
      <c r="D57" s="620">
        <v>563018.22073000006</v>
      </c>
      <c r="E57" s="610">
        <v>1162347.7797399999</v>
      </c>
      <c r="F57" s="609">
        <v>187046.27961299999</v>
      </c>
      <c r="G57" s="610">
        <v>394915.36519900005</v>
      </c>
      <c r="H57" s="661">
        <v>160187.53134999998</v>
      </c>
      <c r="I57" s="610">
        <v>332378.64190000005</v>
      </c>
      <c r="K57" s="660"/>
      <c r="L57" s="660"/>
      <c r="M57" s="660"/>
      <c r="N57" s="660"/>
      <c r="O57" s="660"/>
      <c r="P57" s="660"/>
      <c r="Q57" s="660"/>
      <c r="R57" s="660"/>
      <c r="S57" s="660"/>
    </row>
    <row r="58" spans="1:19" ht="16.5" customHeight="1" thickBot="1" x14ac:dyDescent="0.3">
      <c r="A58" s="621" t="s">
        <v>858</v>
      </c>
      <c r="B58" s="622">
        <v>720194.03648500005</v>
      </c>
      <c r="C58" s="623">
        <v>1447398.6463920004</v>
      </c>
      <c r="D58" s="624">
        <v>890393.14057000005</v>
      </c>
      <c r="E58" s="623">
        <v>1799976.8530299999</v>
      </c>
      <c r="F58" s="622">
        <v>238529.40792</v>
      </c>
      <c r="G58" s="623">
        <v>491317.95223400008</v>
      </c>
      <c r="H58" s="665">
        <v>349692.61098999996</v>
      </c>
      <c r="I58" s="623">
        <v>695097.16214999999</v>
      </c>
      <c r="K58" s="660"/>
      <c r="L58" s="660"/>
      <c r="M58" s="660"/>
      <c r="N58" s="660"/>
      <c r="O58" s="660"/>
      <c r="P58" s="660"/>
      <c r="Q58" s="660"/>
      <c r="R58" s="660"/>
      <c r="S58" s="660"/>
    </row>
    <row r="59" spans="1:19" ht="25.5" customHeight="1" x14ac:dyDescent="0.35">
      <c r="A59" s="647" t="s">
        <v>830</v>
      </c>
      <c r="B59" s="648"/>
      <c r="C59" s="648"/>
      <c r="D59" s="648"/>
      <c r="E59" s="648"/>
      <c r="F59" s="648"/>
      <c r="G59" s="648"/>
      <c r="H59" s="648"/>
      <c r="I59" s="648"/>
    </row>
    <row r="60" spans="1:19" ht="16.5" customHeight="1" x14ac:dyDescent="0.3">
      <c r="A60" s="649" t="s">
        <v>831</v>
      </c>
      <c r="B60" s="650"/>
      <c r="C60" s="650"/>
      <c r="D60" s="650"/>
      <c r="E60" s="650"/>
      <c r="F60" s="650"/>
      <c r="G60" s="650"/>
      <c r="H60" s="650"/>
      <c r="I60" s="650"/>
    </row>
    <row r="61" spans="1:19" ht="16.5" customHeight="1" thickBot="1" x14ac:dyDescent="0.3">
      <c r="A61" s="588"/>
      <c r="B61" s="589"/>
      <c r="C61" s="589"/>
      <c r="D61" s="589"/>
      <c r="E61" s="589"/>
      <c r="F61" s="589"/>
      <c r="G61" s="589"/>
    </row>
    <row r="62" spans="1:19" ht="24" customHeight="1" thickBot="1" x14ac:dyDescent="0.25">
      <c r="A62" s="794" t="s">
        <v>142</v>
      </c>
      <c r="B62" s="797" t="s">
        <v>286</v>
      </c>
      <c r="C62" s="797"/>
      <c r="D62" s="797"/>
      <c r="E62" s="797"/>
      <c r="F62" s="797" t="s">
        <v>750</v>
      </c>
      <c r="G62" s="797"/>
      <c r="H62" s="797"/>
      <c r="I62" s="797"/>
    </row>
    <row r="63" spans="1:19" s="663" customFormat="1" ht="23.25" customHeight="1" x14ac:dyDescent="0.2">
      <c r="A63" s="795"/>
      <c r="B63" s="795" t="s">
        <v>751</v>
      </c>
      <c r="C63" s="795"/>
      <c r="D63" s="798" t="s">
        <v>752</v>
      </c>
      <c r="E63" s="798"/>
      <c r="F63" s="795" t="s">
        <v>751</v>
      </c>
      <c r="G63" s="795"/>
      <c r="H63" s="798" t="s">
        <v>752</v>
      </c>
      <c r="I63" s="798"/>
    </row>
    <row r="64" spans="1:19" ht="47.25" customHeight="1" thickBot="1" x14ac:dyDescent="0.25">
      <c r="A64" s="796"/>
      <c r="B64" s="591" t="str">
        <f>$B$6</f>
        <v>2n TRIM. 2023</v>
      </c>
      <c r="C64" s="651" t="str">
        <f>$C$6</f>
        <v>TOTAL ACUMUL. 2023</v>
      </c>
      <c r="D64" s="591" t="str">
        <f>$B$6</f>
        <v>2n TRIM. 2023</v>
      </c>
      <c r="E64" s="651" t="str">
        <f>$C$6</f>
        <v>TOTAL ACUMUL. 2023</v>
      </c>
      <c r="F64" s="591" t="str">
        <f>$B$6</f>
        <v>2n TRIM. 2023</v>
      </c>
      <c r="G64" s="651" t="str">
        <f>$C$6</f>
        <v>TOTAL ACUMUL. 2023</v>
      </c>
      <c r="H64" s="591" t="str">
        <f>$B$6</f>
        <v>2n TRIM. 2023</v>
      </c>
      <c r="I64" s="651" t="str">
        <f>$C$6</f>
        <v>TOTAL ACUMUL. 2023</v>
      </c>
    </row>
    <row r="65" spans="1:19" ht="24.75" customHeight="1" x14ac:dyDescent="0.25">
      <c r="A65" s="666"/>
      <c r="B65" s="627"/>
      <c r="C65" s="628"/>
      <c r="D65" s="629"/>
      <c r="E65" s="628"/>
      <c r="F65" s="627"/>
      <c r="G65" s="628"/>
      <c r="H65" s="667"/>
      <c r="I65" s="628"/>
    </row>
    <row r="66" spans="1:19" ht="16.5" customHeight="1" x14ac:dyDescent="0.25">
      <c r="A66" s="631" t="s">
        <v>809</v>
      </c>
      <c r="B66" s="601">
        <v>77135.338997999992</v>
      </c>
      <c r="C66" s="602">
        <v>171290.42731200001</v>
      </c>
      <c r="D66" s="612">
        <v>85865.452120000002</v>
      </c>
      <c r="E66" s="602">
        <v>198445.50010999999</v>
      </c>
      <c r="F66" s="601">
        <v>5160.5714200000002</v>
      </c>
      <c r="G66" s="602">
        <v>11431.319866000002</v>
      </c>
      <c r="H66" s="662">
        <v>8041.8386900000005</v>
      </c>
      <c r="I66" s="602">
        <v>17843.20866</v>
      </c>
      <c r="K66" s="660"/>
      <c r="L66" s="660"/>
      <c r="M66" s="660"/>
      <c r="N66" s="660"/>
      <c r="O66" s="660"/>
      <c r="P66" s="660"/>
      <c r="Q66" s="660"/>
      <c r="R66" s="660"/>
      <c r="S66" s="660"/>
    </row>
    <row r="67" spans="1:19" ht="16.5" customHeight="1" x14ac:dyDescent="0.25">
      <c r="A67" s="635" t="s">
        <v>859</v>
      </c>
      <c r="B67" s="636">
        <v>45001.101999999999</v>
      </c>
      <c r="C67" s="637">
        <v>116327.16499999999</v>
      </c>
      <c r="D67" s="638">
        <v>48374.462140000003</v>
      </c>
      <c r="E67" s="637">
        <v>123605.05688</v>
      </c>
      <c r="F67" s="636">
        <v>126.199</v>
      </c>
      <c r="G67" s="637">
        <v>276.43900000000002</v>
      </c>
      <c r="H67" s="668">
        <v>367.12722000000002</v>
      </c>
      <c r="I67" s="637">
        <v>678.88646999999992</v>
      </c>
      <c r="K67" s="660"/>
      <c r="L67" s="660"/>
      <c r="M67" s="660"/>
      <c r="N67" s="660"/>
      <c r="O67" s="660"/>
      <c r="P67" s="660"/>
      <c r="Q67" s="660"/>
      <c r="R67" s="660"/>
      <c r="S67" s="660"/>
    </row>
    <row r="68" spans="1:19" ht="15.75" customHeight="1" x14ac:dyDescent="0.25">
      <c r="A68" s="631" t="s">
        <v>860</v>
      </c>
      <c r="B68" s="632">
        <v>2143.4445260000002</v>
      </c>
      <c r="C68" s="633">
        <v>2603.9329110000003</v>
      </c>
      <c r="D68" s="634">
        <v>2664.2943500000001</v>
      </c>
      <c r="E68" s="633">
        <v>3625.7205899999999</v>
      </c>
      <c r="F68" s="632">
        <v>885.377926</v>
      </c>
      <c r="G68" s="633">
        <v>1320.183311</v>
      </c>
      <c r="H68" s="669">
        <v>1467.4711100000002</v>
      </c>
      <c r="I68" s="633">
        <v>2386.6628300000002</v>
      </c>
      <c r="K68" s="660"/>
      <c r="L68" s="660"/>
      <c r="M68" s="660"/>
      <c r="N68" s="660"/>
      <c r="O68" s="660"/>
      <c r="P68" s="660"/>
      <c r="Q68" s="660"/>
      <c r="R68" s="660"/>
      <c r="S68" s="660"/>
    </row>
    <row r="69" spans="1:19" ht="15.75" customHeight="1" x14ac:dyDescent="0.25">
      <c r="A69" s="635" t="s">
        <v>812</v>
      </c>
      <c r="B69" s="636">
        <v>8791.8861269999979</v>
      </c>
      <c r="C69" s="637">
        <v>16752.284908000001</v>
      </c>
      <c r="D69" s="638">
        <v>36692.428680000005</v>
      </c>
      <c r="E69" s="637">
        <v>74754.21875</v>
      </c>
      <c r="F69" s="636">
        <v>4597.5100470000007</v>
      </c>
      <c r="G69" s="637">
        <v>9063.0565480000005</v>
      </c>
      <c r="H69" s="668">
        <v>19757.400910000004</v>
      </c>
      <c r="I69" s="637">
        <v>38824.263550000003</v>
      </c>
      <c r="K69" s="660"/>
      <c r="L69" s="660"/>
      <c r="M69" s="660"/>
      <c r="N69" s="660"/>
      <c r="O69" s="660"/>
      <c r="P69" s="660"/>
      <c r="Q69" s="660"/>
      <c r="R69" s="660"/>
      <c r="S69" s="660"/>
    </row>
    <row r="70" spans="1:19" ht="15.75" customHeight="1" x14ac:dyDescent="0.25">
      <c r="A70" s="631" t="s">
        <v>861</v>
      </c>
      <c r="B70" s="632">
        <v>30222.718155000002</v>
      </c>
      <c r="C70" s="633">
        <v>58395.513208000004</v>
      </c>
      <c r="D70" s="634">
        <v>31060.692349999998</v>
      </c>
      <c r="E70" s="633">
        <v>60039.577539999998</v>
      </c>
      <c r="F70" s="632">
        <v>21461.097429000005</v>
      </c>
      <c r="G70" s="633">
        <v>42144.396464999998</v>
      </c>
      <c r="H70" s="669">
        <v>23334.865060000004</v>
      </c>
      <c r="I70" s="633">
        <v>46122.915000000001</v>
      </c>
      <c r="K70" s="660"/>
      <c r="L70" s="660"/>
      <c r="M70" s="660"/>
      <c r="N70" s="660"/>
      <c r="O70" s="660"/>
      <c r="P70" s="660"/>
      <c r="Q70" s="660"/>
      <c r="R70" s="660"/>
      <c r="S70" s="660"/>
    </row>
    <row r="71" spans="1:19" ht="15.75" customHeight="1" x14ac:dyDescent="0.25">
      <c r="A71" s="635" t="s">
        <v>862</v>
      </c>
      <c r="B71" s="636">
        <v>24878.989080000003</v>
      </c>
      <c r="C71" s="637">
        <v>46085.854621000006</v>
      </c>
      <c r="D71" s="638">
        <v>72405.230859999996</v>
      </c>
      <c r="E71" s="637">
        <v>133913.79631999999</v>
      </c>
      <c r="F71" s="636">
        <v>6399.7321419999998</v>
      </c>
      <c r="G71" s="637">
        <v>10887.382212999999</v>
      </c>
      <c r="H71" s="668">
        <v>23943.326700000005</v>
      </c>
      <c r="I71" s="637">
        <v>42789.277290000005</v>
      </c>
      <c r="K71" s="660"/>
      <c r="L71" s="660"/>
      <c r="M71" s="660"/>
      <c r="N71" s="660"/>
      <c r="O71" s="660"/>
      <c r="P71" s="660"/>
      <c r="Q71" s="660"/>
      <c r="R71" s="660"/>
      <c r="S71" s="660"/>
    </row>
    <row r="72" spans="1:19" ht="16.5" customHeight="1" x14ac:dyDescent="0.25">
      <c r="A72" s="670" t="s">
        <v>863</v>
      </c>
      <c r="B72" s="632">
        <v>18026.372828999996</v>
      </c>
      <c r="C72" s="633">
        <v>34009.531020999995</v>
      </c>
      <c r="D72" s="634">
        <v>43484.574809999998</v>
      </c>
      <c r="E72" s="633">
        <v>82096.535149999996</v>
      </c>
      <c r="F72" s="632">
        <v>16819.253203</v>
      </c>
      <c r="G72" s="633">
        <v>31641.794315000003</v>
      </c>
      <c r="H72" s="669">
        <v>40148.307799999995</v>
      </c>
      <c r="I72" s="633">
        <v>75322.805229999998</v>
      </c>
      <c r="K72" s="660"/>
      <c r="L72" s="660"/>
      <c r="M72" s="660"/>
      <c r="N72" s="660"/>
      <c r="O72" s="660"/>
      <c r="P72" s="660"/>
      <c r="Q72" s="660"/>
      <c r="R72" s="660"/>
      <c r="S72" s="660"/>
    </row>
    <row r="73" spans="1:19" ht="16.5" customHeight="1" x14ac:dyDescent="0.25">
      <c r="A73" s="635" t="s">
        <v>816</v>
      </c>
      <c r="B73" s="636">
        <v>38318.768508999994</v>
      </c>
      <c r="C73" s="637">
        <v>71922.53102699999</v>
      </c>
      <c r="D73" s="638">
        <v>72931.913029999996</v>
      </c>
      <c r="E73" s="637">
        <v>135914.82569</v>
      </c>
      <c r="F73" s="636">
        <v>11227.882239000002</v>
      </c>
      <c r="G73" s="637">
        <v>24469.499459000002</v>
      </c>
      <c r="H73" s="668">
        <v>23006.61120000001</v>
      </c>
      <c r="I73" s="637">
        <v>49398.787440000015</v>
      </c>
      <c r="K73" s="660"/>
      <c r="L73" s="660"/>
      <c r="M73" s="660"/>
      <c r="N73" s="660"/>
      <c r="O73" s="660"/>
      <c r="P73" s="660"/>
      <c r="Q73" s="660"/>
      <c r="R73" s="660"/>
      <c r="S73" s="660"/>
    </row>
    <row r="74" spans="1:19" ht="16.5" customHeight="1" x14ac:dyDescent="0.25">
      <c r="A74" s="631" t="s">
        <v>864</v>
      </c>
      <c r="B74" s="632">
        <v>11880.647122999999</v>
      </c>
      <c r="C74" s="633">
        <v>21940.905420999999</v>
      </c>
      <c r="D74" s="634">
        <v>24891.811450000001</v>
      </c>
      <c r="E74" s="633">
        <v>44965.838200000006</v>
      </c>
      <c r="F74" s="632">
        <v>2963.1034230000005</v>
      </c>
      <c r="G74" s="633">
        <v>7402.6771410000001</v>
      </c>
      <c r="H74" s="669">
        <v>6143.7877100000014</v>
      </c>
      <c r="I74" s="633">
        <v>15241.82762</v>
      </c>
      <c r="K74" s="660"/>
      <c r="L74" s="660"/>
      <c r="M74" s="660"/>
      <c r="N74" s="660"/>
      <c r="O74" s="660"/>
      <c r="P74" s="660"/>
      <c r="Q74" s="660"/>
      <c r="R74" s="660"/>
      <c r="S74" s="660"/>
    </row>
    <row r="75" spans="1:19" ht="16.5" customHeight="1" x14ac:dyDescent="0.25">
      <c r="A75" s="671" t="s">
        <v>865</v>
      </c>
      <c r="B75" s="636">
        <v>10713.021261</v>
      </c>
      <c r="C75" s="637">
        <v>19369.371592</v>
      </c>
      <c r="D75" s="638">
        <v>43793.540049999996</v>
      </c>
      <c r="E75" s="637">
        <v>81285.509279999998</v>
      </c>
      <c r="F75" s="636">
        <v>8208.1321050000006</v>
      </c>
      <c r="G75" s="637">
        <v>14652.652806999999</v>
      </c>
      <c r="H75" s="668">
        <v>36892.471829999995</v>
      </c>
      <c r="I75" s="637">
        <v>68904.430790000013</v>
      </c>
      <c r="K75" s="660"/>
      <c r="L75" s="660"/>
      <c r="M75" s="660"/>
      <c r="N75" s="660"/>
      <c r="O75" s="660"/>
      <c r="P75" s="660"/>
      <c r="Q75" s="660"/>
      <c r="R75" s="660"/>
      <c r="S75" s="660"/>
    </row>
    <row r="76" spans="1:19" ht="16.5" customHeight="1" x14ac:dyDescent="0.25">
      <c r="A76" s="631" t="s">
        <v>820</v>
      </c>
      <c r="B76" s="632">
        <v>89454.342357000016</v>
      </c>
      <c r="C76" s="633">
        <v>166927.33939199999</v>
      </c>
      <c r="D76" s="634">
        <v>80830.009279999998</v>
      </c>
      <c r="E76" s="633">
        <v>153387.67827999999</v>
      </c>
      <c r="F76" s="632">
        <v>75291.959365999981</v>
      </c>
      <c r="G76" s="633">
        <v>136783.51648399999</v>
      </c>
      <c r="H76" s="669">
        <v>54917.284620000006</v>
      </c>
      <c r="I76" s="633">
        <v>100653.44581</v>
      </c>
      <c r="K76" s="660"/>
      <c r="L76" s="660"/>
      <c r="M76" s="660"/>
      <c r="N76" s="660"/>
      <c r="O76" s="660"/>
      <c r="P76" s="660"/>
      <c r="Q76" s="660"/>
      <c r="R76" s="660"/>
      <c r="S76" s="660"/>
    </row>
    <row r="77" spans="1:19" ht="16.5" customHeight="1" x14ac:dyDescent="0.25">
      <c r="A77" s="635" t="s">
        <v>866</v>
      </c>
      <c r="B77" s="636">
        <v>37708.927013</v>
      </c>
      <c r="C77" s="637">
        <v>76331.288463000004</v>
      </c>
      <c r="D77" s="638">
        <v>28119.570240000001</v>
      </c>
      <c r="E77" s="637">
        <v>54493.898409999994</v>
      </c>
      <c r="F77" s="636">
        <v>36608.399302999998</v>
      </c>
      <c r="G77" s="637">
        <v>73952.81868299999</v>
      </c>
      <c r="H77" s="668">
        <v>26946.244759999998</v>
      </c>
      <c r="I77" s="637">
        <v>52154.262759999998</v>
      </c>
      <c r="K77" s="660"/>
      <c r="L77" s="660"/>
      <c r="M77" s="660"/>
      <c r="N77" s="660"/>
      <c r="O77" s="660"/>
      <c r="P77" s="660"/>
      <c r="Q77" s="660"/>
      <c r="R77" s="660"/>
      <c r="S77" s="660"/>
    </row>
    <row r="78" spans="1:19" ht="16.5" customHeight="1" x14ac:dyDescent="0.25">
      <c r="A78" s="631" t="s">
        <v>867</v>
      </c>
      <c r="B78" s="632">
        <v>2282.7611900000002</v>
      </c>
      <c r="C78" s="633">
        <v>4197.6101520000002</v>
      </c>
      <c r="D78" s="634">
        <v>3876.369709999999</v>
      </c>
      <c r="E78" s="633">
        <v>7113.2559599999995</v>
      </c>
      <c r="F78" s="632">
        <v>809.65107999999987</v>
      </c>
      <c r="G78" s="633">
        <v>1486.3115019999996</v>
      </c>
      <c r="H78" s="669">
        <v>2431.2822399999995</v>
      </c>
      <c r="I78" s="633">
        <v>4414.4093999999996</v>
      </c>
      <c r="K78" s="660"/>
      <c r="L78" s="660"/>
      <c r="M78" s="660"/>
      <c r="N78" s="660"/>
      <c r="O78" s="660"/>
      <c r="P78" s="660"/>
      <c r="Q78" s="660"/>
      <c r="R78" s="660"/>
      <c r="S78" s="660"/>
    </row>
    <row r="79" spans="1:19" ht="16.5" customHeight="1" x14ac:dyDescent="0.25">
      <c r="A79" s="640" t="s">
        <v>823</v>
      </c>
      <c r="B79" s="636">
        <v>11625.292766</v>
      </c>
      <c r="C79" s="637">
        <v>25278.428360999998</v>
      </c>
      <c r="D79" s="638">
        <v>28032.365980000002</v>
      </c>
      <c r="E79" s="637">
        <v>56916.435800000007</v>
      </c>
      <c r="F79" s="636">
        <v>1470.0835959999999</v>
      </c>
      <c r="G79" s="637">
        <v>2645.8076639999999</v>
      </c>
      <c r="H79" s="668">
        <v>6246.7386100000003</v>
      </c>
      <c r="I79" s="637">
        <v>12191.115679999999</v>
      </c>
      <c r="K79" s="660"/>
      <c r="L79" s="660"/>
      <c r="M79" s="660"/>
      <c r="N79" s="660"/>
      <c r="O79" s="660"/>
      <c r="P79" s="660"/>
      <c r="Q79" s="660"/>
      <c r="R79" s="660"/>
      <c r="S79" s="660"/>
    </row>
    <row r="80" spans="1:19" ht="16.5" customHeight="1" x14ac:dyDescent="0.25">
      <c r="A80" s="639" t="s">
        <v>868</v>
      </c>
      <c r="B80" s="632">
        <v>27084.812544</v>
      </c>
      <c r="C80" s="633">
        <v>84161.41457600001</v>
      </c>
      <c r="D80" s="634">
        <v>23929.608759999996</v>
      </c>
      <c r="E80" s="633">
        <v>60130.518709999997</v>
      </c>
      <c r="F80" s="632">
        <v>8449.3892479999995</v>
      </c>
      <c r="G80" s="633">
        <v>16547.866784999998</v>
      </c>
      <c r="H80" s="669">
        <v>11651.819240000004</v>
      </c>
      <c r="I80" s="633">
        <v>22677.509420000006</v>
      </c>
      <c r="K80" s="660"/>
      <c r="L80" s="660"/>
      <c r="M80" s="660"/>
      <c r="N80" s="660"/>
      <c r="O80" s="660"/>
      <c r="P80" s="660"/>
      <c r="Q80" s="660"/>
      <c r="R80" s="660"/>
      <c r="S80" s="660"/>
    </row>
    <row r="81" spans="1:19" ht="16.5" customHeight="1" x14ac:dyDescent="0.25">
      <c r="A81" s="640" t="s">
        <v>869</v>
      </c>
      <c r="B81" s="636">
        <v>196.54678100000001</v>
      </c>
      <c r="C81" s="637">
        <v>316.21124200000003</v>
      </c>
      <c r="D81" s="638">
        <v>13558.590559999999</v>
      </c>
      <c r="E81" s="637">
        <v>20808.535259999997</v>
      </c>
      <c r="F81" s="636">
        <v>55.766860999999999</v>
      </c>
      <c r="G81" s="637">
        <v>103.950762</v>
      </c>
      <c r="H81" s="668">
        <v>2819.5867599999997</v>
      </c>
      <c r="I81" s="637">
        <v>5768.4972799999996</v>
      </c>
      <c r="K81" s="660"/>
      <c r="L81" s="660"/>
      <c r="M81" s="660"/>
      <c r="N81" s="660"/>
      <c r="O81" s="660"/>
      <c r="P81" s="660"/>
      <c r="Q81" s="660"/>
      <c r="R81" s="660"/>
      <c r="S81" s="660"/>
    </row>
    <row r="82" spans="1:19" ht="29.25" customHeight="1" x14ac:dyDescent="0.25">
      <c r="A82" s="672" t="s">
        <v>870</v>
      </c>
      <c r="B82" s="673">
        <v>10140.775851999999</v>
      </c>
      <c r="C82" s="674">
        <v>19578.495417999999</v>
      </c>
      <c r="D82" s="675">
        <v>30252.475229999996</v>
      </c>
      <c r="E82" s="674">
        <v>63398.679800000005</v>
      </c>
      <c r="F82" s="673">
        <v>5280.3589820000007</v>
      </c>
      <c r="G82" s="674">
        <v>10486.469132000002</v>
      </c>
      <c r="H82" s="676">
        <v>19686.465089999998</v>
      </c>
      <c r="I82" s="674">
        <v>40576.096969999999</v>
      </c>
      <c r="K82" s="660"/>
      <c r="L82" s="660"/>
      <c r="M82" s="660"/>
      <c r="N82" s="660"/>
      <c r="O82" s="660"/>
      <c r="P82" s="660"/>
      <c r="Q82" s="660"/>
      <c r="R82" s="660"/>
      <c r="S82" s="660"/>
    </row>
    <row r="83" spans="1:19" ht="16.5" customHeight="1" x14ac:dyDescent="0.25">
      <c r="A83" s="608" t="s">
        <v>826</v>
      </c>
      <c r="B83" s="641">
        <v>334963.57249299996</v>
      </c>
      <c r="C83" s="642">
        <v>669230.4788990001</v>
      </c>
      <c r="D83" s="643">
        <v>534804.51572999998</v>
      </c>
      <c r="E83" s="642">
        <v>1000776.6950899999</v>
      </c>
      <c r="F83" s="641">
        <v>162951.65304199999</v>
      </c>
      <c r="G83" s="642">
        <v>297725.435704</v>
      </c>
      <c r="H83" s="677">
        <v>264199.97790000006</v>
      </c>
      <c r="I83" s="642">
        <v>468305.14047000004</v>
      </c>
      <c r="K83" s="660"/>
      <c r="L83" s="660"/>
      <c r="M83" s="660"/>
      <c r="N83" s="660"/>
      <c r="O83" s="660"/>
      <c r="P83" s="660"/>
      <c r="Q83" s="660"/>
      <c r="R83" s="660"/>
      <c r="S83" s="660"/>
    </row>
    <row r="84" spans="1:19" ht="37.15" customHeight="1" thickBot="1" x14ac:dyDescent="0.3">
      <c r="A84" s="678" t="s">
        <v>871</v>
      </c>
      <c r="B84" s="622">
        <v>1055157.608978</v>
      </c>
      <c r="C84" s="623">
        <v>2116629.1252910006</v>
      </c>
      <c r="D84" s="624">
        <v>1425197.6562999999</v>
      </c>
      <c r="E84" s="623">
        <v>2800753.5481199999</v>
      </c>
      <c r="F84" s="622">
        <v>401481.06096199999</v>
      </c>
      <c r="G84" s="623">
        <v>789043.38793800003</v>
      </c>
      <c r="H84" s="665">
        <v>613892.58889000001</v>
      </c>
      <c r="I84" s="623">
        <v>1163402.30262</v>
      </c>
      <c r="K84" s="660"/>
      <c r="L84" s="660"/>
      <c r="M84" s="660"/>
      <c r="N84" s="660"/>
      <c r="O84" s="660"/>
      <c r="P84" s="660"/>
      <c r="Q84" s="660"/>
      <c r="R84" s="660"/>
      <c r="S84" s="660"/>
    </row>
    <row r="85" spans="1:19" ht="25.5" customHeight="1" x14ac:dyDescent="0.2">
      <c r="A85" s="790" t="s">
        <v>872</v>
      </c>
      <c r="B85" s="799"/>
      <c r="C85" s="799"/>
      <c r="D85" s="799"/>
      <c r="E85" s="799"/>
      <c r="F85" s="799"/>
      <c r="G85" s="799"/>
      <c r="H85" s="799"/>
      <c r="I85" s="799"/>
      <c r="K85" s="660"/>
      <c r="L85" s="660"/>
      <c r="M85" s="660"/>
      <c r="N85" s="660"/>
      <c r="O85" s="660"/>
      <c r="P85" s="660"/>
      <c r="Q85" s="660"/>
      <c r="R85" s="660"/>
      <c r="S85" s="660"/>
    </row>
    <row r="86" spans="1:19" ht="16.5" customHeight="1" x14ac:dyDescent="0.2">
      <c r="A86" s="800" t="s">
        <v>829</v>
      </c>
      <c r="B86" s="801"/>
      <c r="C86" s="801"/>
      <c r="D86" s="801"/>
      <c r="E86" s="801"/>
      <c r="F86" s="801"/>
      <c r="G86" s="801"/>
      <c r="H86" s="801"/>
      <c r="I86" s="801"/>
    </row>
    <row r="87" spans="1:19" ht="16.5" customHeight="1" x14ac:dyDescent="0.2"/>
    <row r="88" spans="1:19" ht="16.5" customHeight="1" x14ac:dyDescent="0.2"/>
    <row r="89" spans="1:19" ht="21" customHeight="1" x14ac:dyDescent="0.2"/>
    <row r="90" spans="1:19" ht="38.25" customHeight="1" x14ac:dyDescent="0.2">
      <c r="J90" s="679"/>
      <c r="K90" s="679"/>
    </row>
    <row r="91" spans="1:19" s="645" customFormat="1" ht="15.75" customHeight="1" x14ac:dyDescent="0.2">
      <c r="A91" s="259"/>
      <c r="B91" s="259"/>
      <c r="C91" s="259"/>
      <c r="D91" s="259"/>
      <c r="E91" s="259"/>
      <c r="F91" s="259"/>
      <c r="G91" s="259"/>
      <c r="H91" s="259"/>
      <c r="I91" s="259"/>
    </row>
    <row r="92" spans="1:19" s="645" customFormat="1" ht="15.75" customHeight="1" x14ac:dyDescent="0.2">
      <c r="A92" s="259"/>
      <c r="B92" s="259"/>
      <c r="C92" s="259"/>
      <c r="D92" s="259"/>
      <c r="E92" s="259"/>
      <c r="F92" s="259"/>
      <c r="G92" s="259"/>
      <c r="H92" s="259"/>
      <c r="I92" s="259"/>
    </row>
    <row r="93" spans="1:19" s="645" customFormat="1" x14ac:dyDescent="0.2">
      <c r="A93" s="259"/>
      <c r="B93" s="259"/>
      <c r="C93" s="259"/>
      <c r="D93" s="259"/>
      <c r="E93" s="259"/>
      <c r="F93" s="259"/>
      <c r="G93" s="259"/>
      <c r="H93" s="259"/>
      <c r="I93" s="259"/>
    </row>
  </sheetData>
  <mergeCells count="16">
    <mergeCell ref="A4:A6"/>
    <mergeCell ref="B4:E4"/>
    <mergeCell ref="F4:I4"/>
    <mergeCell ref="B5:C5"/>
    <mergeCell ref="D5:E5"/>
    <mergeCell ref="F5:G5"/>
    <mergeCell ref="H5:I5"/>
    <mergeCell ref="A85:I85"/>
    <mergeCell ref="A86:I86"/>
    <mergeCell ref="A62:A64"/>
    <mergeCell ref="B62:E62"/>
    <mergeCell ref="F62:I62"/>
    <mergeCell ref="B63:C63"/>
    <mergeCell ref="D63:E63"/>
    <mergeCell ref="F63:G63"/>
    <mergeCell ref="H63:I63"/>
  </mergeCells>
  <pageMargins left="0.59055118110236227" right="0.23622047244094491" top="0.6692913385826772" bottom="0.51181102362204722" header="0.27559055118110237" footer="0.31496062992125984"/>
  <pageSetup paperSize="9" scale="70" firstPageNumber="0" fitToHeight="2" orientation="portrait" r:id="rId1"/>
  <headerFooter alignWithMargins="0"/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AE32-9AE0-4307-82FF-9158E13D6BA9}">
  <sheetPr>
    <pageSetUpPr fitToPage="1"/>
  </sheetPr>
  <dimension ref="A1:GZ49"/>
  <sheetViews>
    <sheetView view="pageBreakPreview" zoomScale="80" zoomScaleNormal="50" zoomScaleSheetLayoutView="80" workbookViewId="0">
      <pane xSplit="1" ySplit="6" topLeftCell="B7" activePane="bottomRight" state="frozen"/>
      <selection activeCell="L6" sqref="L6"/>
      <selection pane="topRight" activeCell="L6" sqref="L6"/>
      <selection pane="bottomLeft" activeCell="L6" sqref="L6"/>
      <selection pane="bottomRight" activeCell="U22" sqref="U22"/>
    </sheetView>
  </sheetViews>
  <sheetFormatPr baseColWidth="10" defaultColWidth="11.42578125" defaultRowHeight="12.75" x14ac:dyDescent="0.2"/>
  <cols>
    <col min="1" max="1" width="30" style="681" customWidth="1"/>
    <col min="2" max="2" width="14.140625" style="681" customWidth="1"/>
    <col min="3" max="3" width="17.28515625" style="681" customWidth="1"/>
    <col min="4" max="4" width="14.140625" style="681" customWidth="1"/>
    <col min="5" max="5" width="16.42578125" style="681" customWidth="1"/>
    <col min="6" max="6" width="14.140625" style="681" customWidth="1"/>
    <col min="7" max="7" width="15.85546875" style="681" customWidth="1"/>
    <col min="8" max="9" width="14.140625" style="681" customWidth="1"/>
    <col min="10" max="10" width="29.7109375" style="681" customWidth="1"/>
    <col min="11" max="11" width="15.7109375" style="681" customWidth="1"/>
    <col min="12" max="12" width="16.28515625" style="681" customWidth="1"/>
    <col min="13" max="13" width="13.140625" style="681" customWidth="1"/>
    <col min="14" max="14" width="15.85546875" style="681" customWidth="1"/>
    <col min="15" max="18" width="13.140625" style="681" customWidth="1"/>
    <col min="19" max="19" width="13.5703125" style="681" customWidth="1"/>
    <col min="20" max="208" width="11.42578125" style="681" customWidth="1"/>
    <col min="209" max="256" width="11.42578125" style="681"/>
    <col min="257" max="257" width="30" style="681" customWidth="1"/>
    <col min="258" max="258" width="14.140625" style="681" customWidth="1"/>
    <col min="259" max="259" width="17.28515625" style="681" customWidth="1"/>
    <col min="260" max="260" width="14.140625" style="681" customWidth="1"/>
    <col min="261" max="261" width="16.42578125" style="681" customWidth="1"/>
    <col min="262" max="262" width="14.140625" style="681" customWidth="1"/>
    <col min="263" max="263" width="15.85546875" style="681" customWidth="1"/>
    <col min="264" max="265" width="14.140625" style="681" customWidth="1"/>
    <col min="266" max="266" width="29.7109375" style="681" customWidth="1"/>
    <col min="267" max="267" width="15.7109375" style="681" customWidth="1"/>
    <col min="268" max="268" width="16.28515625" style="681" customWidth="1"/>
    <col min="269" max="269" width="13.140625" style="681" customWidth="1"/>
    <col min="270" max="270" width="15.85546875" style="681" customWidth="1"/>
    <col min="271" max="274" width="13.140625" style="681" customWidth="1"/>
    <col min="275" max="275" width="13.5703125" style="681" customWidth="1"/>
    <col min="276" max="512" width="11.42578125" style="681"/>
    <col min="513" max="513" width="30" style="681" customWidth="1"/>
    <col min="514" max="514" width="14.140625" style="681" customWidth="1"/>
    <col min="515" max="515" width="17.28515625" style="681" customWidth="1"/>
    <col min="516" max="516" width="14.140625" style="681" customWidth="1"/>
    <col min="517" max="517" width="16.42578125" style="681" customWidth="1"/>
    <col min="518" max="518" width="14.140625" style="681" customWidth="1"/>
    <col min="519" max="519" width="15.85546875" style="681" customWidth="1"/>
    <col min="520" max="521" width="14.140625" style="681" customWidth="1"/>
    <col min="522" max="522" width="29.7109375" style="681" customWidth="1"/>
    <col min="523" max="523" width="15.7109375" style="681" customWidth="1"/>
    <col min="524" max="524" width="16.28515625" style="681" customWidth="1"/>
    <col min="525" max="525" width="13.140625" style="681" customWidth="1"/>
    <col min="526" max="526" width="15.85546875" style="681" customWidth="1"/>
    <col min="527" max="530" width="13.140625" style="681" customWidth="1"/>
    <col min="531" max="531" width="13.5703125" style="681" customWidth="1"/>
    <col min="532" max="768" width="11.42578125" style="681"/>
    <col min="769" max="769" width="30" style="681" customWidth="1"/>
    <col min="770" max="770" width="14.140625" style="681" customWidth="1"/>
    <col min="771" max="771" width="17.28515625" style="681" customWidth="1"/>
    <col min="772" max="772" width="14.140625" style="681" customWidth="1"/>
    <col min="773" max="773" width="16.42578125" style="681" customWidth="1"/>
    <col min="774" max="774" width="14.140625" style="681" customWidth="1"/>
    <col min="775" max="775" width="15.85546875" style="681" customWidth="1"/>
    <col min="776" max="777" width="14.140625" style="681" customWidth="1"/>
    <col min="778" max="778" width="29.7109375" style="681" customWidth="1"/>
    <col min="779" max="779" width="15.7109375" style="681" customWidth="1"/>
    <col min="780" max="780" width="16.28515625" style="681" customWidth="1"/>
    <col min="781" max="781" width="13.140625" style="681" customWidth="1"/>
    <col min="782" max="782" width="15.85546875" style="681" customWidth="1"/>
    <col min="783" max="786" width="13.140625" style="681" customWidth="1"/>
    <col min="787" max="787" width="13.5703125" style="681" customWidth="1"/>
    <col min="788" max="1024" width="11.42578125" style="681"/>
    <col min="1025" max="1025" width="30" style="681" customWidth="1"/>
    <col min="1026" max="1026" width="14.140625" style="681" customWidth="1"/>
    <col min="1027" max="1027" width="17.28515625" style="681" customWidth="1"/>
    <col min="1028" max="1028" width="14.140625" style="681" customWidth="1"/>
    <col min="1029" max="1029" width="16.42578125" style="681" customWidth="1"/>
    <col min="1030" max="1030" width="14.140625" style="681" customWidth="1"/>
    <col min="1031" max="1031" width="15.85546875" style="681" customWidth="1"/>
    <col min="1032" max="1033" width="14.140625" style="681" customWidth="1"/>
    <col min="1034" max="1034" width="29.7109375" style="681" customWidth="1"/>
    <col min="1035" max="1035" width="15.7109375" style="681" customWidth="1"/>
    <col min="1036" max="1036" width="16.28515625" style="681" customWidth="1"/>
    <col min="1037" max="1037" width="13.140625" style="681" customWidth="1"/>
    <col min="1038" max="1038" width="15.85546875" style="681" customWidth="1"/>
    <col min="1039" max="1042" width="13.140625" style="681" customWidth="1"/>
    <col min="1043" max="1043" width="13.5703125" style="681" customWidth="1"/>
    <col min="1044" max="1280" width="11.42578125" style="681"/>
    <col min="1281" max="1281" width="30" style="681" customWidth="1"/>
    <col min="1282" max="1282" width="14.140625" style="681" customWidth="1"/>
    <col min="1283" max="1283" width="17.28515625" style="681" customWidth="1"/>
    <col min="1284" max="1284" width="14.140625" style="681" customWidth="1"/>
    <col min="1285" max="1285" width="16.42578125" style="681" customWidth="1"/>
    <col min="1286" max="1286" width="14.140625" style="681" customWidth="1"/>
    <col min="1287" max="1287" width="15.85546875" style="681" customWidth="1"/>
    <col min="1288" max="1289" width="14.140625" style="681" customWidth="1"/>
    <col min="1290" max="1290" width="29.7109375" style="681" customWidth="1"/>
    <col min="1291" max="1291" width="15.7109375" style="681" customWidth="1"/>
    <col min="1292" max="1292" width="16.28515625" style="681" customWidth="1"/>
    <col min="1293" max="1293" width="13.140625" style="681" customWidth="1"/>
    <col min="1294" max="1294" width="15.85546875" style="681" customWidth="1"/>
    <col min="1295" max="1298" width="13.140625" style="681" customWidth="1"/>
    <col min="1299" max="1299" width="13.5703125" style="681" customWidth="1"/>
    <col min="1300" max="1536" width="11.42578125" style="681"/>
    <col min="1537" max="1537" width="30" style="681" customWidth="1"/>
    <col min="1538" max="1538" width="14.140625" style="681" customWidth="1"/>
    <col min="1539" max="1539" width="17.28515625" style="681" customWidth="1"/>
    <col min="1540" max="1540" width="14.140625" style="681" customWidth="1"/>
    <col min="1541" max="1541" width="16.42578125" style="681" customWidth="1"/>
    <col min="1542" max="1542" width="14.140625" style="681" customWidth="1"/>
    <col min="1543" max="1543" width="15.85546875" style="681" customWidth="1"/>
    <col min="1544" max="1545" width="14.140625" style="681" customWidth="1"/>
    <col min="1546" max="1546" width="29.7109375" style="681" customWidth="1"/>
    <col min="1547" max="1547" width="15.7109375" style="681" customWidth="1"/>
    <col min="1548" max="1548" width="16.28515625" style="681" customWidth="1"/>
    <col min="1549" max="1549" width="13.140625" style="681" customWidth="1"/>
    <col min="1550" max="1550" width="15.85546875" style="681" customWidth="1"/>
    <col min="1551" max="1554" width="13.140625" style="681" customWidth="1"/>
    <col min="1555" max="1555" width="13.5703125" style="681" customWidth="1"/>
    <col min="1556" max="1792" width="11.42578125" style="681"/>
    <col min="1793" max="1793" width="30" style="681" customWidth="1"/>
    <col min="1794" max="1794" width="14.140625" style="681" customWidth="1"/>
    <col min="1795" max="1795" width="17.28515625" style="681" customWidth="1"/>
    <col min="1796" max="1796" width="14.140625" style="681" customWidth="1"/>
    <col min="1797" max="1797" width="16.42578125" style="681" customWidth="1"/>
    <col min="1798" max="1798" width="14.140625" style="681" customWidth="1"/>
    <col min="1799" max="1799" width="15.85546875" style="681" customWidth="1"/>
    <col min="1800" max="1801" width="14.140625" style="681" customWidth="1"/>
    <col min="1802" max="1802" width="29.7109375" style="681" customWidth="1"/>
    <col min="1803" max="1803" width="15.7109375" style="681" customWidth="1"/>
    <col min="1804" max="1804" width="16.28515625" style="681" customWidth="1"/>
    <col min="1805" max="1805" width="13.140625" style="681" customWidth="1"/>
    <col min="1806" max="1806" width="15.85546875" style="681" customWidth="1"/>
    <col min="1807" max="1810" width="13.140625" style="681" customWidth="1"/>
    <col min="1811" max="1811" width="13.5703125" style="681" customWidth="1"/>
    <col min="1812" max="2048" width="11.42578125" style="681"/>
    <col min="2049" max="2049" width="30" style="681" customWidth="1"/>
    <col min="2050" max="2050" width="14.140625" style="681" customWidth="1"/>
    <col min="2051" max="2051" width="17.28515625" style="681" customWidth="1"/>
    <col min="2052" max="2052" width="14.140625" style="681" customWidth="1"/>
    <col min="2053" max="2053" width="16.42578125" style="681" customWidth="1"/>
    <col min="2054" max="2054" width="14.140625" style="681" customWidth="1"/>
    <col min="2055" max="2055" width="15.85546875" style="681" customWidth="1"/>
    <col min="2056" max="2057" width="14.140625" style="681" customWidth="1"/>
    <col min="2058" max="2058" width="29.7109375" style="681" customWidth="1"/>
    <col min="2059" max="2059" width="15.7109375" style="681" customWidth="1"/>
    <col min="2060" max="2060" width="16.28515625" style="681" customWidth="1"/>
    <col min="2061" max="2061" width="13.140625" style="681" customWidth="1"/>
    <col min="2062" max="2062" width="15.85546875" style="681" customWidth="1"/>
    <col min="2063" max="2066" width="13.140625" style="681" customWidth="1"/>
    <col min="2067" max="2067" width="13.5703125" style="681" customWidth="1"/>
    <col min="2068" max="2304" width="11.42578125" style="681"/>
    <col min="2305" max="2305" width="30" style="681" customWidth="1"/>
    <col min="2306" max="2306" width="14.140625" style="681" customWidth="1"/>
    <col min="2307" max="2307" width="17.28515625" style="681" customWidth="1"/>
    <col min="2308" max="2308" width="14.140625" style="681" customWidth="1"/>
    <col min="2309" max="2309" width="16.42578125" style="681" customWidth="1"/>
    <col min="2310" max="2310" width="14.140625" style="681" customWidth="1"/>
    <col min="2311" max="2311" width="15.85546875" style="681" customWidth="1"/>
    <col min="2312" max="2313" width="14.140625" style="681" customWidth="1"/>
    <col min="2314" max="2314" width="29.7109375" style="681" customWidth="1"/>
    <col min="2315" max="2315" width="15.7109375" style="681" customWidth="1"/>
    <col min="2316" max="2316" width="16.28515625" style="681" customWidth="1"/>
    <col min="2317" max="2317" width="13.140625" style="681" customWidth="1"/>
    <col min="2318" max="2318" width="15.85546875" style="681" customWidth="1"/>
    <col min="2319" max="2322" width="13.140625" style="681" customWidth="1"/>
    <col min="2323" max="2323" width="13.5703125" style="681" customWidth="1"/>
    <col min="2324" max="2560" width="11.42578125" style="681"/>
    <col min="2561" max="2561" width="30" style="681" customWidth="1"/>
    <col min="2562" max="2562" width="14.140625" style="681" customWidth="1"/>
    <col min="2563" max="2563" width="17.28515625" style="681" customWidth="1"/>
    <col min="2564" max="2564" width="14.140625" style="681" customWidth="1"/>
    <col min="2565" max="2565" width="16.42578125" style="681" customWidth="1"/>
    <col min="2566" max="2566" width="14.140625" style="681" customWidth="1"/>
    <col min="2567" max="2567" width="15.85546875" style="681" customWidth="1"/>
    <col min="2568" max="2569" width="14.140625" style="681" customWidth="1"/>
    <col min="2570" max="2570" width="29.7109375" style="681" customWidth="1"/>
    <col min="2571" max="2571" width="15.7109375" style="681" customWidth="1"/>
    <col min="2572" max="2572" width="16.28515625" style="681" customWidth="1"/>
    <col min="2573" max="2573" width="13.140625" style="681" customWidth="1"/>
    <col min="2574" max="2574" width="15.85546875" style="681" customWidth="1"/>
    <col min="2575" max="2578" width="13.140625" style="681" customWidth="1"/>
    <col min="2579" max="2579" width="13.5703125" style="681" customWidth="1"/>
    <col min="2580" max="2816" width="11.42578125" style="681"/>
    <col min="2817" max="2817" width="30" style="681" customWidth="1"/>
    <col min="2818" max="2818" width="14.140625" style="681" customWidth="1"/>
    <col min="2819" max="2819" width="17.28515625" style="681" customWidth="1"/>
    <col min="2820" max="2820" width="14.140625" style="681" customWidth="1"/>
    <col min="2821" max="2821" width="16.42578125" style="681" customWidth="1"/>
    <col min="2822" max="2822" width="14.140625" style="681" customWidth="1"/>
    <col min="2823" max="2823" width="15.85546875" style="681" customWidth="1"/>
    <col min="2824" max="2825" width="14.140625" style="681" customWidth="1"/>
    <col min="2826" max="2826" width="29.7109375" style="681" customWidth="1"/>
    <col min="2827" max="2827" width="15.7109375" style="681" customWidth="1"/>
    <col min="2828" max="2828" width="16.28515625" style="681" customWidth="1"/>
    <col min="2829" max="2829" width="13.140625" style="681" customWidth="1"/>
    <col min="2830" max="2830" width="15.85546875" style="681" customWidth="1"/>
    <col min="2831" max="2834" width="13.140625" style="681" customWidth="1"/>
    <col min="2835" max="2835" width="13.5703125" style="681" customWidth="1"/>
    <col min="2836" max="3072" width="11.42578125" style="681"/>
    <col min="3073" max="3073" width="30" style="681" customWidth="1"/>
    <col min="3074" max="3074" width="14.140625" style="681" customWidth="1"/>
    <col min="3075" max="3075" width="17.28515625" style="681" customWidth="1"/>
    <col min="3076" max="3076" width="14.140625" style="681" customWidth="1"/>
    <col min="3077" max="3077" width="16.42578125" style="681" customWidth="1"/>
    <col min="3078" max="3078" width="14.140625" style="681" customWidth="1"/>
    <col min="3079" max="3079" width="15.85546875" style="681" customWidth="1"/>
    <col min="3080" max="3081" width="14.140625" style="681" customWidth="1"/>
    <col min="3082" max="3082" width="29.7109375" style="681" customWidth="1"/>
    <col min="3083" max="3083" width="15.7109375" style="681" customWidth="1"/>
    <col min="3084" max="3084" width="16.28515625" style="681" customWidth="1"/>
    <col min="3085" max="3085" width="13.140625" style="681" customWidth="1"/>
    <col min="3086" max="3086" width="15.85546875" style="681" customWidth="1"/>
    <col min="3087" max="3090" width="13.140625" style="681" customWidth="1"/>
    <col min="3091" max="3091" width="13.5703125" style="681" customWidth="1"/>
    <col min="3092" max="3328" width="11.42578125" style="681"/>
    <col min="3329" max="3329" width="30" style="681" customWidth="1"/>
    <col min="3330" max="3330" width="14.140625" style="681" customWidth="1"/>
    <col min="3331" max="3331" width="17.28515625" style="681" customWidth="1"/>
    <col min="3332" max="3332" width="14.140625" style="681" customWidth="1"/>
    <col min="3333" max="3333" width="16.42578125" style="681" customWidth="1"/>
    <col min="3334" max="3334" width="14.140625" style="681" customWidth="1"/>
    <col min="3335" max="3335" width="15.85546875" style="681" customWidth="1"/>
    <col min="3336" max="3337" width="14.140625" style="681" customWidth="1"/>
    <col min="3338" max="3338" width="29.7109375" style="681" customWidth="1"/>
    <col min="3339" max="3339" width="15.7109375" style="681" customWidth="1"/>
    <col min="3340" max="3340" width="16.28515625" style="681" customWidth="1"/>
    <col min="3341" max="3341" width="13.140625" style="681" customWidth="1"/>
    <col min="3342" max="3342" width="15.85546875" style="681" customWidth="1"/>
    <col min="3343" max="3346" width="13.140625" style="681" customWidth="1"/>
    <col min="3347" max="3347" width="13.5703125" style="681" customWidth="1"/>
    <col min="3348" max="3584" width="11.42578125" style="681"/>
    <col min="3585" max="3585" width="30" style="681" customWidth="1"/>
    <col min="3586" max="3586" width="14.140625" style="681" customWidth="1"/>
    <col min="3587" max="3587" width="17.28515625" style="681" customWidth="1"/>
    <col min="3588" max="3588" width="14.140625" style="681" customWidth="1"/>
    <col min="3589" max="3589" width="16.42578125" style="681" customWidth="1"/>
    <col min="3590" max="3590" width="14.140625" style="681" customWidth="1"/>
    <col min="3591" max="3591" width="15.85546875" style="681" customWidth="1"/>
    <col min="3592" max="3593" width="14.140625" style="681" customWidth="1"/>
    <col min="3594" max="3594" width="29.7109375" style="681" customWidth="1"/>
    <col min="3595" max="3595" width="15.7109375" style="681" customWidth="1"/>
    <col min="3596" max="3596" width="16.28515625" style="681" customWidth="1"/>
    <col min="3597" max="3597" width="13.140625" style="681" customWidth="1"/>
    <col min="3598" max="3598" width="15.85546875" style="681" customWidth="1"/>
    <col min="3599" max="3602" width="13.140625" style="681" customWidth="1"/>
    <col min="3603" max="3603" width="13.5703125" style="681" customWidth="1"/>
    <col min="3604" max="3840" width="11.42578125" style="681"/>
    <col min="3841" max="3841" width="30" style="681" customWidth="1"/>
    <col min="3842" max="3842" width="14.140625" style="681" customWidth="1"/>
    <col min="3843" max="3843" width="17.28515625" style="681" customWidth="1"/>
    <col min="3844" max="3844" width="14.140625" style="681" customWidth="1"/>
    <col min="3845" max="3845" width="16.42578125" style="681" customWidth="1"/>
    <col min="3846" max="3846" width="14.140625" style="681" customWidth="1"/>
    <col min="3847" max="3847" width="15.85546875" style="681" customWidth="1"/>
    <col min="3848" max="3849" width="14.140625" style="681" customWidth="1"/>
    <col min="3850" max="3850" width="29.7109375" style="681" customWidth="1"/>
    <col min="3851" max="3851" width="15.7109375" style="681" customWidth="1"/>
    <col min="3852" max="3852" width="16.28515625" style="681" customWidth="1"/>
    <col min="3853" max="3853" width="13.140625" style="681" customWidth="1"/>
    <col min="3854" max="3854" width="15.85546875" style="681" customWidth="1"/>
    <col min="3855" max="3858" width="13.140625" style="681" customWidth="1"/>
    <col min="3859" max="3859" width="13.5703125" style="681" customWidth="1"/>
    <col min="3860" max="4096" width="11.42578125" style="681"/>
    <col min="4097" max="4097" width="30" style="681" customWidth="1"/>
    <col min="4098" max="4098" width="14.140625" style="681" customWidth="1"/>
    <col min="4099" max="4099" width="17.28515625" style="681" customWidth="1"/>
    <col min="4100" max="4100" width="14.140625" style="681" customWidth="1"/>
    <col min="4101" max="4101" width="16.42578125" style="681" customWidth="1"/>
    <col min="4102" max="4102" width="14.140625" style="681" customWidth="1"/>
    <col min="4103" max="4103" width="15.85546875" style="681" customWidth="1"/>
    <col min="4104" max="4105" width="14.140625" style="681" customWidth="1"/>
    <col min="4106" max="4106" width="29.7109375" style="681" customWidth="1"/>
    <col min="4107" max="4107" width="15.7109375" style="681" customWidth="1"/>
    <col min="4108" max="4108" width="16.28515625" style="681" customWidth="1"/>
    <col min="4109" max="4109" width="13.140625" style="681" customWidth="1"/>
    <col min="4110" max="4110" width="15.85546875" style="681" customWidth="1"/>
    <col min="4111" max="4114" width="13.140625" style="681" customWidth="1"/>
    <col min="4115" max="4115" width="13.5703125" style="681" customWidth="1"/>
    <col min="4116" max="4352" width="11.42578125" style="681"/>
    <col min="4353" max="4353" width="30" style="681" customWidth="1"/>
    <col min="4354" max="4354" width="14.140625" style="681" customWidth="1"/>
    <col min="4355" max="4355" width="17.28515625" style="681" customWidth="1"/>
    <col min="4356" max="4356" width="14.140625" style="681" customWidth="1"/>
    <col min="4357" max="4357" width="16.42578125" style="681" customWidth="1"/>
    <col min="4358" max="4358" width="14.140625" style="681" customWidth="1"/>
    <col min="4359" max="4359" width="15.85546875" style="681" customWidth="1"/>
    <col min="4360" max="4361" width="14.140625" style="681" customWidth="1"/>
    <col min="4362" max="4362" width="29.7109375" style="681" customWidth="1"/>
    <col min="4363" max="4363" width="15.7109375" style="681" customWidth="1"/>
    <col min="4364" max="4364" width="16.28515625" style="681" customWidth="1"/>
    <col min="4365" max="4365" width="13.140625" style="681" customWidth="1"/>
    <col min="4366" max="4366" width="15.85546875" style="681" customWidth="1"/>
    <col min="4367" max="4370" width="13.140625" style="681" customWidth="1"/>
    <col min="4371" max="4371" width="13.5703125" style="681" customWidth="1"/>
    <col min="4372" max="4608" width="11.42578125" style="681"/>
    <col min="4609" max="4609" width="30" style="681" customWidth="1"/>
    <col min="4610" max="4610" width="14.140625" style="681" customWidth="1"/>
    <col min="4611" max="4611" width="17.28515625" style="681" customWidth="1"/>
    <col min="4612" max="4612" width="14.140625" style="681" customWidth="1"/>
    <col min="4613" max="4613" width="16.42578125" style="681" customWidth="1"/>
    <col min="4614" max="4614" width="14.140625" style="681" customWidth="1"/>
    <col min="4615" max="4615" width="15.85546875" style="681" customWidth="1"/>
    <col min="4616" max="4617" width="14.140625" style="681" customWidth="1"/>
    <col min="4618" max="4618" width="29.7109375" style="681" customWidth="1"/>
    <col min="4619" max="4619" width="15.7109375" style="681" customWidth="1"/>
    <col min="4620" max="4620" width="16.28515625" style="681" customWidth="1"/>
    <col min="4621" max="4621" width="13.140625" style="681" customWidth="1"/>
    <col min="4622" max="4622" width="15.85546875" style="681" customWidth="1"/>
    <col min="4623" max="4626" width="13.140625" style="681" customWidth="1"/>
    <col min="4627" max="4627" width="13.5703125" style="681" customWidth="1"/>
    <col min="4628" max="4864" width="11.42578125" style="681"/>
    <col min="4865" max="4865" width="30" style="681" customWidth="1"/>
    <col min="4866" max="4866" width="14.140625" style="681" customWidth="1"/>
    <col min="4867" max="4867" width="17.28515625" style="681" customWidth="1"/>
    <col min="4868" max="4868" width="14.140625" style="681" customWidth="1"/>
    <col min="4869" max="4869" width="16.42578125" style="681" customWidth="1"/>
    <col min="4870" max="4870" width="14.140625" style="681" customWidth="1"/>
    <col min="4871" max="4871" width="15.85546875" style="681" customWidth="1"/>
    <col min="4872" max="4873" width="14.140625" style="681" customWidth="1"/>
    <col min="4874" max="4874" width="29.7109375" style="681" customWidth="1"/>
    <col min="4875" max="4875" width="15.7109375" style="681" customWidth="1"/>
    <col min="4876" max="4876" width="16.28515625" style="681" customWidth="1"/>
    <col min="4877" max="4877" width="13.140625" style="681" customWidth="1"/>
    <col min="4878" max="4878" width="15.85546875" style="681" customWidth="1"/>
    <col min="4879" max="4882" width="13.140625" style="681" customWidth="1"/>
    <col min="4883" max="4883" width="13.5703125" style="681" customWidth="1"/>
    <col min="4884" max="5120" width="11.42578125" style="681"/>
    <col min="5121" max="5121" width="30" style="681" customWidth="1"/>
    <col min="5122" max="5122" width="14.140625" style="681" customWidth="1"/>
    <col min="5123" max="5123" width="17.28515625" style="681" customWidth="1"/>
    <col min="5124" max="5124" width="14.140625" style="681" customWidth="1"/>
    <col min="5125" max="5125" width="16.42578125" style="681" customWidth="1"/>
    <col min="5126" max="5126" width="14.140625" style="681" customWidth="1"/>
    <col min="5127" max="5127" width="15.85546875" style="681" customWidth="1"/>
    <col min="5128" max="5129" width="14.140625" style="681" customWidth="1"/>
    <col min="5130" max="5130" width="29.7109375" style="681" customWidth="1"/>
    <col min="5131" max="5131" width="15.7109375" style="681" customWidth="1"/>
    <col min="5132" max="5132" width="16.28515625" style="681" customWidth="1"/>
    <col min="5133" max="5133" width="13.140625" style="681" customWidth="1"/>
    <col min="5134" max="5134" width="15.85546875" style="681" customWidth="1"/>
    <col min="5135" max="5138" width="13.140625" style="681" customWidth="1"/>
    <col min="5139" max="5139" width="13.5703125" style="681" customWidth="1"/>
    <col min="5140" max="5376" width="11.42578125" style="681"/>
    <col min="5377" max="5377" width="30" style="681" customWidth="1"/>
    <col min="5378" max="5378" width="14.140625" style="681" customWidth="1"/>
    <col min="5379" max="5379" width="17.28515625" style="681" customWidth="1"/>
    <col min="5380" max="5380" width="14.140625" style="681" customWidth="1"/>
    <col min="5381" max="5381" width="16.42578125" style="681" customWidth="1"/>
    <col min="5382" max="5382" width="14.140625" style="681" customWidth="1"/>
    <col min="5383" max="5383" width="15.85546875" style="681" customWidth="1"/>
    <col min="5384" max="5385" width="14.140625" style="681" customWidth="1"/>
    <col min="5386" max="5386" width="29.7109375" style="681" customWidth="1"/>
    <col min="5387" max="5387" width="15.7109375" style="681" customWidth="1"/>
    <col min="5388" max="5388" width="16.28515625" style="681" customWidth="1"/>
    <col min="5389" max="5389" width="13.140625" style="681" customWidth="1"/>
    <col min="5390" max="5390" width="15.85546875" style="681" customWidth="1"/>
    <col min="5391" max="5394" width="13.140625" style="681" customWidth="1"/>
    <col min="5395" max="5395" width="13.5703125" style="681" customWidth="1"/>
    <col min="5396" max="5632" width="11.42578125" style="681"/>
    <col min="5633" max="5633" width="30" style="681" customWidth="1"/>
    <col min="5634" max="5634" width="14.140625" style="681" customWidth="1"/>
    <col min="5635" max="5635" width="17.28515625" style="681" customWidth="1"/>
    <col min="5636" max="5636" width="14.140625" style="681" customWidth="1"/>
    <col min="5637" max="5637" width="16.42578125" style="681" customWidth="1"/>
    <col min="5638" max="5638" width="14.140625" style="681" customWidth="1"/>
    <col min="5639" max="5639" width="15.85546875" style="681" customWidth="1"/>
    <col min="5640" max="5641" width="14.140625" style="681" customWidth="1"/>
    <col min="5642" max="5642" width="29.7109375" style="681" customWidth="1"/>
    <col min="5643" max="5643" width="15.7109375" style="681" customWidth="1"/>
    <col min="5644" max="5644" width="16.28515625" style="681" customWidth="1"/>
    <col min="5645" max="5645" width="13.140625" style="681" customWidth="1"/>
    <col min="5646" max="5646" width="15.85546875" style="681" customWidth="1"/>
    <col min="5647" max="5650" width="13.140625" style="681" customWidth="1"/>
    <col min="5651" max="5651" width="13.5703125" style="681" customWidth="1"/>
    <col min="5652" max="5888" width="11.42578125" style="681"/>
    <col min="5889" max="5889" width="30" style="681" customWidth="1"/>
    <col min="5890" max="5890" width="14.140625" style="681" customWidth="1"/>
    <col min="5891" max="5891" width="17.28515625" style="681" customWidth="1"/>
    <col min="5892" max="5892" width="14.140625" style="681" customWidth="1"/>
    <col min="5893" max="5893" width="16.42578125" style="681" customWidth="1"/>
    <col min="5894" max="5894" width="14.140625" style="681" customWidth="1"/>
    <col min="5895" max="5895" width="15.85546875" style="681" customWidth="1"/>
    <col min="5896" max="5897" width="14.140625" style="681" customWidth="1"/>
    <col min="5898" max="5898" width="29.7109375" style="681" customWidth="1"/>
    <col min="5899" max="5899" width="15.7109375" style="681" customWidth="1"/>
    <col min="5900" max="5900" width="16.28515625" style="681" customWidth="1"/>
    <col min="5901" max="5901" width="13.140625" style="681" customWidth="1"/>
    <col min="5902" max="5902" width="15.85546875" style="681" customWidth="1"/>
    <col min="5903" max="5906" width="13.140625" style="681" customWidth="1"/>
    <col min="5907" max="5907" width="13.5703125" style="681" customWidth="1"/>
    <col min="5908" max="6144" width="11.42578125" style="681"/>
    <col min="6145" max="6145" width="30" style="681" customWidth="1"/>
    <col min="6146" max="6146" width="14.140625" style="681" customWidth="1"/>
    <col min="6147" max="6147" width="17.28515625" style="681" customWidth="1"/>
    <col min="6148" max="6148" width="14.140625" style="681" customWidth="1"/>
    <col min="6149" max="6149" width="16.42578125" style="681" customWidth="1"/>
    <col min="6150" max="6150" width="14.140625" style="681" customWidth="1"/>
    <col min="6151" max="6151" width="15.85546875" style="681" customWidth="1"/>
    <col min="6152" max="6153" width="14.140625" style="681" customWidth="1"/>
    <col min="6154" max="6154" width="29.7109375" style="681" customWidth="1"/>
    <col min="6155" max="6155" width="15.7109375" style="681" customWidth="1"/>
    <col min="6156" max="6156" width="16.28515625" style="681" customWidth="1"/>
    <col min="6157" max="6157" width="13.140625" style="681" customWidth="1"/>
    <col min="6158" max="6158" width="15.85546875" style="681" customWidth="1"/>
    <col min="6159" max="6162" width="13.140625" style="681" customWidth="1"/>
    <col min="6163" max="6163" width="13.5703125" style="681" customWidth="1"/>
    <col min="6164" max="6400" width="11.42578125" style="681"/>
    <col min="6401" max="6401" width="30" style="681" customWidth="1"/>
    <col min="6402" max="6402" width="14.140625" style="681" customWidth="1"/>
    <col min="6403" max="6403" width="17.28515625" style="681" customWidth="1"/>
    <col min="6404" max="6404" width="14.140625" style="681" customWidth="1"/>
    <col min="6405" max="6405" width="16.42578125" style="681" customWidth="1"/>
    <col min="6406" max="6406" width="14.140625" style="681" customWidth="1"/>
    <col min="6407" max="6407" width="15.85546875" style="681" customWidth="1"/>
    <col min="6408" max="6409" width="14.140625" style="681" customWidth="1"/>
    <col min="6410" max="6410" width="29.7109375" style="681" customWidth="1"/>
    <col min="6411" max="6411" width="15.7109375" style="681" customWidth="1"/>
    <col min="6412" max="6412" width="16.28515625" style="681" customWidth="1"/>
    <col min="6413" max="6413" width="13.140625" style="681" customWidth="1"/>
    <col min="6414" max="6414" width="15.85546875" style="681" customWidth="1"/>
    <col min="6415" max="6418" width="13.140625" style="681" customWidth="1"/>
    <col min="6419" max="6419" width="13.5703125" style="681" customWidth="1"/>
    <col min="6420" max="6656" width="11.42578125" style="681"/>
    <col min="6657" max="6657" width="30" style="681" customWidth="1"/>
    <col min="6658" max="6658" width="14.140625" style="681" customWidth="1"/>
    <col min="6659" max="6659" width="17.28515625" style="681" customWidth="1"/>
    <col min="6660" max="6660" width="14.140625" style="681" customWidth="1"/>
    <col min="6661" max="6661" width="16.42578125" style="681" customWidth="1"/>
    <col min="6662" max="6662" width="14.140625" style="681" customWidth="1"/>
    <col min="6663" max="6663" width="15.85546875" style="681" customWidth="1"/>
    <col min="6664" max="6665" width="14.140625" style="681" customWidth="1"/>
    <col min="6666" max="6666" width="29.7109375" style="681" customWidth="1"/>
    <col min="6667" max="6667" width="15.7109375" style="681" customWidth="1"/>
    <col min="6668" max="6668" width="16.28515625" style="681" customWidth="1"/>
    <col min="6669" max="6669" width="13.140625" style="681" customWidth="1"/>
    <col min="6670" max="6670" width="15.85546875" style="681" customWidth="1"/>
    <col min="6671" max="6674" width="13.140625" style="681" customWidth="1"/>
    <col min="6675" max="6675" width="13.5703125" style="681" customWidth="1"/>
    <col min="6676" max="6912" width="11.42578125" style="681"/>
    <col min="6913" max="6913" width="30" style="681" customWidth="1"/>
    <col min="6914" max="6914" width="14.140625" style="681" customWidth="1"/>
    <col min="6915" max="6915" width="17.28515625" style="681" customWidth="1"/>
    <col min="6916" max="6916" width="14.140625" style="681" customWidth="1"/>
    <col min="6917" max="6917" width="16.42578125" style="681" customWidth="1"/>
    <col min="6918" max="6918" width="14.140625" style="681" customWidth="1"/>
    <col min="6919" max="6919" width="15.85546875" style="681" customWidth="1"/>
    <col min="6920" max="6921" width="14.140625" style="681" customWidth="1"/>
    <col min="6922" max="6922" width="29.7109375" style="681" customWidth="1"/>
    <col min="6923" max="6923" width="15.7109375" style="681" customWidth="1"/>
    <col min="6924" max="6924" width="16.28515625" style="681" customWidth="1"/>
    <col min="6925" max="6925" width="13.140625" style="681" customWidth="1"/>
    <col min="6926" max="6926" width="15.85546875" style="681" customWidth="1"/>
    <col min="6927" max="6930" width="13.140625" style="681" customWidth="1"/>
    <col min="6931" max="6931" width="13.5703125" style="681" customWidth="1"/>
    <col min="6932" max="7168" width="11.42578125" style="681"/>
    <col min="7169" max="7169" width="30" style="681" customWidth="1"/>
    <col min="7170" max="7170" width="14.140625" style="681" customWidth="1"/>
    <col min="7171" max="7171" width="17.28515625" style="681" customWidth="1"/>
    <col min="7172" max="7172" width="14.140625" style="681" customWidth="1"/>
    <col min="7173" max="7173" width="16.42578125" style="681" customWidth="1"/>
    <col min="7174" max="7174" width="14.140625" style="681" customWidth="1"/>
    <col min="7175" max="7175" width="15.85546875" style="681" customWidth="1"/>
    <col min="7176" max="7177" width="14.140625" style="681" customWidth="1"/>
    <col min="7178" max="7178" width="29.7109375" style="681" customWidth="1"/>
    <col min="7179" max="7179" width="15.7109375" style="681" customWidth="1"/>
    <col min="7180" max="7180" width="16.28515625" style="681" customWidth="1"/>
    <col min="7181" max="7181" width="13.140625" style="681" customWidth="1"/>
    <col min="7182" max="7182" width="15.85546875" style="681" customWidth="1"/>
    <col min="7183" max="7186" width="13.140625" style="681" customWidth="1"/>
    <col min="7187" max="7187" width="13.5703125" style="681" customWidth="1"/>
    <col min="7188" max="7424" width="11.42578125" style="681"/>
    <col min="7425" max="7425" width="30" style="681" customWidth="1"/>
    <col min="7426" max="7426" width="14.140625" style="681" customWidth="1"/>
    <col min="7427" max="7427" width="17.28515625" style="681" customWidth="1"/>
    <col min="7428" max="7428" width="14.140625" style="681" customWidth="1"/>
    <col min="7429" max="7429" width="16.42578125" style="681" customWidth="1"/>
    <col min="7430" max="7430" width="14.140625" style="681" customWidth="1"/>
    <col min="7431" max="7431" width="15.85546875" style="681" customWidth="1"/>
    <col min="7432" max="7433" width="14.140625" style="681" customWidth="1"/>
    <col min="7434" max="7434" width="29.7109375" style="681" customWidth="1"/>
    <col min="7435" max="7435" width="15.7109375" style="681" customWidth="1"/>
    <col min="7436" max="7436" width="16.28515625" style="681" customWidth="1"/>
    <col min="7437" max="7437" width="13.140625" style="681" customWidth="1"/>
    <col min="7438" max="7438" width="15.85546875" style="681" customWidth="1"/>
    <col min="7439" max="7442" width="13.140625" style="681" customWidth="1"/>
    <col min="7443" max="7443" width="13.5703125" style="681" customWidth="1"/>
    <col min="7444" max="7680" width="11.42578125" style="681"/>
    <col min="7681" max="7681" width="30" style="681" customWidth="1"/>
    <col min="7682" max="7682" width="14.140625" style="681" customWidth="1"/>
    <col min="7683" max="7683" width="17.28515625" style="681" customWidth="1"/>
    <col min="7684" max="7684" width="14.140625" style="681" customWidth="1"/>
    <col min="7685" max="7685" width="16.42578125" style="681" customWidth="1"/>
    <col min="7686" max="7686" width="14.140625" style="681" customWidth="1"/>
    <col min="7687" max="7687" width="15.85546875" style="681" customWidth="1"/>
    <col min="7688" max="7689" width="14.140625" style="681" customWidth="1"/>
    <col min="7690" max="7690" width="29.7109375" style="681" customWidth="1"/>
    <col min="7691" max="7691" width="15.7109375" style="681" customWidth="1"/>
    <col min="7692" max="7692" width="16.28515625" style="681" customWidth="1"/>
    <col min="7693" max="7693" width="13.140625" style="681" customWidth="1"/>
    <col min="7694" max="7694" width="15.85546875" style="681" customWidth="1"/>
    <col min="7695" max="7698" width="13.140625" style="681" customWidth="1"/>
    <col min="7699" max="7699" width="13.5703125" style="681" customWidth="1"/>
    <col min="7700" max="7936" width="11.42578125" style="681"/>
    <col min="7937" max="7937" width="30" style="681" customWidth="1"/>
    <col min="7938" max="7938" width="14.140625" style="681" customWidth="1"/>
    <col min="7939" max="7939" width="17.28515625" style="681" customWidth="1"/>
    <col min="7940" max="7940" width="14.140625" style="681" customWidth="1"/>
    <col min="7941" max="7941" width="16.42578125" style="681" customWidth="1"/>
    <col min="7942" max="7942" width="14.140625" style="681" customWidth="1"/>
    <col min="7943" max="7943" width="15.85546875" style="681" customWidth="1"/>
    <col min="7944" max="7945" width="14.140625" style="681" customWidth="1"/>
    <col min="7946" max="7946" width="29.7109375" style="681" customWidth="1"/>
    <col min="7947" max="7947" width="15.7109375" style="681" customWidth="1"/>
    <col min="7948" max="7948" width="16.28515625" style="681" customWidth="1"/>
    <col min="7949" max="7949" width="13.140625" style="681" customWidth="1"/>
    <col min="7950" max="7950" width="15.85546875" style="681" customWidth="1"/>
    <col min="7951" max="7954" width="13.140625" style="681" customWidth="1"/>
    <col min="7955" max="7955" width="13.5703125" style="681" customWidth="1"/>
    <col min="7956" max="8192" width="11.42578125" style="681"/>
    <col min="8193" max="8193" width="30" style="681" customWidth="1"/>
    <col min="8194" max="8194" width="14.140625" style="681" customWidth="1"/>
    <col min="8195" max="8195" width="17.28515625" style="681" customWidth="1"/>
    <col min="8196" max="8196" width="14.140625" style="681" customWidth="1"/>
    <col min="8197" max="8197" width="16.42578125" style="681" customWidth="1"/>
    <col min="8198" max="8198" width="14.140625" style="681" customWidth="1"/>
    <col min="8199" max="8199" width="15.85546875" style="681" customWidth="1"/>
    <col min="8200" max="8201" width="14.140625" style="681" customWidth="1"/>
    <col min="8202" max="8202" width="29.7109375" style="681" customWidth="1"/>
    <col min="8203" max="8203" width="15.7109375" style="681" customWidth="1"/>
    <col min="8204" max="8204" width="16.28515625" style="681" customWidth="1"/>
    <col min="8205" max="8205" width="13.140625" style="681" customWidth="1"/>
    <col min="8206" max="8206" width="15.85546875" style="681" customWidth="1"/>
    <col min="8207" max="8210" width="13.140625" style="681" customWidth="1"/>
    <col min="8211" max="8211" width="13.5703125" style="681" customWidth="1"/>
    <col min="8212" max="8448" width="11.42578125" style="681"/>
    <col min="8449" max="8449" width="30" style="681" customWidth="1"/>
    <col min="8450" max="8450" width="14.140625" style="681" customWidth="1"/>
    <col min="8451" max="8451" width="17.28515625" style="681" customWidth="1"/>
    <col min="8452" max="8452" width="14.140625" style="681" customWidth="1"/>
    <col min="8453" max="8453" width="16.42578125" style="681" customWidth="1"/>
    <col min="8454" max="8454" width="14.140625" style="681" customWidth="1"/>
    <col min="8455" max="8455" width="15.85546875" style="681" customWidth="1"/>
    <col min="8456" max="8457" width="14.140625" style="681" customWidth="1"/>
    <col min="8458" max="8458" width="29.7109375" style="681" customWidth="1"/>
    <col min="8459" max="8459" width="15.7109375" style="681" customWidth="1"/>
    <col min="8460" max="8460" width="16.28515625" style="681" customWidth="1"/>
    <col min="8461" max="8461" width="13.140625" style="681" customWidth="1"/>
    <col min="8462" max="8462" width="15.85546875" style="681" customWidth="1"/>
    <col min="8463" max="8466" width="13.140625" style="681" customWidth="1"/>
    <col min="8467" max="8467" width="13.5703125" style="681" customWidth="1"/>
    <col min="8468" max="8704" width="11.42578125" style="681"/>
    <col min="8705" max="8705" width="30" style="681" customWidth="1"/>
    <col min="8706" max="8706" width="14.140625" style="681" customWidth="1"/>
    <col min="8707" max="8707" width="17.28515625" style="681" customWidth="1"/>
    <col min="8708" max="8708" width="14.140625" style="681" customWidth="1"/>
    <col min="8709" max="8709" width="16.42578125" style="681" customWidth="1"/>
    <col min="8710" max="8710" width="14.140625" style="681" customWidth="1"/>
    <col min="8711" max="8711" width="15.85546875" style="681" customWidth="1"/>
    <col min="8712" max="8713" width="14.140625" style="681" customWidth="1"/>
    <col min="8714" max="8714" width="29.7109375" style="681" customWidth="1"/>
    <col min="8715" max="8715" width="15.7109375" style="681" customWidth="1"/>
    <col min="8716" max="8716" width="16.28515625" style="681" customWidth="1"/>
    <col min="8717" max="8717" width="13.140625" style="681" customWidth="1"/>
    <col min="8718" max="8718" width="15.85546875" style="681" customWidth="1"/>
    <col min="8719" max="8722" width="13.140625" style="681" customWidth="1"/>
    <col min="8723" max="8723" width="13.5703125" style="681" customWidth="1"/>
    <col min="8724" max="8960" width="11.42578125" style="681"/>
    <col min="8961" max="8961" width="30" style="681" customWidth="1"/>
    <col min="8962" max="8962" width="14.140625" style="681" customWidth="1"/>
    <col min="8963" max="8963" width="17.28515625" style="681" customWidth="1"/>
    <col min="8964" max="8964" width="14.140625" style="681" customWidth="1"/>
    <col min="8965" max="8965" width="16.42578125" style="681" customWidth="1"/>
    <col min="8966" max="8966" width="14.140625" style="681" customWidth="1"/>
    <col min="8967" max="8967" width="15.85546875" style="681" customWidth="1"/>
    <col min="8968" max="8969" width="14.140625" style="681" customWidth="1"/>
    <col min="8970" max="8970" width="29.7109375" style="681" customWidth="1"/>
    <col min="8971" max="8971" width="15.7109375" style="681" customWidth="1"/>
    <col min="8972" max="8972" width="16.28515625" style="681" customWidth="1"/>
    <col min="8973" max="8973" width="13.140625" style="681" customWidth="1"/>
    <col min="8974" max="8974" width="15.85546875" style="681" customWidth="1"/>
    <col min="8975" max="8978" width="13.140625" style="681" customWidth="1"/>
    <col min="8979" max="8979" width="13.5703125" style="681" customWidth="1"/>
    <col min="8980" max="9216" width="11.42578125" style="681"/>
    <col min="9217" max="9217" width="30" style="681" customWidth="1"/>
    <col min="9218" max="9218" width="14.140625" style="681" customWidth="1"/>
    <col min="9219" max="9219" width="17.28515625" style="681" customWidth="1"/>
    <col min="9220" max="9220" width="14.140625" style="681" customWidth="1"/>
    <col min="9221" max="9221" width="16.42578125" style="681" customWidth="1"/>
    <col min="9222" max="9222" width="14.140625" style="681" customWidth="1"/>
    <col min="9223" max="9223" width="15.85546875" style="681" customWidth="1"/>
    <col min="9224" max="9225" width="14.140625" style="681" customWidth="1"/>
    <col min="9226" max="9226" width="29.7109375" style="681" customWidth="1"/>
    <col min="9227" max="9227" width="15.7109375" style="681" customWidth="1"/>
    <col min="9228" max="9228" width="16.28515625" style="681" customWidth="1"/>
    <col min="9229" max="9229" width="13.140625" style="681" customWidth="1"/>
    <col min="9230" max="9230" width="15.85546875" style="681" customWidth="1"/>
    <col min="9231" max="9234" width="13.140625" style="681" customWidth="1"/>
    <col min="9235" max="9235" width="13.5703125" style="681" customWidth="1"/>
    <col min="9236" max="9472" width="11.42578125" style="681"/>
    <col min="9473" max="9473" width="30" style="681" customWidth="1"/>
    <col min="9474" max="9474" width="14.140625" style="681" customWidth="1"/>
    <col min="9475" max="9475" width="17.28515625" style="681" customWidth="1"/>
    <col min="9476" max="9476" width="14.140625" style="681" customWidth="1"/>
    <col min="9477" max="9477" width="16.42578125" style="681" customWidth="1"/>
    <col min="9478" max="9478" width="14.140625" style="681" customWidth="1"/>
    <col min="9479" max="9479" width="15.85546875" style="681" customWidth="1"/>
    <col min="9480" max="9481" width="14.140625" style="681" customWidth="1"/>
    <col min="9482" max="9482" width="29.7109375" style="681" customWidth="1"/>
    <col min="9483" max="9483" width="15.7109375" style="681" customWidth="1"/>
    <col min="9484" max="9484" width="16.28515625" style="681" customWidth="1"/>
    <col min="9485" max="9485" width="13.140625" style="681" customWidth="1"/>
    <col min="9486" max="9486" width="15.85546875" style="681" customWidth="1"/>
    <col min="9487" max="9490" width="13.140625" style="681" customWidth="1"/>
    <col min="9491" max="9491" width="13.5703125" style="681" customWidth="1"/>
    <col min="9492" max="9728" width="11.42578125" style="681"/>
    <col min="9729" max="9729" width="30" style="681" customWidth="1"/>
    <col min="9730" max="9730" width="14.140625" style="681" customWidth="1"/>
    <col min="9731" max="9731" width="17.28515625" style="681" customWidth="1"/>
    <col min="9732" max="9732" width="14.140625" style="681" customWidth="1"/>
    <col min="9733" max="9733" width="16.42578125" style="681" customWidth="1"/>
    <col min="9734" max="9734" width="14.140625" style="681" customWidth="1"/>
    <col min="9735" max="9735" width="15.85546875" style="681" customWidth="1"/>
    <col min="9736" max="9737" width="14.140625" style="681" customWidth="1"/>
    <col min="9738" max="9738" width="29.7109375" style="681" customWidth="1"/>
    <col min="9739" max="9739" width="15.7109375" style="681" customWidth="1"/>
    <col min="9740" max="9740" width="16.28515625" style="681" customWidth="1"/>
    <col min="9741" max="9741" width="13.140625" style="681" customWidth="1"/>
    <col min="9742" max="9742" width="15.85546875" style="681" customWidth="1"/>
    <col min="9743" max="9746" width="13.140625" style="681" customWidth="1"/>
    <col min="9747" max="9747" width="13.5703125" style="681" customWidth="1"/>
    <col min="9748" max="9984" width="11.42578125" style="681"/>
    <col min="9985" max="9985" width="30" style="681" customWidth="1"/>
    <col min="9986" max="9986" width="14.140625" style="681" customWidth="1"/>
    <col min="9987" max="9987" width="17.28515625" style="681" customWidth="1"/>
    <col min="9988" max="9988" width="14.140625" style="681" customWidth="1"/>
    <col min="9989" max="9989" width="16.42578125" style="681" customWidth="1"/>
    <col min="9990" max="9990" width="14.140625" style="681" customWidth="1"/>
    <col min="9991" max="9991" width="15.85546875" style="681" customWidth="1"/>
    <col min="9992" max="9993" width="14.140625" style="681" customWidth="1"/>
    <col min="9994" max="9994" width="29.7109375" style="681" customWidth="1"/>
    <col min="9995" max="9995" width="15.7109375" style="681" customWidth="1"/>
    <col min="9996" max="9996" width="16.28515625" style="681" customWidth="1"/>
    <col min="9997" max="9997" width="13.140625" style="681" customWidth="1"/>
    <col min="9998" max="9998" width="15.85546875" style="681" customWidth="1"/>
    <col min="9999" max="10002" width="13.140625" style="681" customWidth="1"/>
    <col min="10003" max="10003" width="13.5703125" style="681" customWidth="1"/>
    <col min="10004" max="10240" width="11.42578125" style="681"/>
    <col min="10241" max="10241" width="30" style="681" customWidth="1"/>
    <col min="10242" max="10242" width="14.140625" style="681" customWidth="1"/>
    <col min="10243" max="10243" width="17.28515625" style="681" customWidth="1"/>
    <col min="10244" max="10244" width="14.140625" style="681" customWidth="1"/>
    <col min="10245" max="10245" width="16.42578125" style="681" customWidth="1"/>
    <col min="10246" max="10246" width="14.140625" style="681" customWidth="1"/>
    <col min="10247" max="10247" width="15.85546875" style="681" customWidth="1"/>
    <col min="10248" max="10249" width="14.140625" style="681" customWidth="1"/>
    <col min="10250" max="10250" width="29.7109375" style="681" customWidth="1"/>
    <col min="10251" max="10251" width="15.7109375" style="681" customWidth="1"/>
    <col min="10252" max="10252" width="16.28515625" style="681" customWidth="1"/>
    <col min="10253" max="10253" width="13.140625" style="681" customWidth="1"/>
    <col min="10254" max="10254" width="15.85546875" style="681" customWidth="1"/>
    <col min="10255" max="10258" width="13.140625" style="681" customWidth="1"/>
    <col min="10259" max="10259" width="13.5703125" style="681" customWidth="1"/>
    <col min="10260" max="10496" width="11.42578125" style="681"/>
    <col min="10497" max="10497" width="30" style="681" customWidth="1"/>
    <col min="10498" max="10498" width="14.140625" style="681" customWidth="1"/>
    <col min="10499" max="10499" width="17.28515625" style="681" customWidth="1"/>
    <col min="10500" max="10500" width="14.140625" style="681" customWidth="1"/>
    <col min="10501" max="10501" width="16.42578125" style="681" customWidth="1"/>
    <col min="10502" max="10502" width="14.140625" style="681" customWidth="1"/>
    <col min="10503" max="10503" width="15.85546875" style="681" customWidth="1"/>
    <col min="10504" max="10505" width="14.140625" style="681" customWidth="1"/>
    <col min="10506" max="10506" width="29.7109375" style="681" customWidth="1"/>
    <col min="10507" max="10507" width="15.7109375" style="681" customWidth="1"/>
    <col min="10508" max="10508" width="16.28515625" style="681" customWidth="1"/>
    <col min="10509" max="10509" width="13.140625" style="681" customWidth="1"/>
    <col min="10510" max="10510" width="15.85546875" style="681" customWidth="1"/>
    <col min="10511" max="10514" width="13.140625" style="681" customWidth="1"/>
    <col min="10515" max="10515" width="13.5703125" style="681" customWidth="1"/>
    <col min="10516" max="10752" width="11.42578125" style="681"/>
    <col min="10753" max="10753" width="30" style="681" customWidth="1"/>
    <col min="10754" max="10754" width="14.140625" style="681" customWidth="1"/>
    <col min="10755" max="10755" width="17.28515625" style="681" customWidth="1"/>
    <col min="10756" max="10756" width="14.140625" style="681" customWidth="1"/>
    <col min="10757" max="10757" width="16.42578125" style="681" customWidth="1"/>
    <col min="10758" max="10758" width="14.140625" style="681" customWidth="1"/>
    <col min="10759" max="10759" width="15.85546875" style="681" customWidth="1"/>
    <col min="10760" max="10761" width="14.140625" style="681" customWidth="1"/>
    <col min="10762" max="10762" width="29.7109375" style="681" customWidth="1"/>
    <col min="10763" max="10763" width="15.7109375" style="681" customWidth="1"/>
    <col min="10764" max="10764" width="16.28515625" style="681" customWidth="1"/>
    <col min="10765" max="10765" width="13.140625" style="681" customWidth="1"/>
    <col min="10766" max="10766" width="15.85546875" style="681" customWidth="1"/>
    <col min="10767" max="10770" width="13.140625" style="681" customWidth="1"/>
    <col min="10771" max="10771" width="13.5703125" style="681" customWidth="1"/>
    <col min="10772" max="11008" width="11.42578125" style="681"/>
    <col min="11009" max="11009" width="30" style="681" customWidth="1"/>
    <col min="11010" max="11010" width="14.140625" style="681" customWidth="1"/>
    <col min="11011" max="11011" width="17.28515625" style="681" customWidth="1"/>
    <col min="11012" max="11012" width="14.140625" style="681" customWidth="1"/>
    <col min="11013" max="11013" width="16.42578125" style="681" customWidth="1"/>
    <col min="11014" max="11014" width="14.140625" style="681" customWidth="1"/>
    <col min="11015" max="11015" width="15.85546875" style="681" customWidth="1"/>
    <col min="11016" max="11017" width="14.140625" style="681" customWidth="1"/>
    <col min="11018" max="11018" width="29.7109375" style="681" customWidth="1"/>
    <col min="11019" max="11019" width="15.7109375" style="681" customWidth="1"/>
    <col min="11020" max="11020" width="16.28515625" style="681" customWidth="1"/>
    <col min="11021" max="11021" width="13.140625" style="681" customWidth="1"/>
    <col min="11022" max="11022" width="15.85546875" style="681" customWidth="1"/>
    <col min="11023" max="11026" width="13.140625" style="681" customWidth="1"/>
    <col min="11027" max="11027" width="13.5703125" style="681" customWidth="1"/>
    <col min="11028" max="11264" width="11.42578125" style="681"/>
    <col min="11265" max="11265" width="30" style="681" customWidth="1"/>
    <col min="11266" max="11266" width="14.140625" style="681" customWidth="1"/>
    <col min="11267" max="11267" width="17.28515625" style="681" customWidth="1"/>
    <col min="11268" max="11268" width="14.140625" style="681" customWidth="1"/>
    <col min="11269" max="11269" width="16.42578125" style="681" customWidth="1"/>
    <col min="11270" max="11270" width="14.140625" style="681" customWidth="1"/>
    <col min="11271" max="11271" width="15.85546875" style="681" customWidth="1"/>
    <col min="11272" max="11273" width="14.140625" style="681" customWidth="1"/>
    <col min="11274" max="11274" width="29.7109375" style="681" customWidth="1"/>
    <col min="11275" max="11275" width="15.7109375" style="681" customWidth="1"/>
    <col min="11276" max="11276" width="16.28515625" style="681" customWidth="1"/>
    <col min="11277" max="11277" width="13.140625" style="681" customWidth="1"/>
    <col min="11278" max="11278" width="15.85546875" style="681" customWidth="1"/>
    <col min="11279" max="11282" width="13.140625" style="681" customWidth="1"/>
    <col min="11283" max="11283" width="13.5703125" style="681" customWidth="1"/>
    <col min="11284" max="11520" width="11.42578125" style="681"/>
    <col min="11521" max="11521" width="30" style="681" customWidth="1"/>
    <col min="11522" max="11522" width="14.140625" style="681" customWidth="1"/>
    <col min="11523" max="11523" width="17.28515625" style="681" customWidth="1"/>
    <col min="11524" max="11524" width="14.140625" style="681" customWidth="1"/>
    <col min="11525" max="11525" width="16.42578125" style="681" customWidth="1"/>
    <col min="11526" max="11526" width="14.140625" style="681" customWidth="1"/>
    <col min="11527" max="11527" width="15.85546875" style="681" customWidth="1"/>
    <col min="11528" max="11529" width="14.140625" style="681" customWidth="1"/>
    <col min="11530" max="11530" width="29.7109375" style="681" customWidth="1"/>
    <col min="11531" max="11531" width="15.7109375" style="681" customWidth="1"/>
    <col min="11532" max="11532" width="16.28515625" style="681" customWidth="1"/>
    <col min="11533" max="11533" width="13.140625" style="681" customWidth="1"/>
    <col min="11534" max="11534" width="15.85546875" style="681" customWidth="1"/>
    <col min="11535" max="11538" width="13.140625" style="681" customWidth="1"/>
    <col min="11539" max="11539" width="13.5703125" style="681" customWidth="1"/>
    <col min="11540" max="11776" width="11.42578125" style="681"/>
    <col min="11777" max="11777" width="30" style="681" customWidth="1"/>
    <col min="11778" max="11778" width="14.140625" style="681" customWidth="1"/>
    <col min="11779" max="11779" width="17.28515625" style="681" customWidth="1"/>
    <col min="11780" max="11780" width="14.140625" style="681" customWidth="1"/>
    <col min="11781" max="11781" width="16.42578125" style="681" customWidth="1"/>
    <col min="11782" max="11782" width="14.140625" style="681" customWidth="1"/>
    <col min="11783" max="11783" width="15.85546875" style="681" customWidth="1"/>
    <col min="11784" max="11785" width="14.140625" style="681" customWidth="1"/>
    <col min="11786" max="11786" width="29.7109375" style="681" customWidth="1"/>
    <col min="11787" max="11787" width="15.7109375" style="681" customWidth="1"/>
    <col min="11788" max="11788" width="16.28515625" style="681" customWidth="1"/>
    <col min="11789" max="11789" width="13.140625" style="681" customWidth="1"/>
    <col min="11790" max="11790" width="15.85546875" style="681" customWidth="1"/>
    <col min="11791" max="11794" width="13.140625" style="681" customWidth="1"/>
    <col min="11795" max="11795" width="13.5703125" style="681" customWidth="1"/>
    <col min="11796" max="12032" width="11.42578125" style="681"/>
    <col min="12033" max="12033" width="30" style="681" customWidth="1"/>
    <col min="12034" max="12034" width="14.140625" style="681" customWidth="1"/>
    <col min="12035" max="12035" width="17.28515625" style="681" customWidth="1"/>
    <col min="12036" max="12036" width="14.140625" style="681" customWidth="1"/>
    <col min="12037" max="12037" width="16.42578125" style="681" customWidth="1"/>
    <col min="12038" max="12038" width="14.140625" style="681" customWidth="1"/>
    <col min="12039" max="12039" width="15.85546875" style="681" customWidth="1"/>
    <col min="12040" max="12041" width="14.140625" style="681" customWidth="1"/>
    <col min="12042" max="12042" width="29.7109375" style="681" customWidth="1"/>
    <col min="12043" max="12043" width="15.7109375" style="681" customWidth="1"/>
    <col min="12044" max="12044" width="16.28515625" style="681" customWidth="1"/>
    <col min="12045" max="12045" width="13.140625" style="681" customWidth="1"/>
    <col min="12046" max="12046" width="15.85546875" style="681" customWidth="1"/>
    <col min="12047" max="12050" width="13.140625" style="681" customWidth="1"/>
    <col min="12051" max="12051" width="13.5703125" style="681" customWidth="1"/>
    <col min="12052" max="12288" width="11.42578125" style="681"/>
    <col min="12289" max="12289" width="30" style="681" customWidth="1"/>
    <col min="12290" max="12290" width="14.140625" style="681" customWidth="1"/>
    <col min="12291" max="12291" width="17.28515625" style="681" customWidth="1"/>
    <col min="12292" max="12292" width="14.140625" style="681" customWidth="1"/>
    <col min="12293" max="12293" width="16.42578125" style="681" customWidth="1"/>
    <col min="12294" max="12294" width="14.140625" style="681" customWidth="1"/>
    <col min="12295" max="12295" width="15.85546875" style="681" customWidth="1"/>
    <col min="12296" max="12297" width="14.140625" style="681" customWidth="1"/>
    <col min="12298" max="12298" width="29.7109375" style="681" customWidth="1"/>
    <col min="12299" max="12299" width="15.7109375" style="681" customWidth="1"/>
    <col min="12300" max="12300" width="16.28515625" style="681" customWidth="1"/>
    <col min="12301" max="12301" width="13.140625" style="681" customWidth="1"/>
    <col min="12302" max="12302" width="15.85546875" style="681" customWidth="1"/>
    <col min="12303" max="12306" width="13.140625" style="681" customWidth="1"/>
    <col min="12307" max="12307" width="13.5703125" style="681" customWidth="1"/>
    <col min="12308" max="12544" width="11.42578125" style="681"/>
    <col min="12545" max="12545" width="30" style="681" customWidth="1"/>
    <col min="12546" max="12546" width="14.140625" style="681" customWidth="1"/>
    <col min="12547" max="12547" width="17.28515625" style="681" customWidth="1"/>
    <col min="12548" max="12548" width="14.140625" style="681" customWidth="1"/>
    <col min="12549" max="12549" width="16.42578125" style="681" customWidth="1"/>
    <col min="12550" max="12550" width="14.140625" style="681" customWidth="1"/>
    <col min="12551" max="12551" width="15.85546875" style="681" customWidth="1"/>
    <col min="12552" max="12553" width="14.140625" style="681" customWidth="1"/>
    <col min="12554" max="12554" width="29.7109375" style="681" customWidth="1"/>
    <col min="12555" max="12555" width="15.7109375" style="681" customWidth="1"/>
    <col min="12556" max="12556" width="16.28515625" style="681" customWidth="1"/>
    <col min="12557" max="12557" width="13.140625" style="681" customWidth="1"/>
    <col min="12558" max="12558" width="15.85546875" style="681" customWidth="1"/>
    <col min="12559" max="12562" width="13.140625" style="681" customWidth="1"/>
    <col min="12563" max="12563" width="13.5703125" style="681" customWidth="1"/>
    <col min="12564" max="12800" width="11.42578125" style="681"/>
    <col min="12801" max="12801" width="30" style="681" customWidth="1"/>
    <col min="12802" max="12802" width="14.140625" style="681" customWidth="1"/>
    <col min="12803" max="12803" width="17.28515625" style="681" customWidth="1"/>
    <col min="12804" max="12804" width="14.140625" style="681" customWidth="1"/>
    <col min="12805" max="12805" width="16.42578125" style="681" customWidth="1"/>
    <col min="12806" max="12806" width="14.140625" style="681" customWidth="1"/>
    <col min="12807" max="12807" width="15.85546875" style="681" customWidth="1"/>
    <col min="12808" max="12809" width="14.140625" style="681" customWidth="1"/>
    <col min="12810" max="12810" width="29.7109375" style="681" customWidth="1"/>
    <col min="12811" max="12811" width="15.7109375" style="681" customWidth="1"/>
    <col min="12812" max="12812" width="16.28515625" style="681" customWidth="1"/>
    <col min="12813" max="12813" width="13.140625" style="681" customWidth="1"/>
    <col min="12814" max="12814" width="15.85546875" style="681" customWidth="1"/>
    <col min="12815" max="12818" width="13.140625" style="681" customWidth="1"/>
    <col min="12819" max="12819" width="13.5703125" style="681" customWidth="1"/>
    <col min="12820" max="13056" width="11.42578125" style="681"/>
    <col min="13057" max="13057" width="30" style="681" customWidth="1"/>
    <col min="13058" max="13058" width="14.140625" style="681" customWidth="1"/>
    <col min="13059" max="13059" width="17.28515625" style="681" customWidth="1"/>
    <col min="13060" max="13060" width="14.140625" style="681" customWidth="1"/>
    <col min="13061" max="13061" width="16.42578125" style="681" customWidth="1"/>
    <col min="13062" max="13062" width="14.140625" style="681" customWidth="1"/>
    <col min="13063" max="13063" width="15.85546875" style="681" customWidth="1"/>
    <col min="13064" max="13065" width="14.140625" style="681" customWidth="1"/>
    <col min="13066" max="13066" width="29.7109375" style="681" customWidth="1"/>
    <col min="13067" max="13067" width="15.7109375" style="681" customWidth="1"/>
    <col min="13068" max="13068" width="16.28515625" style="681" customWidth="1"/>
    <col min="13069" max="13069" width="13.140625" style="681" customWidth="1"/>
    <col min="13070" max="13070" width="15.85546875" style="681" customWidth="1"/>
    <col min="13071" max="13074" width="13.140625" style="681" customWidth="1"/>
    <col min="13075" max="13075" width="13.5703125" style="681" customWidth="1"/>
    <col min="13076" max="13312" width="11.42578125" style="681"/>
    <col min="13313" max="13313" width="30" style="681" customWidth="1"/>
    <col min="13314" max="13314" width="14.140625" style="681" customWidth="1"/>
    <col min="13315" max="13315" width="17.28515625" style="681" customWidth="1"/>
    <col min="13316" max="13316" width="14.140625" style="681" customWidth="1"/>
    <col min="13317" max="13317" width="16.42578125" style="681" customWidth="1"/>
    <col min="13318" max="13318" width="14.140625" style="681" customWidth="1"/>
    <col min="13319" max="13319" width="15.85546875" style="681" customWidth="1"/>
    <col min="13320" max="13321" width="14.140625" style="681" customWidth="1"/>
    <col min="13322" max="13322" width="29.7109375" style="681" customWidth="1"/>
    <col min="13323" max="13323" width="15.7109375" style="681" customWidth="1"/>
    <col min="13324" max="13324" width="16.28515625" style="681" customWidth="1"/>
    <col min="13325" max="13325" width="13.140625" style="681" customWidth="1"/>
    <col min="13326" max="13326" width="15.85546875" style="681" customWidth="1"/>
    <col min="13327" max="13330" width="13.140625" style="681" customWidth="1"/>
    <col min="13331" max="13331" width="13.5703125" style="681" customWidth="1"/>
    <col min="13332" max="13568" width="11.42578125" style="681"/>
    <col min="13569" max="13569" width="30" style="681" customWidth="1"/>
    <col min="13570" max="13570" width="14.140625" style="681" customWidth="1"/>
    <col min="13571" max="13571" width="17.28515625" style="681" customWidth="1"/>
    <col min="13572" max="13572" width="14.140625" style="681" customWidth="1"/>
    <col min="13573" max="13573" width="16.42578125" style="681" customWidth="1"/>
    <col min="13574" max="13574" width="14.140625" style="681" customWidth="1"/>
    <col min="13575" max="13575" width="15.85546875" style="681" customWidth="1"/>
    <col min="13576" max="13577" width="14.140625" style="681" customWidth="1"/>
    <col min="13578" max="13578" width="29.7109375" style="681" customWidth="1"/>
    <col min="13579" max="13579" width="15.7109375" style="681" customWidth="1"/>
    <col min="13580" max="13580" width="16.28515625" style="681" customWidth="1"/>
    <col min="13581" max="13581" width="13.140625" style="681" customWidth="1"/>
    <col min="13582" max="13582" width="15.85546875" style="681" customWidth="1"/>
    <col min="13583" max="13586" width="13.140625" style="681" customWidth="1"/>
    <col min="13587" max="13587" width="13.5703125" style="681" customWidth="1"/>
    <col min="13588" max="13824" width="11.42578125" style="681"/>
    <col min="13825" max="13825" width="30" style="681" customWidth="1"/>
    <col min="13826" max="13826" width="14.140625" style="681" customWidth="1"/>
    <col min="13827" max="13827" width="17.28515625" style="681" customWidth="1"/>
    <col min="13828" max="13828" width="14.140625" style="681" customWidth="1"/>
    <col min="13829" max="13829" width="16.42578125" style="681" customWidth="1"/>
    <col min="13830" max="13830" width="14.140625" style="681" customWidth="1"/>
    <col min="13831" max="13831" width="15.85546875" style="681" customWidth="1"/>
    <col min="13832" max="13833" width="14.140625" style="681" customWidth="1"/>
    <col min="13834" max="13834" width="29.7109375" style="681" customWidth="1"/>
    <col min="13835" max="13835" width="15.7109375" style="681" customWidth="1"/>
    <col min="13836" max="13836" width="16.28515625" style="681" customWidth="1"/>
    <col min="13837" max="13837" width="13.140625" style="681" customWidth="1"/>
    <col min="13838" max="13838" width="15.85546875" style="681" customWidth="1"/>
    <col min="13839" max="13842" width="13.140625" style="681" customWidth="1"/>
    <col min="13843" max="13843" width="13.5703125" style="681" customWidth="1"/>
    <col min="13844" max="14080" width="11.42578125" style="681"/>
    <col min="14081" max="14081" width="30" style="681" customWidth="1"/>
    <col min="14082" max="14082" width="14.140625" style="681" customWidth="1"/>
    <col min="14083" max="14083" width="17.28515625" style="681" customWidth="1"/>
    <col min="14084" max="14084" width="14.140625" style="681" customWidth="1"/>
    <col min="14085" max="14085" width="16.42578125" style="681" customWidth="1"/>
    <col min="14086" max="14086" width="14.140625" style="681" customWidth="1"/>
    <col min="14087" max="14087" width="15.85546875" style="681" customWidth="1"/>
    <col min="14088" max="14089" width="14.140625" style="681" customWidth="1"/>
    <col min="14090" max="14090" width="29.7109375" style="681" customWidth="1"/>
    <col min="14091" max="14091" width="15.7109375" style="681" customWidth="1"/>
    <col min="14092" max="14092" width="16.28515625" style="681" customWidth="1"/>
    <col min="14093" max="14093" width="13.140625" style="681" customWidth="1"/>
    <col min="14094" max="14094" width="15.85546875" style="681" customWidth="1"/>
    <col min="14095" max="14098" width="13.140625" style="681" customWidth="1"/>
    <col min="14099" max="14099" width="13.5703125" style="681" customWidth="1"/>
    <col min="14100" max="14336" width="11.42578125" style="681"/>
    <col min="14337" max="14337" width="30" style="681" customWidth="1"/>
    <col min="14338" max="14338" width="14.140625" style="681" customWidth="1"/>
    <col min="14339" max="14339" width="17.28515625" style="681" customWidth="1"/>
    <col min="14340" max="14340" width="14.140625" style="681" customWidth="1"/>
    <col min="14341" max="14341" width="16.42578125" style="681" customWidth="1"/>
    <col min="14342" max="14342" width="14.140625" style="681" customWidth="1"/>
    <col min="14343" max="14343" width="15.85546875" style="681" customWidth="1"/>
    <col min="14344" max="14345" width="14.140625" style="681" customWidth="1"/>
    <col min="14346" max="14346" width="29.7109375" style="681" customWidth="1"/>
    <col min="14347" max="14347" width="15.7109375" style="681" customWidth="1"/>
    <col min="14348" max="14348" width="16.28515625" style="681" customWidth="1"/>
    <col min="14349" max="14349" width="13.140625" style="681" customWidth="1"/>
    <col min="14350" max="14350" width="15.85546875" style="681" customWidth="1"/>
    <col min="14351" max="14354" width="13.140625" style="681" customWidth="1"/>
    <col min="14355" max="14355" width="13.5703125" style="681" customWidth="1"/>
    <col min="14356" max="14592" width="11.42578125" style="681"/>
    <col min="14593" max="14593" width="30" style="681" customWidth="1"/>
    <col min="14594" max="14594" width="14.140625" style="681" customWidth="1"/>
    <col min="14595" max="14595" width="17.28515625" style="681" customWidth="1"/>
    <col min="14596" max="14596" width="14.140625" style="681" customWidth="1"/>
    <col min="14597" max="14597" width="16.42578125" style="681" customWidth="1"/>
    <col min="14598" max="14598" width="14.140625" style="681" customWidth="1"/>
    <col min="14599" max="14599" width="15.85546875" style="681" customWidth="1"/>
    <col min="14600" max="14601" width="14.140625" style="681" customWidth="1"/>
    <col min="14602" max="14602" width="29.7109375" style="681" customWidth="1"/>
    <col min="14603" max="14603" width="15.7109375" style="681" customWidth="1"/>
    <col min="14604" max="14604" width="16.28515625" style="681" customWidth="1"/>
    <col min="14605" max="14605" width="13.140625" style="681" customWidth="1"/>
    <col min="14606" max="14606" width="15.85546875" style="681" customWidth="1"/>
    <col min="14607" max="14610" width="13.140625" style="681" customWidth="1"/>
    <col min="14611" max="14611" width="13.5703125" style="681" customWidth="1"/>
    <col min="14612" max="14848" width="11.42578125" style="681"/>
    <col min="14849" max="14849" width="30" style="681" customWidth="1"/>
    <col min="14850" max="14850" width="14.140625" style="681" customWidth="1"/>
    <col min="14851" max="14851" width="17.28515625" style="681" customWidth="1"/>
    <col min="14852" max="14852" width="14.140625" style="681" customWidth="1"/>
    <col min="14853" max="14853" width="16.42578125" style="681" customWidth="1"/>
    <col min="14854" max="14854" width="14.140625" style="681" customWidth="1"/>
    <col min="14855" max="14855" width="15.85546875" style="681" customWidth="1"/>
    <col min="14856" max="14857" width="14.140625" style="681" customWidth="1"/>
    <col min="14858" max="14858" width="29.7109375" style="681" customWidth="1"/>
    <col min="14859" max="14859" width="15.7109375" style="681" customWidth="1"/>
    <col min="14860" max="14860" width="16.28515625" style="681" customWidth="1"/>
    <col min="14861" max="14861" width="13.140625" style="681" customWidth="1"/>
    <col min="14862" max="14862" width="15.85546875" style="681" customWidth="1"/>
    <col min="14863" max="14866" width="13.140625" style="681" customWidth="1"/>
    <col min="14867" max="14867" width="13.5703125" style="681" customWidth="1"/>
    <col min="14868" max="15104" width="11.42578125" style="681"/>
    <col min="15105" max="15105" width="30" style="681" customWidth="1"/>
    <col min="15106" max="15106" width="14.140625" style="681" customWidth="1"/>
    <col min="15107" max="15107" width="17.28515625" style="681" customWidth="1"/>
    <col min="15108" max="15108" width="14.140625" style="681" customWidth="1"/>
    <col min="15109" max="15109" width="16.42578125" style="681" customWidth="1"/>
    <col min="15110" max="15110" width="14.140625" style="681" customWidth="1"/>
    <col min="15111" max="15111" width="15.85546875" style="681" customWidth="1"/>
    <col min="15112" max="15113" width="14.140625" style="681" customWidth="1"/>
    <col min="15114" max="15114" width="29.7109375" style="681" customWidth="1"/>
    <col min="15115" max="15115" width="15.7109375" style="681" customWidth="1"/>
    <col min="15116" max="15116" width="16.28515625" style="681" customWidth="1"/>
    <col min="15117" max="15117" width="13.140625" style="681" customWidth="1"/>
    <col min="15118" max="15118" width="15.85546875" style="681" customWidth="1"/>
    <col min="15119" max="15122" width="13.140625" style="681" customWidth="1"/>
    <col min="15123" max="15123" width="13.5703125" style="681" customWidth="1"/>
    <col min="15124" max="15360" width="11.42578125" style="681"/>
    <col min="15361" max="15361" width="30" style="681" customWidth="1"/>
    <col min="15362" max="15362" width="14.140625" style="681" customWidth="1"/>
    <col min="15363" max="15363" width="17.28515625" style="681" customWidth="1"/>
    <col min="15364" max="15364" width="14.140625" style="681" customWidth="1"/>
    <col min="15365" max="15365" width="16.42578125" style="681" customWidth="1"/>
    <col min="15366" max="15366" width="14.140625" style="681" customWidth="1"/>
    <col min="15367" max="15367" width="15.85546875" style="681" customWidth="1"/>
    <col min="15368" max="15369" width="14.140625" style="681" customWidth="1"/>
    <col min="15370" max="15370" width="29.7109375" style="681" customWidth="1"/>
    <col min="15371" max="15371" width="15.7109375" style="681" customWidth="1"/>
    <col min="15372" max="15372" width="16.28515625" style="681" customWidth="1"/>
    <col min="15373" max="15373" width="13.140625" style="681" customWidth="1"/>
    <col min="15374" max="15374" width="15.85546875" style="681" customWidth="1"/>
    <col min="15375" max="15378" width="13.140625" style="681" customWidth="1"/>
    <col min="15379" max="15379" width="13.5703125" style="681" customWidth="1"/>
    <col min="15380" max="15616" width="11.42578125" style="681"/>
    <col min="15617" max="15617" width="30" style="681" customWidth="1"/>
    <col min="15618" max="15618" width="14.140625" style="681" customWidth="1"/>
    <col min="15619" max="15619" width="17.28515625" style="681" customWidth="1"/>
    <col min="15620" max="15620" width="14.140625" style="681" customWidth="1"/>
    <col min="15621" max="15621" width="16.42578125" style="681" customWidth="1"/>
    <col min="15622" max="15622" width="14.140625" style="681" customWidth="1"/>
    <col min="15623" max="15623" width="15.85546875" style="681" customWidth="1"/>
    <col min="15624" max="15625" width="14.140625" style="681" customWidth="1"/>
    <col min="15626" max="15626" width="29.7109375" style="681" customWidth="1"/>
    <col min="15627" max="15627" width="15.7109375" style="681" customWidth="1"/>
    <col min="15628" max="15628" width="16.28515625" style="681" customWidth="1"/>
    <col min="15629" max="15629" width="13.140625" style="681" customWidth="1"/>
    <col min="15630" max="15630" width="15.85546875" style="681" customWidth="1"/>
    <col min="15631" max="15634" width="13.140625" style="681" customWidth="1"/>
    <col min="15635" max="15635" width="13.5703125" style="681" customWidth="1"/>
    <col min="15636" max="15872" width="11.42578125" style="681"/>
    <col min="15873" max="15873" width="30" style="681" customWidth="1"/>
    <col min="15874" max="15874" width="14.140625" style="681" customWidth="1"/>
    <col min="15875" max="15875" width="17.28515625" style="681" customWidth="1"/>
    <col min="15876" max="15876" width="14.140625" style="681" customWidth="1"/>
    <col min="15877" max="15877" width="16.42578125" style="681" customWidth="1"/>
    <col min="15878" max="15878" width="14.140625" style="681" customWidth="1"/>
    <col min="15879" max="15879" width="15.85546875" style="681" customWidth="1"/>
    <col min="15880" max="15881" width="14.140625" style="681" customWidth="1"/>
    <col min="15882" max="15882" width="29.7109375" style="681" customWidth="1"/>
    <col min="15883" max="15883" width="15.7109375" style="681" customWidth="1"/>
    <col min="15884" max="15884" width="16.28515625" style="681" customWidth="1"/>
    <col min="15885" max="15885" width="13.140625" style="681" customWidth="1"/>
    <col min="15886" max="15886" width="15.85546875" style="681" customWidth="1"/>
    <col min="15887" max="15890" width="13.140625" style="681" customWidth="1"/>
    <col min="15891" max="15891" width="13.5703125" style="681" customWidth="1"/>
    <col min="15892" max="16128" width="11.42578125" style="681"/>
    <col min="16129" max="16129" width="30" style="681" customWidth="1"/>
    <col min="16130" max="16130" width="14.140625" style="681" customWidth="1"/>
    <col min="16131" max="16131" width="17.28515625" style="681" customWidth="1"/>
    <col min="16132" max="16132" width="14.140625" style="681" customWidth="1"/>
    <col min="16133" max="16133" width="16.42578125" style="681" customWidth="1"/>
    <col min="16134" max="16134" width="14.140625" style="681" customWidth="1"/>
    <col min="16135" max="16135" width="15.85546875" style="681" customWidth="1"/>
    <col min="16136" max="16137" width="14.140625" style="681" customWidth="1"/>
    <col min="16138" max="16138" width="29.7109375" style="681" customWidth="1"/>
    <col min="16139" max="16139" width="15.7109375" style="681" customWidth="1"/>
    <col min="16140" max="16140" width="16.28515625" style="681" customWidth="1"/>
    <col min="16141" max="16141" width="13.140625" style="681" customWidth="1"/>
    <col min="16142" max="16142" width="15.85546875" style="681" customWidth="1"/>
    <col min="16143" max="16146" width="13.140625" style="681" customWidth="1"/>
    <col min="16147" max="16147" width="13.5703125" style="681" customWidth="1"/>
    <col min="16148" max="16384" width="11.42578125" style="681"/>
  </cols>
  <sheetData>
    <row r="1" spans="1:18" ht="25.5" x14ac:dyDescent="0.35">
      <c r="A1" s="680" t="s">
        <v>873</v>
      </c>
      <c r="B1" s="680"/>
      <c r="C1" s="680"/>
      <c r="D1" s="680"/>
      <c r="E1" s="680"/>
      <c r="F1" s="680"/>
      <c r="G1" s="680"/>
      <c r="H1" s="680"/>
      <c r="I1" s="680"/>
      <c r="J1" s="680" t="s">
        <v>873</v>
      </c>
      <c r="K1" s="680"/>
      <c r="L1" s="680"/>
      <c r="M1" s="680"/>
      <c r="N1" s="680"/>
      <c r="O1" s="680"/>
      <c r="P1" s="680"/>
      <c r="Q1" s="680"/>
      <c r="R1" s="680"/>
    </row>
    <row r="2" spans="1:18" ht="21.75" customHeight="1" x14ac:dyDescent="0.3">
      <c r="A2" s="682" t="s">
        <v>874</v>
      </c>
      <c r="B2" s="682"/>
      <c r="C2" s="682"/>
      <c r="D2" s="682"/>
      <c r="E2" s="682"/>
      <c r="F2" s="682"/>
      <c r="G2" s="682"/>
      <c r="H2" s="682"/>
      <c r="I2" s="682"/>
      <c r="J2" s="682" t="s">
        <v>874</v>
      </c>
      <c r="K2" s="682"/>
      <c r="L2" s="682"/>
      <c r="M2" s="682"/>
      <c r="N2" s="682"/>
      <c r="O2" s="682"/>
      <c r="P2" s="682"/>
      <c r="Q2" s="682"/>
      <c r="R2" s="682"/>
    </row>
    <row r="3" spans="1:18" ht="24.75" customHeight="1" thickBot="1" x14ac:dyDescent="0.25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</row>
    <row r="4" spans="1:18" ht="24" customHeight="1" thickBot="1" x14ac:dyDescent="0.25">
      <c r="A4" s="805" t="s">
        <v>875</v>
      </c>
      <c r="B4" s="808" t="s">
        <v>213</v>
      </c>
      <c r="C4" s="809"/>
      <c r="D4" s="809"/>
      <c r="E4" s="810"/>
      <c r="F4" s="808" t="s">
        <v>876</v>
      </c>
      <c r="G4" s="809"/>
      <c r="H4" s="809"/>
      <c r="I4" s="811"/>
      <c r="J4" s="805" t="s">
        <v>875</v>
      </c>
      <c r="K4" s="808" t="s">
        <v>208</v>
      </c>
      <c r="L4" s="809"/>
      <c r="M4" s="809"/>
      <c r="N4" s="810"/>
      <c r="O4" s="808" t="s">
        <v>877</v>
      </c>
      <c r="P4" s="809"/>
      <c r="Q4" s="809"/>
      <c r="R4" s="811"/>
    </row>
    <row r="5" spans="1:18" ht="24" customHeight="1" x14ac:dyDescent="0.2">
      <c r="A5" s="806"/>
      <c r="B5" s="802" t="s">
        <v>751</v>
      </c>
      <c r="C5" s="803"/>
      <c r="D5" s="802" t="s">
        <v>752</v>
      </c>
      <c r="E5" s="803"/>
      <c r="F5" s="802" t="s">
        <v>751</v>
      </c>
      <c r="G5" s="803"/>
      <c r="H5" s="802" t="s">
        <v>752</v>
      </c>
      <c r="I5" s="804"/>
      <c r="J5" s="806"/>
      <c r="K5" s="802" t="s">
        <v>751</v>
      </c>
      <c r="L5" s="803"/>
      <c r="M5" s="802" t="s">
        <v>752</v>
      </c>
      <c r="N5" s="803"/>
      <c r="O5" s="802" t="s">
        <v>751</v>
      </c>
      <c r="P5" s="803"/>
      <c r="Q5" s="802" t="s">
        <v>752</v>
      </c>
      <c r="R5" s="804"/>
    </row>
    <row r="6" spans="1:18" ht="79.5" customHeight="1" thickBot="1" x14ac:dyDescent="0.25">
      <c r="A6" s="807"/>
      <c r="B6" s="683" t="s">
        <v>878</v>
      </c>
      <c r="C6" s="684" t="s">
        <v>879</v>
      </c>
      <c r="D6" s="683" t="str">
        <f>$B$6</f>
        <v>Abril-Juny 2023</v>
      </c>
      <c r="E6" s="684" t="str">
        <f>$C$6</f>
        <v>Total acumulat campanya 2022/2023</v>
      </c>
      <c r="F6" s="683" t="str">
        <f>$B$6</f>
        <v>Abril-Juny 2023</v>
      </c>
      <c r="G6" s="684" t="str">
        <f>$C$6</f>
        <v>Total acumulat campanya 2022/2023</v>
      </c>
      <c r="H6" s="683" t="str">
        <f>$B$6</f>
        <v>Abril-Juny 2023</v>
      </c>
      <c r="I6" s="685" t="str">
        <f>$C$6</f>
        <v>Total acumulat campanya 2022/2023</v>
      </c>
      <c r="J6" s="807"/>
      <c r="K6" s="683" t="str">
        <f>$B$6</f>
        <v>Abril-Juny 2023</v>
      </c>
      <c r="L6" s="684" t="str">
        <f>$C$6</f>
        <v>Total acumulat campanya 2022/2023</v>
      </c>
      <c r="M6" s="683" t="str">
        <f>$B$6</f>
        <v>Abril-Juny 2023</v>
      </c>
      <c r="N6" s="684" t="str">
        <f>$C$6</f>
        <v>Total acumulat campanya 2022/2023</v>
      </c>
      <c r="O6" s="683" t="str">
        <f>$B$6</f>
        <v>Abril-Juny 2023</v>
      </c>
      <c r="P6" s="684" t="str">
        <f>$C$6</f>
        <v>Total acumulat campanya 2022/2023</v>
      </c>
      <c r="Q6" s="683" t="str">
        <f>$B$6</f>
        <v>Abril-Juny 2023</v>
      </c>
      <c r="R6" s="685" t="str">
        <f>$C$6</f>
        <v>Total acumulat campanya 2022/2023</v>
      </c>
    </row>
    <row r="7" spans="1:18" s="690" customFormat="1" ht="24" customHeight="1" x14ac:dyDescent="0.2">
      <c r="A7" s="686" t="s">
        <v>880</v>
      </c>
      <c r="B7" s="687">
        <v>78559.302146000002</v>
      </c>
      <c r="C7" s="688">
        <v>429844.02675800002</v>
      </c>
      <c r="D7" s="687">
        <v>87960.434540000002</v>
      </c>
      <c r="E7" s="688">
        <v>498255.79314999998</v>
      </c>
      <c r="F7" s="687">
        <v>59080.587109999993</v>
      </c>
      <c r="G7" s="688">
        <v>214672.99810499998</v>
      </c>
      <c r="H7" s="687">
        <v>58939.270090000005</v>
      </c>
      <c r="I7" s="689">
        <v>191220.42558000001</v>
      </c>
      <c r="J7" s="686" t="s">
        <v>880</v>
      </c>
      <c r="K7" s="687">
        <v>8588.8531939999993</v>
      </c>
      <c r="L7" s="688">
        <v>178841.490571</v>
      </c>
      <c r="M7" s="687">
        <v>15161.32303</v>
      </c>
      <c r="N7" s="688">
        <v>262376.37436000002</v>
      </c>
      <c r="O7" s="687">
        <v>8852.3516620000009</v>
      </c>
      <c r="P7" s="688">
        <v>26076.400146</v>
      </c>
      <c r="Q7" s="687">
        <v>11740.75258</v>
      </c>
      <c r="R7" s="688">
        <v>33568.707329999997</v>
      </c>
    </row>
    <row r="8" spans="1:18" s="690" customFormat="1" ht="24" customHeight="1" x14ac:dyDescent="0.2">
      <c r="A8" s="691" t="s">
        <v>881</v>
      </c>
      <c r="B8" s="692">
        <v>18332.827539000002</v>
      </c>
      <c r="C8" s="693">
        <v>127444.44933000002</v>
      </c>
      <c r="D8" s="692">
        <v>21327.743739999998</v>
      </c>
      <c r="E8" s="693">
        <v>146684.30970000001</v>
      </c>
      <c r="F8" s="692">
        <v>11977.323829999999</v>
      </c>
      <c r="G8" s="693">
        <v>56907.341249999998</v>
      </c>
      <c r="H8" s="692">
        <v>11309.956109999999</v>
      </c>
      <c r="I8" s="693">
        <v>48529.460899999998</v>
      </c>
      <c r="J8" s="691" t="s">
        <v>881</v>
      </c>
      <c r="K8" s="692">
        <v>4579.3687090000003</v>
      </c>
      <c r="L8" s="693">
        <v>62646.295366999999</v>
      </c>
      <c r="M8" s="692">
        <v>8193.1059299999997</v>
      </c>
      <c r="N8" s="693">
        <v>89852.260900000008</v>
      </c>
      <c r="O8" s="692">
        <v>1422.4469999999999</v>
      </c>
      <c r="P8" s="693">
        <v>6585.3900130000002</v>
      </c>
      <c r="Q8" s="692">
        <v>1547.07458</v>
      </c>
      <c r="R8" s="693">
        <v>7237.5378899999996</v>
      </c>
    </row>
    <row r="9" spans="1:18" s="690" customFormat="1" ht="24" customHeight="1" x14ac:dyDescent="0.2">
      <c r="A9" s="686" t="s">
        <v>882</v>
      </c>
      <c r="B9" s="687">
        <v>78117.26997400001</v>
      </c>
      <c r="C9" s="688">
        <v>566481.09558600001</v>
      </c>
      <c r="D9" s="687">
        <v>98132.658750000002</v>
      </c>
      <c r="E9" s="688">
        <v>661595.53038999997</v>
      </c>
      <c r="F9" s="687">
        <v>48496.235879999993</v>
      </c>
      <c r="G9" s="688">
        <v>246812.167613</v>
      </c>
      <c r="H9" s="687">
        <v>50881.316630000001</v>
      </c>
      <c r="I9" s="688">
        <v>218242.83815999998</v>
      </c>
      <c r="J9" s="686" t="s">
        <v>882</v>
      </c>
      <c r="K9" s="687">
        <v>9499.0696639999987</v>
      </c>
      <c r="L9" s="688">
        <v>252212.14398300002</v>
      </c>
      <c r="M9" s="687">
        <v>17275.34663</v>
      </c>
      <c r="N9" s="688">
        <v>349214.46581000002</v>
      </c>
      <c r="O9" s="687">
        <v>18416.156500000001</v>
      </c>
      <c r="P9" s="688">
        <v>57941.410789999994</v>
      </c>
      <c r="Q9" s="687">
        <v>27898.87443</v>
      </c>
      <c r="R9" s="688">
        <v>83178.498819999993</v>
      </c>
    </row>
    <row r="10" spans="1:18" s="690" customFormat="1" ht="24" customHeight="1" x14ac:dyDescent="0.2">
      <c r="A10" s="691" t="s">
        <v>883</v>
      </c>
      <c r="B10" s="692">
        <v>25842.589754999997</v>
      </c>
      <c r="C10" s="693">
        <v>89028.197070999988</v>
      </c>
      <c r="D10" s="692">
        <v>26457.366500000004</v>
      </c>
      <c r="E10" s="693">
        <v>91005.120420000007</v>
      </c>
      <c r="F10" s="692">
        <v>19879.782715000001</v>
      </c>
      <c r="G10" s="693">
        <v>47856.860830999998</v>
      </c>
      <c r="H10" s="692">
        <v>19227.126029999999</v>
      </c>
      <c r="I10" s="693">
        <v>40991.468869999997</v>
      </c>
      <c r="J10" s="691" t="s">
        <v>883</v>
      </c>
      <c r="K10" s="692">
        <v>2896.6419500000002</v>
      </c>
      <c r="L10" s="693">
        <v>29306.717210000003</v>
      </c>
      <c r="M10" s="692">
        <v>4251.6776799999998</v>
      </c>
      <c r="N10" s="693">
        <v>38422.302029999999</v>
      </c>
      <c r="O10" s="692">
        <v>2975.4630899999997</v>
      </c>
      <c r="P10" s="693">
        <v>11012.425029999999</v>
      </c>
      <c r="Q10" s="692">
        <v>2873.9694600000003</v>
      </c>
      <c r="R10" s="693">
        <v>10756.417259999998</v>
      </c>
    </row>
    <row r="11" spans="1:18" s="690" customFormat="1" ht="24" customHeight="1" x14ac:dyDescent="0.2">
      <c r="A11" s="686" t="s">
        <v>884</v>
      </c>
      <c r="B11" s="687">
        <v>2604.5996600000003</v>
      </c>
      <c r="C11" s="688">
        <v>15414.846403</v>
      </c>
      <c r="D11" s="687">
        <v>2950.9142400000001</v>
      </c>
      <c r="E11" s="688">
        <v>18173.464509999998</v>
      </c>
      <c r="F11" s="687">
        <v>2007.9290000000001</v>
      </c>
      <c r="G11" s="688">
        <v>7021.4641220000003</v>
      </c>
      <c r="H11" s="687">
        <v>1948.6874200000002</v>
      </c>
      <c r="I11" s="688">
        <v>6504.8184700000002</v>
      </c>
      <c r="J11" s="686" t="s">
        <v>884</v>
      </c>
      <c r="K11" s="687">
        <v>463.4323</v>
      </c>
      <c r="L11" s="688">
        <v>7544.0089210000006</v>
      </c>
      <c r="M11" s="687">
        <v>842.37565999999993</v>
      </c>
      <c r="N11" s="688">
        <v>10634.219329999998</v>
      </c>
      <c r="O11" s="687">
        <v>126.75936</v>
      </c>
      <c r="P11" s="688">
        <v>825.05336</v>
      </c>
      <c r="Q11" s="687">
        <v>153.17902000000001</v>
      </c>
      <c r="R11" s="688">
        <v>1004.18713</v>
      </c>
    </row>
    <row r="12" spans="1:18" s="690" customFormat="1" ht="24" customHeight="1" x14ac:dyDescent="0.2">
      <c r="A12" s="691" t="s">
        <v>885</v>
      </c>
      <c r="B12" s="692">
        <v>3975.9012000000002</v>
      </c>
      <c r="C12" s="693">
        <v>31120.410110000001</v>
      </c>
      <c r="D12" s="692">
        <v>5167.1388200000001</v>
      </c>
      <c r="E12" s="693">
        <v>35549.68361</v>
      </c>
      <c r="F12" s="692">
        <v>2302.855</v>
      </c>
      <c r="G12" s="693">
        <v>11896.310719999999</v>
      </c>
      <c r="H12" s="692">
        <v>2418.8559299999997</v>
      </c>
      <c r="I12" s="693">
        <v>10420.01064</v>
      </c>
      <c r="J12" s="691" t="s">
        <v>885</v>
      </c>
      <c r="K12" s="692">
        <v>125.083</v>
      </c>
      <c r="L12" s="693">
        <v>14965.884590000003</v>
      </c>
      <c r="M12" s="692">
        <v>200.23196999999999</v>
      </c>
      <c r="N12" s="693">
        <v>18333.3302</v>
      </c>
      <c r="O12" s="692">
        <v>1444.6941999999999</v>
      </c>
      <c r="P12" s="693">
        <v>3676.9123</v>
      </c>
      <c r="Q12" s="692">
        <v>2421.2820500000003</v>
      </c>
      <c r="R12" s="693">
        <v>6042.8281900000002</v>
      </c>
    </row>
    <row r="13" spans="1:18" s="690" customFormat="1" ht="24" customHeight="1" x14ac:dyDescent="0.2">
      <c r="A13" s="686" t="s">
        <v>886</v>
      </c>
      <c r="B13" s="687">
        <v>72.426000000000002</v>
      </c>
      <c r="C13" s="688">
        <v>175.40199999999999</v>
      </c>
      <c r="D13" s="687">
        <v>51.052500000000002</v>
      </c>
      <c r="E13" s="688">
        <v>159.75060000000002</v>
      </c>
      <c r="F13" s="687">
        <v>0</v>
      </c>
      <c r="G13" s="688">
        <v>5.3689999999999998</v>
      </c>
      <c r="H13" s="687">
        <v>0</v>
      </c>
      <c r="I13" s="688">
        <v>6.04779</v>
      </c>
      <c r="J13" s="686" t="s">
        <v>886</v>
      </c>
      <c r="K13" s="687">
        <v>0</v>
      </c>
      <c r="L13" s="688">
        <v>97.606999999999999</v>
      </c>
      <c r="M13" s="687">
        <v>0</v>
      </c>
      <c r="N13" s="688">
        <v>102.65031</v>
      </c>
      <c r="O13" s="687">
        <v>72.426000000000002</v>
      </c>
      <c r="P13" s="688">
        <v>72.426000000000002</v>
      </c>
      <c r="Q13" s="687">
        <v>51.052500000000002</v>
      </c>
      <c r="R13" s="688">
        <v>51.052500000000002</v>
      </c>
    </row>
    <row r="14" spans="1:18" s="690" customFormat="1" ht="24" customHeight="1" x14ac:dyDescent="0.2">
      <c r="A14" s="691" t="s">
        <v>887</v>
      </c>
      <c r="B14" s="692">
        <v>5751.252203</v>
      </c>
      <c r="C14" s="693">
        <v>14191.942826</v>
      </c>
      <c r="D14" s="692">
        <v>5248.3109899999999</v>
      </c>
      <c r="E14" s="693">
        <v>12961.52368</v>
      </c>
      <c r="F14" s="692">
        <v>3674.0129280000001</v>
      </c>
      <c r="G14" s="693">
        <v>6893.0937869999998</v>
      </c>
      <c r="H14" s="692">
        <v>2972.9196000000002</v>
      </c>
      <c r="I14" s="693">
        <v>4992.0482700000002</v>
      </c>
      <c r="J14" s="691" t="s">
        <v>887</v>
      </c>
      <c r="K14" s="692">
        <v>1416.7352449999998</v>
      </c>
      <c r="L14" s="693">
        <v>5362.7284589999999</v>
      </c>
      <c r="M14" s="692">
        <v>1783.1388299999999</v>
      </c>
      <c r="N14" s="693">
        <v>6410.2829099999999</v>
      </c>
      <c r="O14" s="692">
        <v>430.56932999999998</v>
      </c>
      <c r="P14" s="693">
        <v>1335.9052799999999</v>
      </c>
      <c r="Q14" s="692">
        <v>387.22808000000003</v>
      </c>
      <c r="R14" s="693">
        <v>1243.7782999999999</v>
      </c>
    </row>
    <row r="15" spans="1:18" s="690" customFormat="1" ht="24" customHeight="1" x14ac:dyDescent="0.2">
      <c r="A15" s="686" t="s">
        <v>888</v>
      </c>
      <c r="B15" s="687">
        <v>11499.350217999998</v>
      </c>
      <c r="C15" s="688">
        <v>72154.227837999992</v>
      </c>
      <c r="D15" s="687">
        <v>14122.410689999999</v>
      </c>
      <c r="E15" s="688">
        <v>92701.716010000004</v>
      </c>
      <c r="F15" s="687">
        <v>8892.6911</v>
      </c>
      <c r="G15" s="688">
        <v>29963.193899999998</v>
      </c>
      <c r="H15" s="687">
        <v>9226.8604300000006</v>
      </c>
      <c r="I15" s="688">
        <v>26540.67038</v>
      </c>
      <c r="J15" s="686" t="s">
        <v>888</v>
      </c>
      <c r="K15" s="687">
        <v>1875.5070780000001</v>
      </c>
      <c r="L15" s="688">
        <v>38772.619758000001</v>
      </c>
      <c r="M15" s="687">
        <v>3867.9470500000002</v>
      </c>
      <c r="N15" s="688">
        <v>61386.688689999995</v>
      </c>
      <c r="O15" s="687">
        <v>544.48904000000005</v>
      </c>
      <c r="P15" s="688">
        <v>2521.6611800000001</v>
      </c>
      <c r="Q15" s="687">
        <v>798.44217000000003</v>
      </c>
      <c r="R15" s="688">
        <v>3676.9389200000005</v>
      </c>
    </row>
    <row r="16" spans="1:18" s="690" customFormat="1" ht="24" customHeight="1" x14ac:dyDescent="0.2">
      <c r="A16" s="691" t="s">
        <v>889</v>
      </c>
      <c r="B16" s="692">
        <v>436.99459999999999</v>
      </c>
      <c r="C16" s="693">
        <v>2474.9443099999999</v>
      </c>
      <c r="D16" s="692">
        <v>605.26415999999995</v>
      </c>
      <c r="E16" s="693">
        <v>3367.1153299999996</v>
      </c>
      <c r="F16" s="692">
        <v>316.4348</v>
      </c>
      <c r="G16" s="693">
        <v>1003.0761</v>
      </c>
      <c r="H16" s="692">
        <v>393.95419999999996</v>
      </c>
      <c r="I16" s="693">
        <v>1103.1037699999999</v>
      </c>
      <c r="J16" s="691" t="s">
        <v>889</v>
      </c>
      <c r="K16" s="692">
        <v>30.2348</v>
      </c>
      <c r="L16" s="693">
        <v>1188.7435499999999</v>
      </c>
      <c r="M16" s="692">
        <v>67.384299999999996</v>
      </c>
      <c r="N16" s="693">
        <v>1832.04422</v>
      </c>
      <c r="O16" s="692">
        <v>83.644999999999996</v>
      </c>
      <c r="P16" s="693">
        <v>256.44065999999998</v>
      </c>
      <c r="Q16" s="692">
        <v>131.71691000000001</v>
      </c>
      <c r="R16" s="693">
        <v>387.67284000000001</v>
      </c>
    </row>
    <row r="17" spans="1:177" s="690" customFormat="1" ht="24" customHeight="1" x14ac:dyDescent="0.2">
      <c r="A17" s="686" t="s">
        <v>890</v>
      </c>
      <c r="B17" s="687">
        <v>8334.6849999999995</v>
      </c>
      <c r="C17" s="688">
        <v>65238.446649999998</v>
      </c>
      <c r="D17" s="687">
        <v>8413.4368200000008</v>
      </c>
      <c r="E17" s="688">
        <v>62004.526320000004</v>
      </c>
      <c r="F17" s="687">
        <v>5548.0559999999996</v>
      </c>
      <c r="G17" s="688">
        <v>31634.25087</v>
      </c>
      <c r="H17" s="687">
        <v>5041.1308100000006</v>
      </c>
      <c r="I17" s="688">
        <v>25142.673190000001</v>
      </c>
      <c r="J17" s="686" t="s">
        <v>890</v>
      </c>
      <c r="K17" s="687">
        <v>927.75800000000004</v>
      </c>
      <c r="L17" s="688">
        <v>28396.229780000009</v>
      </c>
      <c r="M17" s="687">
        <v>1469.4065000000001</v>
      </c>
      <c r="N17" s="688">
        <v>31296.428660000001</v>
      </c>
      <c r="O17" s="687">
        <v>1828.374</v>
      </c>
      <c r="P17" s="688">
        <v>5038.3589999999995</v>
      </c>
      <c r="Q17" s="687">
        <v>1859.3314599999999</v>
      </c>
      <c r="R17" s="688">
        <v>5359.4140000000007</v>
      </c>
    </row>
    <row r="18" spans="1:177" s="690" customFormat="1" ht="24" customHeight="1" x14ac:dyDescent="0.2">
      <c r="A18" s="691" t="s">
        <v>891</v>
      </c>
      <c r="B18" s="692">
        <v>3131.5880000000002</v>
      </c>
      <c r="C18" s="693">
        <v>33654.586750000002</v>
      </c>
      <c r="D18" s="692">
        <v>3675.4695199999996</v>
      </c>
      <c r="E18" s="693">
        <v>36398.858100000005</v>
      </c>
      <c r="F18" s="692">
        <v>1961.049</v>
      </c>
      <c r="G18" s="693">
        <v>10883.023499999999</v>
      </c>
      <c r="H18" s="692">
        <v>1811.01188</v>
      </c>
      <c r="I18" s="693">
        <v>8524.7824000000001</v>
      </c>
      <c r="J18" s="691" t="s">
        <v>891</v>
      </c>
      <c r="K18" s="692">
        <v>675.98399999999992</v>
      </c>
      <c r="L18" s="693">
        <v>21084.790250000002</v>
      </c>
      <c r="M18" s="692">
        <v>1243.6298900000002</v>
      </c>
      <c r="N18" s="693">
        <v>25869.183870000001</v>
      </c>
      <c r="O18" s="692">
        <v>483.00599999999997</v>
      </c>
      <c r="P18" s="693">
        <v>1491.395</v>
      </c>
      <c r="Q18" s="692">
        <v>610.62909999999988</v>
      </c>
      <c r="R18" s="693">
        <v>1824.8125499999999</v>
      </c>
    </row>
    <row r="19" spans="1:177" s="690" customFormat="1" ht="24" customHeight="1" x14ac:dyDescent="0.2">
      <c r="A19" s="686" t="s">
        <v>892</v>
      </c>
      <c r="B19" s="687">
        <v>4493.4544899999992</v>
      </c>
      <c r="C19" s="688">
        <v>36572.224569999998</v>
      </c>
      <c r="D19" s="687">
        <v>6206.4581100000005</v>
      </c>
      <c r="E19" s="688">
        <v>44171.502690000001</v>
      </c>
      <c r="F19" s="687">
        <v>2477.5010000000002</v>
      </c>
      <c r="G19" s="688">
        <v>15574.882600000001</v>
      </c>
      <c r="H19" s="687">
        <v>2760.5305899999998</v>
      </c>
      <c r="I19" s="688">
        <v>14912.978349999999</v>
      </c>
      <c r="J19" s="686" t="s">
        <v>892</v>
      </c>
      <c r="K19" s="687">
        <v>915.20219999999995</v>
      </c>
      <c r="L19" s="688">
        <v>17132.74768</v>
      </c>
      <c r="M19" s="687">
        <v>1613.0463400000001</v>
      </c>
      <c r="N19" s="688">
        <v>23195.3066</v>
      </c>
      <c r="O19" s="687">
        <v>1093.5471400000001</v>
      </c>
      <c r="P19" s="688">
        <v>3822.8911400000002</v>
      </c>
      <c r="Q19" s="687">
        <v>1822.3706900000002</v>
      </c>
      <c r="R19" s="688">
        <v>6012.1547499999997</v>
      </c>
    </row>
    <row r="20" spans="1:177" s="690" customFormat="1" ht="24" customHeight="1" x14ac:dyDescent="0.2">
      <c r="A20" s="691" t="s">
        <v>893</v>
      </c>
      <c r="B20" s="692">
        <v>511.03356999999994</v>
      </c>
      <c r="C20" s="693">
        <v>1890.0212900000001</v>
      </c>
      <c r="D20" s="692">
        <v>578.89615000000003</v>
      </c>
      <c r="E20" s="693">
        <v>2216.0066200000001</v>
      </c>
      <c r="F20" s="692">
        <v>400.30053000000004</v>
      </c>
      <c r="G20" s="693">
        <v>1200.11969</v>
      </c>
      <c r="H20" s="692">
        <v>449.48942000000011</v>
      </c>
      <c r="I20" s="693">
        <v>1243.2847100000001</v>
      </c>
      <c r="J20" s="691" t="s">
        <v>893</v>
      </c>
      <c r="K20" s="692">
        <v>27.889040000000001</v>
      </c>
      <c r="L20" s="693">
        <v>460.66700000000003</v>
      </c>
      <c r="M20" s="692">
        <v>62.827280000000002</v>
      </c>
      <c r="N20" s="693">
        <v>766.40340999999989</v>
      </c>
      <c r="O20" s="692">
        <v>77.308999999999997</v>
      </c>
      <c r="P20" s="693">
        <v>209.15860000000001</v>
      </c>
      <c r="Q20" s="692">
        <v>61.144449999999992</v>
      </c>
      <c r="R20" s="693">
        <v>187.68549999999999</v>
      </c>
    </row>
    <row r="21" spans="1:177" s="690" customFormat="1" ht="24" customHeight="1" x14ac:dyDescent="0.2">
      <c r="A21" s="686" t="s">
        <v>894</v>
      </c>
      <c r="B21" s="687">
        <v>498.75</v>
      </c>
      <c r="C21" s="688">
        <v>6362.3675499999999</v>
      </c>
      <c r="D21" s="687">
        <v>562.68267000000003</v>
      </c>
      <c r="E21" s="688">
        <v>6938.4862800000001</v>
      </c>
      <c r="F21" s="687">
        <v>440.77800000000002</v>
      </c>
      <c r="G21" s="688">
        <v>2464.2438000000002</v>
      </c>
      <c r="H21" s="687">
        <v>507.14516000000003</v>
      </c>
      <c r="I21" s="688">
        <v>2521.0102900000002</v>
      </c>
      <c r="J21" s="686" t="s">
        <v>894</v>
      </c>
      <c r="K21" s="687">
        <v>15.273999999999999</v>
      </c>
      <c r="L21" s="688">
        <v>3778.3798000000002</v>
      </c>
      <c r="M21" s="687">
        <v>19.067720000000001</v>
      </c>
      <c r="N21" s="688">
        <v>4280.1978100000006</v>
      </c>
      <c r="O21" s="687">
        <v>42.289000000000001</v>
      </c>
      <c r="P21" s="688">
        <v>77.774749999999997</v>
      </c>
      <c r="Q21" s="687">
        <v>35.714089999999999</v>
      </c>
      <c r="R21" s="688">
        <v>77.421369999999996</v>
      </c>
    </row>
    <row r="22" spans="1:177" s="690" customFormat="1" ht="24" customHeight="1" x14ac:dyDescent="0.2">
      <c r="A22" s="691" t="s">
        <v>895</v>
      </c>
      <c r="B22" s="692">
        <v>1325.7074</v>
      </c>
      <c r="C22" s="693">
        <v>8537.4773849999983</v>
      </c>
      <c r="D22" s="692">
        <v>1199.4645399999999</v>
      </c>
      <c r="E22" s="693">
        <v>9072.1989300000005</v>
      </c>
      <c r="F22" s="692">
        <v>730.04409999999996</v>
      </c>
      <c r="G22" s="693">
        <v>3586.7761799999998</v>
      </c>
      <c r="H22" s="692">
        <v>686.61666000000002</v>
      </c>
      <c r="I22" s="693">
        <v>3064.1198100000001</v>
      </c>
      <c r="J22" s="691" t="s">
        <v>895</v>
      </c>
      <c r="K22" s="692">
        <v>70.639300000000006</v>
      </c>
      <c r="L22" s="693">
        <v>3946.1846450000003</v>
      </c>
      <c r="M22" s="692">
        <v>91.910020000000003</v>
      </c>
      <c r="N22" s="693">
        <v>5120.4283999999998</v>
      </c>
      <c r="O22" s="692">
        <v>489.38799999999998</v>
      </c>
      <c r="P22" s="693">
        <v>755.57155999999986</v>
      </c>
      <c r="Q22" s="692">
        <v>389.49185999999997</v>
      </c>
      <c r="R22" s="693">
        <v>626.25784999999996</v>
      </c>
    </row>
    <row r="23" spans="1:177" s="690" customFormat="1" ht="24" customHeight="1" x14ac:dyDescent="0.2">
      <c r="A23" s="686" t="s">
        <v>896</v>
      </c>
      <c r="B23" s="687">
        <v>799.9529399999999</v>
      </c>
      <c r="C23" s="688">
        <v>4662.2320399999999</v>
      </c>
      <c r="D23" s="687">
        <v>643.72581000000002</v>
      </c>
      <c r="E23" s="688">
        <v>3911.96045</v>
      </c>
      <c r="F23" s="687">
        <v>278.55500000000001</v>
      </c>
      <c r="G23" s="688">
        <v>1464.95</v>
      </c>
      <c r="H23" s="687">
        <v>227.02503999999999</v>
      </c>
      <c r="I23" s="688">
        <v>1079.2763199999999</v>
      </c>
      <c r="J23" s="686" t="s">
        <v>896</v>
      </c>
      <c r="K23" s="687">
        <v>87.911940000000001</v>
      </c>
      <c r="L23" s="688">
        <v>2508.5535399999999</v>
      </c>
      <c r="M23" s="687">
        <v>85.951319999999996</v>
      </c>
      <c r="N23" s="688">
        <v>2286.3284900000003</v>
      </c>
      <c r="O23" s="687">
        <v>430.798</v>
      </c>
      <c r="P23" s="688">
        <v>668.49450000000002</v>
      </c>
      <c r="Q23" s="687">
        <v>329.38945000000001</v>
      </c>
      <c r="R23" s="688">
        <v>530.74061000000006</v>
      </c>
    </row>
    <row r="24" spans="1:177" s="694" customFormat="1" ht="24" customHeight="1" x14ac:dyDescent="0.2">
      <c r="A24" s="691" t="s">
        <v>897</v>
      </c>
      <c r="B24" s="692">
        <v>14748.227490000001</v>
      </c>
      <c r="C24" s="693">
        <v>111410.117923</v>
      </c>
      <c r="D24" s="692">
        <v>15280.101429999999</v>
      </c>
      <c r="E24" s="693">
        <v>110776.28583999998</v>
      </c>
      <c r="F24" s="692">
        <v>5826.0582999999997</v>
      </c>
      <c r="G24" s="693">
        <v>41098.836906000004</v>
      </c>
      <c r="H24" s="692">
        <v>5397.9692399999994</v>
      </c>
      <c r="I24" s="693">
        <v>31924.810879999997</v>
      </c>
      <c r="J24" s="691" t="s">
        <v>897</v>
      </c>
      <c r="K24" s="692">
        <v>1834.1639599999999</v>
      </c>
      <c r="L24" s="693">
        <v>50645.560966999998</v>
      </c>
      <c r="M24" s="692">
        <v>1969.9458100000002</v>
      </c>
      <c r="N24" s="693">
        <v>56789.582640000001</v>
      </c>
      <c r="O24" s="692">
        <v>6876.4330699999991</v>
      </c>
      <c r="P24" s="693">
        <v>18591.072540000001</v>
      </c>
      <c r="Q24" s="692">
        <v>7684.2591899999989</v>
      </c>
      <c r="R24" s="693">
        <v>21242.246959999997</v>
      </c>
    </row>
    <row r="25" spans="1:177" s="690" customFormat="1" ht="24" customHeight="1" x14ac:dyDescent="0.2">
      <c r="A25" s="686" t="s">
        <v>898</v>
      </c>
      <c r="B25" s="687">
        <v>6983.4834900000005</v>
      </c>
      <c r="C25" s="688">
        <v>44955.249649000005</v>
      </c>
      <c r="D25" s="687">
        <v>7915.6547799999998</v>
      </c>
      <c r="E25" s="688">
        <v>45544.301789999998</v>
      </c>
      <c r="F25" s="687">
        <v>3284.8773900000001</v>
      </c>
      <c r="G25" s="688">
        <v>16640.947723000001</v>
      </c>
      <c r="H25" s="687">
        <v>3240.2250100000001</v>
      </c>
      <c r="I25" s="688">
        <v>13746.60031</v>
      </c>
      <c r="J25" s="686" t="s">
        <v>898</v>
      </c>
      <c r="K25" s="687">
        <v>1018.4715</v>
      </c>
      <c r="L25" s="688">
        <v>19882.382056000002</v>
      </c>
      <c r="M25" s="687">
        <v>1447.0070799999999</v>
      </c>
      <c r="N25" s="688">
        <v>21698.36147</v>
      </c>
      <c r="O25" s="687">
        <v>2554.8735999999994</v>
      </c>
      <c r="P25" s="688">
        <v>7837.4448699999994</v>
      </c>
      <c r="Q25" s="687">
        <v>3121.1255200000005</v>
      </c>
      <c r="R25" s="688">
        <v>9560.0858100000005</v>
      </c>
    </row>
    <row r="26" spans="1:177" s="690" customFormat="1" ht="24" customHeight="1" x14ac:dyDescent="0.2">
      <c r="A26" s="691" t="s">
        <v>899</v>
      </c>
      <c r="B26" s="692">
        <v>1924.9778000000001</v>
      </c>
      <c r="C26" s="693">
        <v>16176.220369999999</v>
      </c>
      <c r="D26" s="692">
        <v>2627.14732</v>
      </c>
      <c r="E26" s="693">
        <v>18813.55846</v>
      </c>
      <c r="F26" s="692">
        <v>659.71379999999999</v>
      </c>
      <c r="G26" s="693">
        <v>3736.5922500000001</v>
      </c>
      <c r="H26" s="692">
        <v>663.14627999999993</v>
      </c>
      <c r="I26" s="693">
        <v>3315.4987199999996</v>
      </c>
      <c r="J26" s="691" t="s">
        <v>899</v>
      </c>
      <c r="K26" s="692">
        <v>507.43200000000002</v>
      </c>
      <c r="L26" s="693">
        <v>9897.4766600000003</v>
      </c>
      <c r="M26" s="692">
        <v>917.47139000000004</v>
      </c>
      <c r="N26" s="693">
        <v>12001.599</v>
      </c>
      <c r="O26" s="692">
        <v>645.43600000000004</v>
      </c>
      <c r="P26" s="693">
        <v>2160.2755000000002</v>
      </c>
      <c r="Q26" s="692">
        <v>903.59349999999995</v>
      </c>
      <c r="R26" s="693">
        <v>3037.94589</v>
      </c>
    </row>
    <row r="27" spans="1:177" s="690" customFormat="1" ht="24" customHeight="1" x14ac:dyDescent="0.2">
      <c r="A27" s="686" t="s">
        <v>900</v>
      </c>
      <c r="B27" s="687">
        <v>1334.22828</v>
      </c>
      <c r="C27" s="688">
        <v>9568.017577999999</v>
      </c>
      <c r="D27" s="687">
        <v>1835.4073099999998</v>
      </c>
      <c r="E27" s="688">
        <v>11119.61801</v>
      </c>
      <c r="F27" s="687">
        <v>318.20100000000002</v>
      </c>
      <c r="G27" s="688">
        <v>3039.6729999999998</v>
      </c>
      <c r="H27" s="687">
        <v>415.80724999999995</v>
      </c>
      <c r="I27" s="688">
        <v>2968.0557399999998</v>
      </c>
      <c r="J27" s="686" t="s">
        <v>900</v>
      </c>
      <c r="K27" s="687">
        <v>276.8784</v>
      </c>
      <c r="L27" s="688">
        <v>4171.8527679999997</v>
      </c>
      <c r="M27" s="687">
        <v>364.43833999999998</v>
      </c>
      <c r="N27" s="688">
        <v>4832.4494299999997</v>
      </c>
      <c r="O27" s="687">
        <v>710.79700000000003</v>
      </c>
      <c r="P27" s="688">
        <v>2169.3380000000002</v>
      </c>
      <c r="Q27" s="687">
        <v>1019.0658</v>
      </c>
      <c r="R27" s="688">
        <v>3095.2907799999998</v>
      </c>
    </row>
    <row r="28" spans="1:177" s="690" customFormat="1" ht="24" customHeight="1" x14ac:dyDescent="0.2">
      <c r="A28" s="691" t="s">
        <v>901</v>
      </c>
      <c r="B28" s="692">
        <v>813.13512399999991</v>
      </c>
      <c r="C28" s="693">
        <v>3139.0321439999998</v>
      </c>
      <c r="D28" s="692">
        <v>869.84709000000009</v>
      </c>
      <c r="E28" s="693">
        <v>3524.5194200000005</v>
      </c>
      <c r="F28" s="692">
        <v>352.34267999999997</v>
      </c>
      <c r="G28" s="693">
        <v>1362.4836599999999</v>
      </c>
      <c r="H28" s="692">
        <v>400.33825000000002</v>
      </c>
      <c r="I28" s="693">
        <v>1422.26064</v>
      </c>
      <c r="J28" s="691" t="s">
        <v>901</v>
      </c>
      <c r="K28" s="692">
        <v>59.989959999999996</v>
      </c>
      <c r="L28" s="693">
        <v>1000.45458</v>
      </c>
      <c r="M28" s="692">
        <v>103.04090000000001</v>
      </c>
      <c r="N28" s="693">
        <v>1319.6721299999999</v>
      </c>
      <c r="O28" s="692">
        <v>400.80248399999994</v>
      </c>
      <c r="P28" s="693">
        <v>678.49898399999995</v>
      </c>
      <c r="Q28" s="692">
        <v>366.46794000000006</v>
      </c>
      <c r="R28" s="693">
        <v>673.34474999999998</v>
      </c>
    </row>
    <row r="29" spans="1:177" s="690" customFormat="1" ht="24" customHeight="1" x14ac:dyDescent="0.2">
      <c r="A29" s="686" t="s">
        <v>902</v>
      </c>
      <c r="B29" s="687">
        <v>85.73</v>
      </c>
      <c r="C29" s="688">
        <v>267.52750000000003</v>
      </c>
      <c r="D29" s="687">
        <v>110.20303999999999</v>
      </c>
      <c r="E29" s="688">
        <v>334.05196999999998</v>
      </c>
      <c r="F29" s="687">
        <v>0</v>
      </c>
      <c r="G29" s="688">
        <v>43.333500000000001</v>
      </c>
      <c r="H29" s="687">
        <v>0</v>
      </c>
      <c r="I29" s="688">
        <v>47.744839999999989</v>
      </c>
      <c r="J29" s="686" t="s">
        <v>902</v>
      </c>
      <c r="K29" s="687">
        <v>3.42</v>
      </c>
      <c r="L29" s="688">
        <v>66.335999999999999</v>
      </c>
      <c r="M29" s="687">
        <v>5.5830000000000002</v>
      </c>
      <c r="N29" s="688">
        <v>84.210059999999999</v>
      </c>
      <c r="O29" s="687">
        <v>82.31</v>
      </c>
      <c r="P29" s="688">
        <v>157.858</v>
      </c>
      <c r="Q29" s="687">
        <v>104.62003999999999</v>
      </c>
      <c r="R29" s="688">
        <v>202.09706999999997</v>
      </c>
    </row>
    <row r="30" spans="1:177" s="690" customFormat="1" ht="24" customHeight="1" x14ac:dyDescent="0.2">
      <c r="A30" s="691" t="s">
        <v>903</v>
      </c>
      <c r="B30" s="692">
        <v>1242.4437800000001</v>
      </c>
      <c r="C30" s="693">
        <v>6238.9760100000003</v>
      </c>
      <c r="D30" s="692">
        <v>1328.68694</v>
      </c>
      <c r="E30" s="693">
        <v>6055.6768699999993</v>
      </c>
      <c r="F30" s="692">
        <v>1149.8957399999999</v>
      </c>
      <c r="G30" s="693">
        <v>4527.4168300000001</v>
      </c>
      <c r="H30" s="692">
        <v>1213.8013000000001</v>
      </c>
      <c r="I30" s="693">
        <v>4218.1446400000004</v>
      </c>
      <c r="J30" s="691" t="s">
        <v>903</v>
      </c>
      <c r="K30" s="692">
        <v>5.6000000000000005</v>
      </c>
      <c r="L30" s="693">
        <v>1359.8925599999998</v>
      </c>
      <c r="M30" s="692">
        <v>8.1951999999999998</v>
      </c>
      <c r="N30" s="693">
        <v>1436.5660400000002</v>
      </c>
      <c r="O30" s="692">
        <v>84.932040000000015</v>
      </c>
      <c r="P30" s="693">
        <v>321.70062999999999</v>
      </c>
      <c r="Q30" s="692">
        <v>104.37204</v>
      </c>
      <c r="R30" s="693">
        <v>370.24189999999999</v>
      </c>
    </row>
    <row r="31" spans="1:177" s="463" customFormat="1" ht="24" customHeight="1" x14ac:dyDescent="0.2">
      <c r="A31" s="686" t="s">
        <v>904</v>
      </c>
      <c r="B31" s="687">
        <v>6785.6101600000002</v>
      </c>
      <c r="C31" s="688">
        <v>17061.539060000003</v>
      </c>
      <c r="D31" s="687">
        <v>6925.3048899999994</v>
      </c>
      <c r="E31" s="688">
        <v>16096.814589999998</v>
      </c>
      <c r="F31" s="687">
        <v>5601.6139599999997</v>
      </c>
      <c r="G31" s="688">
        <v>14888.01787</v>
      </c>
      <c r="H31" s="687">
        <v>5604.22307</v>
      </c>
      <c r="I31" s="688">
        <v>13639.503649999999</v>
      </c>
      <c r="J31" s="686" t="s">
        <v>904</v>
      </c>
      <c r="K31" s="687">
        <v>7.5150000000000006</v>
      </c>
      <c r="L31" s="688">
        <v>221.68670000000003</v>
      </c>
      <c r="M31" s="687">
        <v>9.5510599999999997</v>
      </c>
      <c r="N31" s="688">
        <v>254.25878</v>
      </c>
      <c r="O31" s="687">
        <v>1172.4821999999999</v>
      </c>
      <c r="P31" s="688">
        <v>1934.36349</v>
      </c>
      <c r="Q31" s="687">
        <v>1304.9257600000001</v>
      </c>
      <c r="R31" s="688">
        <v>2178.4694300000001</v>
      </c>
      <c r="S31" s="695"/>
      <c r="T31" s="696"/>
      <c r="U31" s="696"/>
      <c r="V31" s="696"/>
      <c r="W31" s="696"/>
      <c r="X31" s="696"/>
      <c r="Y31" s="696"/>
      <c r="Z31" s="696"/>
      <c r="AA31" s="696"/>
      <c r="AB31" s="696"/>
      <c r="AC31" s="696"/>
      <c r="AD31" s="696"/>
      <c r="AE31" s="696"/>
      <c r="AF31" s="696"/>
      <c r="AG31" s="696"/>
      <c r="AH31" s="696"/>
      <c r="AI31" s="696"/>
      <c r="AJ31" s="696"/>
      <c r="AK31" s="696"/>
      <c r="AL31" s="696"/>
      <c r="AM31" s="696"/>
      <c r="AN31" s="696"/>
      <c r="AO31" s="696"/>
      <c r="AP31" s="696"/>
      <c r="AQ31" s="696"/>
      <c r="AR31" s="696"/>
      <c r="AS31" s="696"/>
      <c r="AT31" s="696"/>
      <c r="AU31" s="696"/>
      <c r="AV31" s="696"/>
      <c r="AW31" s="696"/>
      <c r="AX31" s="696"/>
      <c r="AY31" s="696"/>
      <c r="AZ31" s="696"/>
      <c r="BA31" s="696"/>
      <c r="BB31" s="696"/>
      <c r="BC31" s="696"/>
      <c r="BD31" s="696"/>
      <c r="BE31" s="696"/>
      <c r="BF31" s="696"/>
      <c r="BG31" s="696"/>
      <c r="BH31" s="696"/>
      <c r="BI31" s="696"/>
      <c r="BJ31" s="696"/>
      <c r="BK31" s="696"/>
      <c r="BL31" s="696"/>
      <c r="BM31" s="696"/>
      <c r="BN31" s="696"/>
      <c r="BO31" s="696"/>
      <c r="BP31" s="696"/>
      <c r="BQ31" s="696"/>
      <c r="BR31" s="696"/>
      <c r="BS31" s="696"/>
      <c r="BT31" s="696"/>
      <c r="BU31" s="696"/>
      <c r="BV31" s="696"/>
      <c r="BW31" s="696"/>
      <c r="BX31" s="696"/>
      <c r="BY31" s="696"/>
      <c r="BZ31" s="696"/>
      <c r="CA31" s="696"/>
      <c r="CB31" s="696"/>
      <c r="CC31" s="696"/>
      <c r="CD31" s="696"/>
      <c r="CE31" s="696"/>
      <c r="CF31" s="696"/>
      <c r="CG31" s="696"/>
      <c r="CH31" s="696"/>
      <c r="CI31" s="696"/>
      <c r="CJ31" s="696"/>
      <c r="CK31" s="696"/>
      <c r="CL31" s="696"/>
      <c r="CM31" s="696"/>
      <c r="CN31" s="695"/>
      <c r="CO31" s="696"/>
      <c r="CP31" s="696"/>
      <c r="CQ31" s="696"/>
      <c r="CR31" s="696"/>
      <c r="CS31" s="696"/>
      <c r="CT31" s="696"/>
      <c r="CU31" s="696"/>
      <c r="CV31" s="696"/>
      <c r="CW31" s="696"/>
      <c r="CX31" s="696"/>
      <c r="CY31" s="696"/>
      <c r="CZ31" s="696"/>
      <c r="DA31" s="696"/>
      <c r="DB31" s="696"/>
      <c r="DC31" s="696"/>
      <c r="DD31" s="696"/>
      <c r="DE31" s="695"/>
      <c r="DF31" s="696"/>
      <c r="DG31" s="696"/>
      <c r="DH31" s="696"/>
      <c r="DI31" s="696"/>
      <c r="DJ31" s="696"/>
      <c r="DK31" s="696"/>
      <c r="DL31" s="696"/>
      <c r="DM31" s="696"/>
      <c r="DN31" s="696"/>
      <c r="DO31" s="696"/>
      <c r="DP31" s="696"/>
      <c r="DQ31" s="696"/>
      <c r="DR31" s="696"/>
      <c r="DS31" s="696"/>
      <c r="DT31" s="696"/>
      <c r="DU31" s="696"/>
      <c r="DV31" s="695"/>
      <c r="DW31" s="696"/>
      <c r="DX31" s="696"/>
      <c r="DY31" s="696"/>
      <c r="DZ31" s="696"/>
      <c r="EA31" s="696"/>
      <c r="EB31" s="696"/>
      <c r="EC31" s="696"/>
      <c r="ED31" s="696"/>
      <c r="EE31" s="696"/>
      <c r="EF31" s="696"/>
      <c r="EG31" s="696"/>
      <c r="EH31" s="696"/>
      <c r="EI31" s="696"/>
      <c r="EJ31" s="696"/>
      <c r="EK31" s="696"/>
      <c r="EL31" s="696"/>
      <c r="EM31" s="695"/>
      <c r="EN31" s="696"/>
      <c r="EO31" s="696"/>
      <c r="EP31" s="696"/>
      <c r="EQ31" s="696"/>
      <c r="ER31" s="696"/>
      <c r="ES31" s="696"/>
      <c r="ET31" s="696"/>
      <c r="EU31" s="696"/>
      <c r="EV31" s="696"/>
      <c r="EW31" s="696"/>
      <c r="EX31" s="696"/>
      <c r="EY31" s="696"/>
      <c r="EZ31" s="696"/>
      <c r="FA31" s="696"/>
      <c r="FB31" s="696"/>
      <c r="FC31" s="696"/>
      <c r="FD31" s="695"/>
      <c r="FE31" s="696"/>
      <c r="FF31" s="696"/>
      <c r="FG31" s="696"/>
      <c r="FH31" s="696"/>
      <c r="FI31" s="696"/>
      <c r="FJ31" s="696"/>
      <c r="FK31" s="696"/>
      <c r="FL31" s="696"/>
      <c r="FM31" s="696"/>
      <c r="FN31" s="696"/>
      <c r="FO31" s="696"/>
      <c r="FP31" s="696"/>
      <c r="FQ31" s="696"/>
      <c r="FR31" s="696"/>
      <c r="FS31" s="696"/>
      <c r="FT31" s="696"/>
      <c r="FU31" s="695"/>
    </row>
    <row r="32" spans="1:177" s="690" customFormat="1" ht="24" customHeight="1" x14ac:dyDescent="0.2">
      <c r="A32" s="691" t="s">
        <v>905</v>
      </c>
      <c r="B32" s="692">
        <v>0</v>
      </c>
      <c r="C32" s="693">
        <v>0</v>
      </c>
      <c r="D32" s="692">
        <v>0</v>
      </c>
      <c r="E32" s="693">
        <v>0</v>
      </c>
      <c r="F32" s="692">
        <v>0</v>
      </c>
      <c r="G32" s="693">
        <v>0</v>
      </c>
      <c r="H32" s="692">
        <v>0</v>
      </c>
      <c r="I32" s="693">
        <v>0</v>
      </c>
      <c r="J32" s="691" t="s">
        <v>905</v>
      </c>
      <c r="K32" s="692">
        <v>0</v>
      </c>
      <c r="L32" s="693">
        <v>0</v>
      </c>
      <c r="M32" s="692">
        <v>0</v>
      </c>
      <c r="N32" s="693">
        <v>0</v>
      </c>
      <c r="O32" s="692">
        <v>0</v>
      </c>
      <c r="P32" s="693">
        <v>0</v>
      </c>
      <c r="Q32" s="692">
        <v>0</v>
      </c>
      <c r="R32" s="693">
        <v>0</v>
      </c>
    </row>
    <row r="33" spans="1:208" s="701" customFormat="1" ht="24" customHeight="1" x14ac:dyDescent="0.2">
      <c r="A33" s="697" t="s">
        <v>906</v>
      </c>
      <c r="B33" s="698">
        <v>278205.52081900003</v>
      </c>
      <c r="C33" s="699">
        <v>1714063.5787010002</v>
      </c>
      <c r="D33" s="698">
        <v>320195.78134999983</v>
      </c>
      <c r="E33" s="699">
        <v>1937432.3737399995</v>
      </c>
      <c r="F33" s="698">
        <v>185656.83886300001</v>
      </c>
      <c r="G33" s="699">
        <v>775177.42380700016</v>
      </c>
      <c r="H33" s="698">
        <v>185737.40640000004</v>
      </c>
      <c r="I33" s="699">
        <v>676321.63731999998</v>
      </c>
      <c r="J33" s="697" t="s">
        <v>906</v>
      </c>
      <c r="K33" s="698">
        <v>35909.055240000002</v>
      </c>
      <c r="L33" s="699">
        <v>755491.43439499999</v>
      </c>
      <c r="M33" s="698">
        <v>61053.602929999994</v>
      </c>
      <c r="N33" s="699">
        <v>1029795.59555</v>
      </c>
      <c r="O33" s="698">
        <v>51341.778716000008</v>
      </c>
      <c r="P33" s="699">
        <v>156218.22132300001</v>
      </c>
      <c r="Q33" s="698">
        <v>67720.072670000038</v>
      </c>
      <c r="R33" s="699">
        <v>202125.8284</v>
      </c>
      <c r="S33" s="700"/>
      <c r="T33" s="700"/>
      <c r="U33" s="700"/>
      <c r="V33" s="700"/>
      <c r="W33" s="700"/>
      <c r="X33" s="700"/>
      <c r="Y33" s="700"/>
      <c r="Z33" s="700"/>
      <c r="AA33" s="700"/>
      <c r="AB33" s="700"/>
      <c r="AC33" s="700"/>
      <c r="AD33" s="700"/>
      <c r="AE33" s="700"/>
      <c r="AF33" s="700"/>
      <c r="AG33" s="700"/>
      <c r="AH33" s="700"/>
      <c r="AI33" s="700"/>
      <c r="AJ33" s="700"/>
      <c r="AK33" s="700"/>
      <c r="AL33" s="700"/>
      <c r="AM33" s="700"/>
      <c r="AN33" s="700"/>
      <c r="AO33" s="700"/>
      <c r="AP33" s="700"/>
      <c r="AQ33" s="700"/>
      <c r="AR33" s="700"/>
      <c r="AS33" s="700"/>
      <c r="AT33" s="700"/>
      <c r="AU33" s="700"/>
      <c r="AV33" s="700"/>
      <c r="AW33" s="700"/>
      <c r="AX33" s="700"/>
      <c r="AY33" s="700"/>
      <c r="AZ33" s="700"/>
      <c r="BA33" s="700"/>
      <c r="BB33" s="700"/>
      <c r="BC33" s="700"/>
      <c r="BD33" s="700"/>
      <c r="BE33" s="700"/>
      <c r="BF33" s="700"/>
      <c r="BG33" s="700"/>
      <c r="BH33" s="700"/>
      <c r="BI33" s="700"/>
      <c r="BJ33" s="700"/>
      <c r="BK33" s="700"/>
      <c r="BL33" s="700"/>
      <c r="BM33" s="700"/>
      <c r="BN33" s="700"/>
      <c r="BO33" s="700"/>
      <c r="BP33" s="700"/>
      <c r="BQ33" s="700"/>
      <c r="BR33" s="700"/>
      <c r="BS33" s="700"/>
      <c r="BT33" s="700"/>
      <c r="BU33" s="700"/>
      <c r="BV33" s="700"/>
      <c r="BW33" s="700"/>
      <c r="BX33" s="700"/>
      <c r="BY33" s="700"/>
      <c r="BZ33" s="700"/>
      <c r="CA33" s="700"/>
      <c r="CB33" s="700"/>
      <c r="CC33" s="700"/>
      <c r="CD33" s="700"/>
      <c r="CE33" s="700"/>
      <c r="CF33" s="700"/>
      <c r="CG33" s="700"/>
      <c r="CH33" s="700"/>
      <c r="CI33" s="700"/>
      <c r="CJ33" s="700"/>
      <c r="CK33" s="700"/>
      <c r="CL33" s="700"/>
      <c r="CM33" s="700"/>
      <c r="CN33" s="700"/>
      <c r="CO33" s="700"/>
      <c r="CP33" s="700"/>
      <c r="CQ33" s="700"/>
      <c r="CR33" s="700"/>
      <c r="CS33" s="700"/>
      <c r="CT33" s="700"/>
      <c r="CU33" s="700"/>
      <c r="CV33" s="700"/>
      <c r="CW33" s="700"/>
      <c r="CX33" s="700"/>
      <c r="CY33" s="700"/>
      <c r="CZ33" s="700"/>
      <c r="DA33" s="700"/>
      <c r="DB33" s="700"/>
      <c r="DC33" s="700"/>
      <c r="DD33" s="700"/>
      <c r="DE33" s="700"/>
      <c r="DF33" s="700"/>
      <c r="DG33" s="700"/>
      <c r="DH33" s="700"/>
      <c r="DI33" s="700"/>
      <c r="DJ33" s="700"/>
      <c r="DK33" s="700"/>
      <c r="DL33" s="700"/>
      <c r="DM33" s="700"/>
      <c r="DN33" s="700"/>
      <c r="DO33" s="700"/>
      <c r="DP33" s="700"/>
      <c r="DQ33" s="700"/>
      <c r="DR33" s="700"/>
      <c r="DS33" s="700"/>
      <c r="DT33" s="700"/>
      <c r="DU33" s="700"/>
      <c r="DV33" s="700"/>
      <c r="DW33" s="700"/>
      <c r="DX33" s="700"/>
      <c r="DY33" s="700"/>
      <c r="DZ33" s="700"/>
      <c r="EA33" s="700"/>
      <c r="EB33" s="700"/>
      <c r="EC33" s="700"/>
      <c r="ED33" s="700"/>
      <c r="EE33" s="700"/>
      <c r="EF33" s="700"/>
      <c r="EG33" s="700"/>
      <c r="EH33" s="700"/>
      <c r="EI33" s="700"/>
      <c r="EJ33" s="700"/>
      <c r="EK33" s="700"/>
      <c r="EL33" s="700"/>
      <c r="EM33" s="700"/>
      <c r="EN33" s="700"/>
      <c r="EO33" s="700"/>
      <c r="EP33" s="700"/>
      <c r="EQ33" s="700"/>
      <c r="ER33" s="700"/>
      <c r="ES33" s="700"/>
      <c r="ET33" s="700"/>
      <c r="EU33" s="700"/>
      <c r="EV33" s="700"/>
      <c r="EW33" s="700"/>
      <c r="EX33" s="700"/>
      <c r="EY33" s="700"/>
      <c r="EZ33" s="700"/>
      <c r="FA33" s="700"/>
      <c r="FB33" s="700"/>
      <c r="FC33" s="700"/>
      <c r="FD33" s="700"/>
      <c r="FE33" s="700"/>
      <c r="FF33" s="700"/>
      <c r="FG33" s="700"/>
      <c r="FH33" s="700"/>
      <c r="FI33" s="700"/>
      <c r="FJ33" s="700"/>
      <c r="FK33" s="700"/>
      <c r="FL33" s="700"/>
      <c r="FM33" s="700"/>
      <c r="FN33" s="700"/>
      <c r="FO33" s="700"/>
      <c r="FP33" s="700"/>
      <c r="FQ33" s="700"/>
      <c r="FR33" s="700"/>
      <c r="FS33" s="700"/>
      <c r="FT33" s="700"/>
      <c r="FU33" s="700"/>
      <c r="FV33" s="700"/>
      <c r="FW33" s="700"/>
      <c r="FX33" s="700"/>
      <c r="FY33" s="700"/>
      <c r="FZ33" s="700"/>
      <c r="GA33" s="700"/>
      <c r="GB33" s="700"/>
      <c r="GC33" s="700"/>
      <c r="GD33" s="700"/>
      <c r="GE33" s="700"/>
      <c r="GF33" s="700"/>
      <c r="GG33" s="700"/>
      <c r="GH33" s="700"/>
      <c r="GI33" s="700"/>
      <c r="GJ33" s="700"/>
      <c r="GK33" s="700"/>
      <c r="GL33" s="700"/>
      <c r="GM33" s="700"/>
      <c r="GN33" s="700"/>
      <c r="GO33" s="700"/>
      <c r="GP33" s="700"/>
      <c r="GQ33" s="700"/>
      <c r="GR33" s="700"/>
      <c r="GS33" s="700"/>
      <c r="GT33" s="700"/>
      <c r="GU33" s="700"/>
      <c r="GV33" s="700"/>
      <c r="GW33" s="700"/>
      <c r="GX33" s="700"/>
      <c r="GY33" s="700"/>
      <c r="GZ33" s="700"/>
    </row>
    <row r="34" spans="1:208" s="690" customFormat="1" ht="24" customHeight="1" x14ac:dyDescent="0.2">
      <c r="A34" s="691" t="s">
        <v>907</v>
      </c>
      <c r="B34" s="692">
        <v>44799.747629999998</v>
      </c>
      <c r="C34" s="693">
        <v>76613.183419999987</v>
      </c>
      <c r="D34" s="692">
        <v>59795.48156</v>
      </c>
      <c r="E34" s="693">
        <v>94388.534140000003</v>
      </c>
      <c r="F34" s="692">
        <v>19277.269079999998</v>
      </c>
      <c r="G34" s="693">
        <v>35786.651079999996</v>
      </c>
      <c r="H34" s="692">
        <v>20040.520350000003</v>
      </c>
      <c r="I34" s="693">
        <v>35107.385269999999</v>
      </c>
      <c r="J34" s="691" t="s">
        <v>907</v>
      </c>
      <c r="K34" s="692">
        <v>16428.753649999999</v>
      </c>
      <c r="L34" s="693">
        <v>31107.50965</v>
      </c>
      <c r="M34" s="692">
        <v>28287.587860000003</v>
      </c>
      <c r="N34" s="693">
        <v>47137.843820000002</v>
      </c>
      <c r="O34" s="692">
        <v>8869.2335000000003</v>
      </c>
      <c r="P34" s="693">
        <v>9463.5568899999998</v>
      </c>
      <c r="Q34" s="692">
        <v>11231.45217</v>
      </c>
      <c r="R34" s="693">
        <v>11870.00913</v>
      </c>
    </row>
    <row r="35" spans="1:208" s="701" customFormat="1" ht="24" customHeight="1" x14ac:dyDescent="0.2">
      <c r="A35" s="686" t="s">
        <v>908</v>
      </c>
      <c r="B35" s="687">
        <v>3327.3998000000001</v>
      </c>
      <c r="C35" s="688">
        <v>35140.835589999995</v>
      </c>
      <c r="D35" s="687">
        <v>3846.36168</v>
      </c>
      <c r="E35" s="688">
        <v>38439.414260000005</v>
      </c>
      <c r="F35" s="687">
        <v>2609.5569999999998</v>
      </c>
      <c r="G35" s="688">
        <v>19118.939000000002</v>
      </c>
      <c r="H35" s="687">
        <v>2860.0109999999995</v>
      </c>
      <c r="I35" s="688">
        <v>17926.875919999999</v>
      </c>
      <c r="J35" s="686" t="s">
        <v>908</v>
      </c>
      <c r="K35" s="687">
        <v>235.792</v>
      </c>
      <c r="L35" s="688">
        <v>14914.548000000001</v>
      </c>
      <c r="M35" s="687">
        <v>420.80330999999995</v>
      </c>
      <c r="N35" s="688">
        <v>19271.059269999998</v>
      </c>
      <c r="O35" s="687">
        <v>481.25079999999997</v>
      </c>
      <c r="P35" s="688">
        <v>1075.57419</v>
      </c>
      <c r="Q35" s="687">
        <v>564.74712</v>
      </c>
      <c r="R35" s="688">
        <v>1203.3040799999999</v>
      </c>
      <c r="S35" s="700"/>
      <c r="T35" s="700"/>
      <c r="U35" s="700"/>
      <c r="V35" s="700"/>
      <c r="W35" s="700"/>
      <c r="X35" s="700"/>
      <c r="Y35" s="700"/>
      <c r="Z35" s="700"/>
      <c r="AA35" s="700"/>
      <c r="AB35" s="700"/>
      <c r="AC35" s="700"/>
      <c r="AD35" s="700"/>
      <c r="AE35" s="700"/>
      <c r="AF35" s="700"/>
      <c r="AG35" s="700"/>
      <c r="AH35" s="700"/>
      <c r="AI35" s="700"/>
      <c r="AJ35" s="700"/>
      <c r="AK35" s="700"/>
      <c r="AL35" s="700"/>
      <c r="AM35" s="700"/>
      <c r="AN35" s="700"/>
      <c r="AO35" s="700"/>
      <c r="AP35" s="700"/>
      <c r="AQ35" s="700"/>
      <c r="AR35" s="700"/>
      <c r="AS35" s="700"/>
      <c r="AT35" s="700"/>
      <c r="AU35" s="700"/>
      <c r="AV35" s="700"/>
      <c r="AW35" s="700"/>
      <c r="AX35" s="700"/>
      <c r="AY35" s="700"/>
      <c r="AZ35" s="700"/>
      <c r="BA35" s="700"/>
      <c r="BB35" s="700"/>
      <c r="BC35" s="700"/>
      <c r="BD35" s="700"/>
      <c r="BE35" s="700"/>
      <c r="BF35" s="700"/>
      <c r="BG35" s="700"/>
      <c r="BH35" s="700"/>
      <c r="BI35" s="700"/>
      <c r="BJ35" s="700"/>
      <c r="BK35" s="700"/>
      <c r="BL35" s="700"/>
      <c r="BM35" s="700"/>
      <c r="BN35" s="700"/>
      <c r="BO35" s="700"/>
      <c r="BP35" s="700"/>
      <c r="BQ35" s="700"/>
      <c r="BR35" s="700"/>
      <c r="BS35" s="700"/>
      <c r="BT35" s="700"/>
      <c r="BU35" s="700"/>
      <c r="BV35" s="700"/>
      <c r="BW35" s="700"/>
      <c r="BX35" s="700"/>
      <c r="BY35" s="700"/>
      <c r="BZ35" s="700"/>
      <c r="CA35" s="700"/>
      <c r="CB35" s="700"/>
      <c r="CC35" s="700"/>
      <c r="CD35" s="700"/>
      <c r="CE35" s="700"/>
      <c r="CF35" s="700"/>
      <c r="CG35" s="700"/>
      <c r="CH35" s="700"/>
      <c r="CI35" s="700"/>
      <c r="CJ35" s="700"/>
      <c r="CK35" s="700"/>
      <c r="CL35" s="700"/>
      <c r="CM35" s="700"/>
      <c r="CN35" s="700"/>
      <c r="CO35" s="700"/>
      <c r="CP35" s="700"/>
      <c r="CQ35" s="700"/>
      <c r="CR35" s="700"/>
      <c r="CS35" s="700"/>
      <c r="CT35" s="700"/>
      <c r="CU35" s="700"/>
      <c r="CV35" s="700"/>
      <c r="CW35" s="700"/>
      <c r="CX35" s="700"/>
      <c r="CY35" s="700"/>
      <c r="CZ35" s="700"/>
      <c r="DA35" s="700"/>
      <c r="DB35" s="700"/>
      <c r="DC35" s="700"/>
      <c r="DD35" s="700"/>
      <c r="DE35" s="700"/>
      <c r="DF35" s="700"/>
      <c r="DG35" s="700"/>
      <c r="DH35" s="700"/>
      <c r="DI35" s="700"/>
      <c r="DJ35" s="700"/>
      <c r="DK35" s="700"/>
      <c r="DL35" s="700"/>
      <c r="DM35" s="700"/>
      <c r="DN35" s="700"/>
      <c r="DO35" s="700"/>
      <c r="DP35" s="700"/>
      <c r="DQ35" s="700"/>
      <c r="DR35" s="700"/>
      <c r="DS35" s="700"/>
      <c r="DT35" s="700"/>
      <c r="DU35" s="700"/>
      <c r="DV35" s="700"/>
      <c r="DW35" s="700"/>
      <c r="DX35" s="700"/>
      <c r="DY35" s="700"/>
      <c r="DZ35" s="700"/>
      <c r="EA35" s="700"/>
      <c r="EB35" s="700"/>
      <c r="EC35" s="700"/>
      <c r="ED35" s="700"/>
      <c r="EE35" s="700"/>
      <c r="EF35" s="700"/>
      <c r="EG35" s="700"/>
      <c r="EH35" s="700"/>
      <c r="EI35" s="700"/>
      <c r="EJ35" s="700"/>
      <c r="EK35" s="700"/>
      <c r="EL35" s="700"/>
      <c r="EM35" s="700"/>
      <c r="EN35" s="700"/>
      <c r="EO35" s="700"/>
      <c r="EP35" s="700"/>
      <c r="EQ35" s="700"/>
      <c r="ER35" s="700"/>
      <c r="ES35" s="700"/>
      <c r="ET35" s="700"/>
      <c r="EU35" s="700"/>
      <c r="EV35" s="700"/>
      <c r="EW35" s="700"/>
      <c r="EX35" s="700"/>
      <c r="EY35" s="700"/>
      <c r="EZ35" s="700"/>
      <c r="FA35" s="700"/>
      <c r="FB35" s="700"/>
      <c r="FC35" s="700"/>
      <c r="FD35" s="700"/>
      <c r="FE35" s="700"/>
      <c r="FF35" s="700"/>
      <c r="FG35" s="700"/>
      <c r="FH35" s="700"/>
      <c r="FI35" s="700"/>
      <c r="FJ35" s="700"/>
      <c r="FK35" s="700"/>
      <c r="FL35" s="700"/>
      <c r="FM35" s="700"/>
      <c r="FN35" s="700"/>
      <c r="FO35" s="700"/>
      <c r="FP35" s="700"/>
      <c r="FQ35" s="700"/>
      <c r="FR35" s="700"/>
      <c r="FS35" s="700"/>
      <c r="FT35" s="700"/>
      <c r="FU35" s="700"/>
      <c r="FV35" s="700"/>
      <c r="FW35" s="700"/>
      <c r="FX35" s="700"/>
      <c r="FY35" s="700"/>
      <c r="FZ35" s="700"/>
      <c r="GA35" s="700"/>
      <c r="GB35" s="700"/>
      <c r="GC35" s="700"/>
      <c r="GD35" s="700"/>
      <c r="GE35" s="700"/>
      <c r="GF35" s="700"/>
      <c r="GG35" s="700"/>
      <c r="GH35" s="700"/>
      <c r="GI35" s="700"/>
      <c r="GJ35" s="700"/>
      <c r="GK35" s="700"/>
      <c r="GL35" s="700"/>
      <c r="GM35" s="700"/>
      <c r="GN35" s="700"/>
      <c r="GO35" s="700"/>
      <c r="GP35" s="700"/>
      <c r="GQ35" s="700"/>
      <c r="GR35" s="700"/>
      <c r="GS35" s="700"/>
      <c r="GT35" s="700"/>
      <c r="GU35" s="700"/>
      <c r="GV35" s="700"/>
      <c r="GW35" s="700"/>
      <c r="GX35" s="700"/>
      <c r="GY35" s="700"/>
      <c r="GZ35" s="700"/>
    </row>
    <row r="36" spans="1:208" s="463" customFormat="1" ht="24" customHeight="1" x14ac:dyDescent="0.2">
      <c r="A36" s="691" t="s">
        <v>909</v>
      </c>
      <c r="B36" s="692">
        <v>6410.6196</v>
      </c>
      <c r="C36" s="693">
        <v>41065.042929999996</v>
      </c>
      <c r="D36" s="692">
        <v>7576.3712499999992</v>
      </c>
      <c r="E36" s="693">
        <v>52146.720709999994</v>
      </c>
      <c r="F36" s="692">
        <v>4602.0965999999999</v>
      </c>
      <c r="G36" s="693">
        <v>17627.054799999998</v>
      </c>
      <c r="H36" s="692">
        <v>4919.3338399999993</v>
      </c>
      <c r="I36" s="693">
        <v>16332.39127</v>
      </c>
      <c r="J36" s="691" t="s">
        <v>909</v>
      </c>
      <c r="K36" s="692">
        <v>437.24</v>
      </c>
      <c r="L36" s="693">
        <v>18872.758129999998</v>
      </c>
      <c r="M36" s="692">
        <v>929.19782000000009</v>
      </c>
      <c r="N36" s="693">
        <v>30178.397660000002</v>
      </c>
      <c r="O36" s="692">
        <v>1236.454</v>
      </c>
      <c r="P36" s="693">
        <v>3804.2139999999999</v>
      </c>
      <c r="Q36" s="692">
        <v>1579.11591</v>
      </c>
      <c r="R36" s="693">
        <v>4770.3787100000009</v>
      </c>
      <c r="S36" s="702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696"/>
      <c r="BC36" s="696"/>
      <c r="BD36" s="696"/>
      <c r="BE36" s="696"/>
      <c r="BF36" s="696"/>
      <c r="BG36" s="696"/>
      <c r="BH36" s="696"/>
      <c r="BI36" s="696"/>
      <c r="BJ36" s="696"/>
      <c r="BK36" s="696"/>
      <c r="BL36" s="696"/>
      <c r="BM36" s="696"/>
      <c r="BN36" s="696"/>
      <c r="BO36" s="696"/>
      <c r="BP36" s="696"/>
      <c r="BQ36" s="696"/>
      <c r="BR36" s="696"/>
      <c r="BS36" s="696"/>
      <c r="BT36" s="696"/>
      <c r="BU36" s="696"/>
      <c r="BV36" s="696"/>
      <c r="BW36" s="696"/>
      <c r="BX36" s="696"/>
      <c r="BY36" s="696"/>
      <c r="BZ36" s="696"/>
      <c r="CA36" s="696"/>
      <c r="CB36" s="703"/>
      <c r="CC36" s="704"/>
      <c r="CD36" s="703"/>
      <c r="CE36" s="704"/>
      <c r="CF36" s="703"/>
      <c r="CG36" s="704"/>
      <c r="CH36" s="703"/>
      <c r="CI36" s="704"/>
      <c r="CJ36" s="703"/>
      <c r="CK36" s="704"/>
      <c r="CL36" s="703"/>
      <c r="CM36" s="704"/>
      <c r="CN36" s="705"/>
      <c r="CO36" s="703"/>
      <c r="CP36" s="704"/>
      <c r="CQ36" s="703"/>
      <c r="CR36" s="704"/>
      <c r="CS36" s="703"/>
      <c r="CT36" s="704"/>
      <c r="CU36" s="703"/>
      <c r="CV36" s="704"/>
      <c r="CW36" s="703"/>
      <c r="CX36" s="704"/>
      <c r="CY36" s="703"/>
      <c r="CZ36" s="704"/>
      <c r="DA36" s="703"/>
      <c r="DB36" s="704"/>
      <c r="DC36" s="703"/>
      <c r="DD36" s="704"/>
      <c r="DE36" s="705"/>
      <c r="DF36" s="703"/>
      <c r="DG36" s="704"/>
      <c r="DH36" s="703"/>
      <c r="DI36" s="704"/>
      <c r="DJ36" s="703"/>
      <c r="DK36" s="704"/>
      <c r="DL36" s="703"/>
      <c r="DM36" s="704"/>
      <c r="DN36" s="703"/>
      <c r="DO36" s="704"/>
      <c r="DP36" s="703"/>
      <c r="DQ36" s="704"/>
      <c r="DR36" s="703"/>
      <c r="DS36" s="704"/>
      <c r="DT36" s="703"/>
      <c r="DU36" s="704"/>
      <c r="DV36" s="705"/>
      <c r="DW36" s="703"/>
      <c r="DX36" s="704"/>
      <c r="DY36" s="703"/>
      <c r="DZ36" s="704"/>
      <c r="EA36" s="703"/>
      <c r="EB36" s="704"/>
      <c r="EC36" s="703"/>
      <c r="ED36" s="704"/>
      <c r="EE36" s="703"/>
      <c r="EF36" s="704"/>
      <c r="EG36" s="703"/>
      <c r="EH36" s="704"/>
      <c r="EI36" s="703"/>
      <c r="EJ36" s="704"/>
      <c r="EK36" s="703"/>
      <c r="EL36" s="704"/>
      <c r="EM36" s="705"/>
      <c r="EN36" s="703"/>
      <c r="EO36" s="704"/>
      <c r="EP36" s="703"/>
      <c r="EQ36" s="704"/>
      <c r="ER36" s="703"/>
      <c r="ES36" s="704"/>
      <c r="ET36" s="703"/>
      <c r="EU36" s="704"/>
      <c r="EV36" s="703"/>
      <c r="EW36" s="704"/>
      <c r="EX36" s="703"/>
      <c r="EY36" s="704"/>
      <c r="EZ36" s="703"/>
      <c r="FA36" s="704"/>
      <c r="FB36" s="703"/>
      <c r="FC36" s="704"/>
      <c r="FD36" s="705"/>
      <c r="FE36" s="703"/>
      <c r="FF36" s="704"/>
      <c r="FG36" s="703"/>
      <c r="FH36" s="704"/>
      <c r="FI36" s="703"/>
      <c r="FJ36" s="704"/>
      <c r="FK36" s="703"/>
      <c r="FL36" s="704"/>
      <c r="FM36" s="703"/>
      <c r="FN36" s="704"/>
      <c r="FO36" s="703"/>
      <c r="FP36" s="704"/>
      <c r="FQ36" s="703"/>
      <c r="FR36" s="704"/>
      <c r="FS36" s="703"/>
      <c r="FT36" s="704"/>
      <c r="FU36" s="705"/>
    </row>
    <row r="37" spans="1:208" s="707" customFormat="1" ht="24" customHeight="1" x14ac:dyDescent="0.2">
      <c r="A37" s="686" t="s">
        <v>910</v>
      </c>
      <c r="B37" s="687">
        <v>1807.2780000000403</v>
      </c>
      <c r="C37" s="706">
        <v>125578.79563999962</v>
      </c>
      <c r="D37" s="687">
        <v>2256.0669000001935</v>
      </c>
      <c r="E37" s="706">
        <v>157141.23884000062</v>
      </c>
      <c r="F37" s="687">
        <v>1225.5579999999809</v>
      </c>
      <c r="G37" s="706">
        <v>27087.195889999901</v>
      </c>
      <c r="H37" s="687">
        <v>1408.9309400000011</v>
      </c>
      <c r="I37" s="706">
        <v>25807.136069999906</v>
      </c>
      <c r="J37" s="686" t="s">
        <v>910</v>
      </c>
      <c r="K37" s="687">
        <v>60.920999999994024</v>
      </c>
      <c r="L37" s="706">
        <v>69799.311429999958</v>
      </c>
      <c r="M37" s="687">
        <v>97.544600000008813</v>
      </c>
      <c r="N37" s="706">
        <v>97165.017640000136</v>
      </c>
      <c r="O37" s="687">
        <v>509.02599999998483</v>
      </c>
      <c r="P37" s="706">
        <v>27395.730419999978</v>
      </c>
      <c r="Q37" s="687">
        <v>726.6125099999449</v>
      </c>
      <c r="R37" s="706">
        <v>32751.124439999938</v>
      </c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  <c r="CW37" s="463"/>
      <c r="CX37" s="463"/>
      <c r="CY37" s="463"/>
      <c r="CZ37" s="463"/>
      <c r="DA37" s="463"/>
      <c r="DB37" s="463"/>
      <c r="DC37" s="463"/>
      <c r="DD37" s="463"/>
      <c r="DE37" s="463"/>
      <c r="DF37" s="463"/>
      <c r="DG37" s="463"/>
      <c r="DH37" s="463"/>
      <c r="DI37" s="463"/>
      <c r="DJ37" s="463"/>
      <c r="DK37" s="463"/>
      <c r="DL37" s="463"/>
      <c r="DM37" s="463"/>
      <c r="DN37" s="463"/>
      <c r="DO37" s="463"/>
      <c r="DP37" s="463"/>
      <c r="DQ37" s="463"/>
      <c r="DR37" s="463"/>
      <c r="DS37" s="463"/>
      <c r="DT37" s="463"/>
      <c r="DU37" s="463"/>
      <c r="DV37" s="463"/>
      <c r="DW37" s="463"/>
      <c r="DX37" s="463"/>
      <c r="DY37" s="463"/>
      <c r="DZ37" s="463"/>
      <c r="EA37" s="463"/>
      <c r="EB37" s="463"/>
      <c r="EC37" s="463"/>
      <c r="ED37" s="463"/>
      <c r="EE37" s="463"/>
      <c r="EF37" s="463"/>
      <c r="EG37" s="463"/>
      <c r="EH37" s="463"/>
      <c r="EI37" s="463"/>
      <c r="EJ37" s="463"/>
      <c r="EK37" s="463"/>
      <c r="EL37" s="463"/>
      <c r="EM37" s="463"/>
      <c r="EN37" s="463"/>
      <c r="EO37" s="463"/>
      <c r="EP37" s="463"/>
      <c r="EQ37" s="463"/>
      <c r="ER37" s="463"/>
      <c r="ES37" s="463"/>
      <c r="ET37" s="463"/>
      <c r="EU37" s="463"/>
      <c r="EV37" s="463"/>
      <c r="EW37" s="463"/>
      <c r="EX37" s="463"/>
      <c r="EY37" s="463"/>
      <c r="EZ37" s="463"/>
      <c r="FA37" s="463"/>
      <c r="FB37" s="463"/>
      <c r="FC37" s="463"/>
      <c r="FD37" s="463"/>
      <c r="FE37" s="463"/>
      <c r="FF37" s="463"/>
      <c r="FG37" s="463"/>
      <c r="FH37" s="463"/>
      <c r="FI37" s="463"/>
      <c r="FJ37" s="463"/>
      <c r="FK37" s="463"/>
      <c r="FL37" s="463"/>
      <c r="FM37" s="463"/>
      <c r="FN37" s="463"/>
      <c r="FO37" s="463"/>
      <c r="FP37" s="463"/>
      <c r="FQ37" s="463"/>
      <c r="FR37" s="463"/>
      <c r="FS37" s="463"/>
      <c r="FT37" s="463"/>
      <c r="FU37" s="463"/>
      <c r="FV37" s="463"/>
      <c r="FW37" s="463"/>
      <c r="FX37" s="463"/>
      <c r="FY37" s="463"/>
      <c r="FZ37" s="463"/>
      <c r="GA37" s="463"/>
      <c r="GB37" s="463"/>
      <c r="GC37" s="463"/>
      <c r="GD37" s="463"/>
      <c r="GE37" s="463"/>
      <c r="GF37" s="463"/>
      <c r="GG37" s="463"/>
      <c r="GH37" s="463"/>
      <c r="GI37" s="463"/>
      <c r="GJ37" s="463"/>
      <c r="GK37" s="463"/>
      <c r="GL37" s="463"/>
      <c r="GM37" s="463"/>
      <c r="GN37" s="463"/>
      <c r="GO37" s="463"/>
      <c r="GP37" s="463"/>
      <c r="GQ37" s="463"/>
      <c r="GR37" s="463"/>
      <c r="GS37" s="463"/>
      <c r="GT37" s="463"/>
      <c r="GU37" s="463"/>
      <c r="GV37" s="463"/>
      <c r="GW37" s="463"/>
      <c r="GX37" s="463"/>
      <c r="GY37" s="463"/>
      <c r="GZ37" s="463"/>
    </row>
    <row r="38" spans="1:208" s="463" customFormat="1" ht="24" customHeight="1" x14ac:dyDescent="0.2">
      <c r="A38" s="708" t="s">
        <v>911</v>
      </c>
      <c r="B38" s="709">
        <v>334550.56584900006</v>
      </c>
      <c r="C38" s="710">
        <v>1992461.4362809998</v>
      </c>
      <c r="D38" s="709">
        <v>393670.06274000002</v>
      </c>
      <c r="E38" s="710">
        <v>2279548.2816900001</v>
      </c>
      <c r="F38" s="709">
        <v>213371.31954299999</v>
      </c>
      <c r="G38" s="710">
        <v>874797.26457700005</v>
      </c>
      <c r="H38" s="709">
        <v>214966.20253000004</v>
      </c>
      <c r="I38" s="710">
        <v>771495.42584999988</v>
      </c>
      <c r="J38" s="708" t="s">
        <v>911</v>
      </c>
      <c r="K38" s="709">
        <v>53071.761889999994</v>
      </c>
      <c r="L38" s="710">
        <v>890185.56160499994</v>
      </c>
      <c r="M38" s="709">
        <v>90788.736520000006</v>
      </c>
      <c r="N38" s="710">
        <v>1223547.9139400001</v>
      </c>
      <c r="O38" s="709">
        <v>62437.743015999993</v>
      </c>
      <c r="P38" s="710">
        <v>197957.29682299998</v>
      </c>
      <c r="Q38" s="709">
        <v>81822.000379999983</v>
      </c>
      <c r="R38" s="710">
        <v>252720.64475999994</v>
      </c>
    </row>
    <row r="39" spans="1:208" s="463" customFormat="1" ht="24" customHeight="1" x14ac:dyDescent="0.2">
      <c r="A39" s="686" t="s">
        <v>912</v>
      </c>
      <c r="B39" s="687">
        <v>21.45</v>
      </c>
      <c r="C39" s="706">
        <v>1592.0169100000001</v>
      </c>
      <c r="D39" s="687">
        <v>19.164670000000001</v>
      </c>
      <c r="E39" s="706">
        <v>1944.0925900000002</v>
      </c>
      <c r="F39" s="687">
        <v>0</v>
      </c>
      <c r="G39" s="706">
        <v>198.83799999999999</v>
      </c>
      <c r="H39" s="687">
        <v>0</v>
      </c>
      <c r="I39" s="706">
        <v>140.22865000000002</v>
      </c>
      <c r="J39" s="686" t="s">
        <v>912</v>
      </c>
      <c r="K39" s="687">
        <v>21.45</v>
      </c>
      <c r="L39" s="706">
        <v>1392.7189100000003</v>
      </c>
      <c r="M39" s="687">
        <v>19.164670000000001</v>
      </c>
      <c r="N39" s="706">
        <v>1797.02394</v>
      </c>
      <c r="O39" s="687">
        <v>0</v>
      </c>
      <c r="P39" s="706">
        <v>0</v>
      </c>
      <c r="Q39" s="687">
        <v>0</v>
      </c>
      <c r="R39" s="706">
        <v>0</v>
      </c>
    </row>
    <row r="40" spans="1:208" s="707" customFormat="1" ht="24" customHeight="1" x14ac:dyDescent="0.2">
      <c r="A40" s="691" t="s">
        <v>913</v>
      </c>
      <c r="B40" s="692">
        <v>1440.3760199999999</v>
      </c>
      <c r="C40" s="693">
        <v>18707.613820000002</v>
      </c>
      <c r="D40" s="692">
        <v>1888.3459499999999</v>
      </c>
      <c r="E40" s="693">
        <v>28805.128580000001</v>
      </c>
      <c r="F40" s="692">
        <v>1429.57602</v>
      </c>
      <c r="G40" s="693">
        <v>7557.1780199999994</v>
      </c>
      <c r="H40" s="692">
        <v>1875.5601300000001</v>
      </c>
      <c r="I40" s="693">
        <v>9071.0339000000004</v>
      </c>
      <c r="J40" s="691" t="s">
        <v>913</v>
      </c>
      <c r="K40" s="692">
        <v>10.8</v>
      </c>
      <c r="L40" s="693">
        <v>9204.0685999999987</v>
      </c>
      <c r="M40" s="692">
        <v>12.785819999999999</v>
      </c>
      <c r="N40" s="693">
        <v>17225.996920000001</v>
      </c>
      <c r="O40" s="692">
        <v>0</v>
      </c>
      <c r="P40" s="693">
        <v>1841.336</v>
      </c>
      <c r="Q40" s="692">
        <v>0</v>
      </c>
      <c r="R40" s="693">
        <v>2369.7322399999998</v>
      </c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  <c r="BO40" s="463"/>
      <c r="BP40" s="463"/>
      <c r="BQ40" s="463"/>
      <c r="BR40" s="463"/>
      <c r="BS40" s="463"/>
      <c r="BT40" s="463"/>
      <c r="BU40" s="463"/>
      <c r="BV40" s="463"/>
      <c r="BW40" s="463"/>
      <c r="BX40" s="463"/>
      <c r="BY40" s="463"/>
      <c r="BZ40" s="463"/>
      <c r="CA40" s="463"/>
      <c r="CB40" s="463"/>
      <c r="CC40" s="463"/>
      <c r="CD40" s="463"/>
      <c r="CE40" s="463"/>
      <c r="CF40" s="463"/>
      <c r="CG40" s="463"/>
      <c r="CH40" s="463"/>
      <c r="CI40" s="463"/>
      <c r="CJ40" s="463"/>
      <c r="CK40" s="463"/>
      <c r="CL40" s="463"/>
      <c r="CM40" s="463"/>
      <c r="CN40" s="463"/>
      <c r="CO40" s="463"/>
      <c r="CP40" s="463"/>
      <c r="CQ40" s="463"/>
      <c r="CR40" s="463"/>
      <c r="CS40" s="463"/>
      <c r="CT40" s="463"/>
      <c r="CU40" s="463"/>
      <c r="CV40" s="463"/>
      <c r="CW40" s="463"/>
      <c r="CX40" s="463"/>
      <c r="CY40" s="463"/>
      <c r="CZ40" s="463"/>
      <c r="DA40" s="463"/>
      <c r="DB40" s="463"/>
      <c r="DC40" s="463"/>
      <c r="DD40" s="463"/>
      <c r="DE40" s="463"/>
      <c r="DF40" s="463"/>
      <c r="DG40" s="463"/>
      <c r="DH40" s="463"/>
      <c r="DI40" s="463"/>
      <c r="DJ40" s="463"/>
      <c r="DK40" s="463"/>
      <c r="DL40" s="463"/>
      <c r="DM40" s="463"/>
      <c r="DN40" s="463"/>
      <c r="DO40" s="463"/>
      <c r="DP40" s="463"/>
      <c r="DQ40" s="463"/>
      <c r="DR40" s="463"/>
      <c r="DS40" s="463"/>
      <c r="DT40" s="463"/>
      <c r="DU40" s="463"/>
      <c r="DV40" s="463"/>
      <c r="DW40" s="463"/>
      <c r="DX40" s="463"/>
      <c r="DY40" s="463"/>
      <c r="DZ40" s="463"/>
      <c r="EA40" s="463"/>
      <c r="EB40" s="463"/>
      <c r="EC40" s="463"/>
      <c r="ED40" s="463"/>
      <c r="EE40" s="463"/>
      <c r="EF40" s="463"/>
      <c r="EG40" s="463"/>
      <c r="EH40" s="463"/>
      <c r="EI40" s="463"/>
      <c r="EJ40" s="463"/>
      <c r="EK40" s="463"/>
      <c r="EL40" s="463"/>
      <c r="EM40" s="463"/>
      <c r="EN40" s="463"/>
      <c r="EO40" s="463"/>
      <c r="EP40" s="463"/>
      <c r="EQ40" s="463"/>
      <c r="ER40" s="463"/>
      <c r="ES40" s="463"/>
      <c r="ET40" s="463"/>
      <c r="EU40" s="463"/>
      <c r="EV40" s="463"/>
      <c r="EW40" s="463"/>
      <c r="EX40" s="463"/>
      <c r="EY40" s="463"/>
      <c r="EZ40" s="463"/>
      <c r="FA40" s="463"/>
      <c r="FB40" s="463"/>
      <c r="FC40" s="463"/>
      <c r="FD40" s="463"/>
      <c r="FE40" s="463"/>
      <c r="FF40" s="463"/>
      <c r="FG40" s="463"/>
      <c r="FH40" s="463"/>
      <c r="FI40" s="463"/>
      <c r="FJ40" s="463"/>
      <c r="FK40" s="463"/>
      <c r="FL40" s="463"/>
      <c r="FM40" s="463"/>
      <c r="FN40" s="463"/>
      <c r="FO40" s="463"/>
      <c r="FP40" s="463"/>
      <c r="FQ40" s="463"/>
      <c r="FR40" s="463"/>
      <c r="FS40" s="463"/>
      <c r="FT40" s="463"/>
      <c r="FU40" s="463"/>
      <c r="FV40" s="463"/>
      <c r="FW40" s="463"/>
      <c r="FX40" s="463"/>
      <c r="FY40" s="463"/>
      <c r="FZ40" s="463"/>
      <c r="GA40" s="463"/>
      <c r="GB40" s="463"/>
      <c r="GC40" s="463"/>
      <c r="GD40" s="463"/>
      <c r="GE40" s="463"/>
      <c r="GF40" s="463"/>
      <c r="GG40" s="463"/>
      <c r="GH40" s="463"/>
      <c r="GI40" s="463"/>
      <c r="GJ40" s="463"/>
      <c r="GK40" s="463"/>
      <c r="GL40" s="463"/>
      <c r="GM40" s="463"/>
      <c r="GN40" s="463"/>
      <c r="GO40" s="463"/>
      <c r="GP40" s="463"/>
      <c r="GQ40" s="463"/>
      <c r="GR40" s="463"/>
      <c r="GS40" s="463"/>
      <c r="GT40" s="463"/>
      <c r="GU40" s="463"/>
      <c r="GV40" s="463"/>
      <c r="GW40" s="463"/>
      <c r="GX40" s="463"/>
      <c r="GY40" s="463"/>
      <c r="GZ40" s="463"/>
    </row>
    <row r="41" spans="1:208" s="463" customFormat="1" ht="24" customHeight="1" x14ac:dyDescent="0.2">
      <c r="A41" s="686" t="s">
        <v>914</v>
      </c>
      <c r="B41" s="687">
        <v>820.27700000000004</v>
      </c>
      <c r="C41" s="706">
        <v>10284.398999999999</v>
      </c>
      <c r="D41" s="687">
        <v>922.90868999999998</v>
      </c>
      <c r="E41" s="706">
        <v>11117.170459999999</v>
      </c>
      <c r="F41" s="687">
        <v>588.404</v>
      </c>
      <c r="G41" s="706">
        <v>5015.2530000000006</v>
      </c>
      <c r="H41" s="687">
        <v>609.44010000000003</v>
      </c>
      <c r="I41" s="706">
        <v>4931.6614300000001</v>
      </c>
      <c r="J41" s="686" t="s">
        <v>914</v>
      </c>
      <c r="K41" s="687">
        <v>231.87299999999999</v>
      </c>
      <c r="L41" s="706">
        <v>4875.396999999999</v>
      </c>
      <c r="M41" s="687">
        <v>313.46859000000001</v>
      </c>
      <c r="N41" s="706">
        <v>5745.0459000000001</v>
      </c>
      <c r="O41" s="687">
        <v>0</v>
      </c>
      <c r="P41" s="706">
        <v>202.01299999999998</v>
      </c>
      <c r="Q41" s="687">
        <v>0</v>
      </c>
      <c r="R41" s="706">
        <v>243.34269</v>
      </c>
    </row>
    <row r="42" spans="1:208" s="707" customFormat="1" ht="24" customHeight="1" x14ac:dyDescent="0.2">
      <c r="A42" s="691" t="s">
        <v>915</v>
      </c>
      <c r="B42" s="692">
        <v>963.33500000000004</v>
      </c>
      <c r="C42" s="693">
        <v>5846.4668799999999</v>
      </c>
      <c r="D42" s="692">
        <v>1361.6354000000001</v>
      </c>
      <c r="E42" s="693">
        <v>8870.1588899999988</v>
      </c>
      <c r="F42" s="692">
        <v>874.19899999999996</v>
      </c>
      <c r="G42" s="693">
        <v>3422.002</v>
      </c>
      <c r="H42" s="692">
        <v>1139.03502</v>
      </c>
      <c r="I42" s="693">
        <v>4124.6459299999997</v>
      </c>
      <c r="J42" s="691" t="s">
        <v>915</v>
      </c>
      <c r="K42" s="692">
        <v>89.135999999999996</v>
      </c>
      <c r="L42" s="693">
        <v>2420.0724799999998</v>
      </c>
      <c r="M42" s="692">
        <v>222.60038000000003</v>
      </c>
      <c r="N42" s="693">
        <v>4719.9609799999998</v>
      </c>
      <c r="O42" s="692">
        <v>0</v>
      </c>
      <c r="P42" s="693">
        <v>4.3120000000000003</v>
      </c>
      <c r="Q42" s="692">
        <v>0</v>
      </c>
      <c r="R42" s="693">
        <v>25.222799999999999</v>
      </c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3"/>
      <c r="CE42" s="463"/>
      <c r="CF42" s="463"/>
      <c r="CG42" s="463"/>
      <c r="CH42" s="463"/>
      <c r="CI42" s="463"/>
      <c r="CJ42" s="463"/>
      <c r="CK42" s="463"/>
      <c r="CL42" s="463"/>
      <c r="CM42" s="463"/>
      <c r="CN42" s="463"/>
      <c r="CO42" s="463"/>
      <c r="CP42" s="463"/>
      <c r="CQ42" s="463"/>
      <c r="CR42" s="463"/>
      <c r="CS42" s="463"/>
      <c r="CT42" s="463"/>
      <c r="CU42" s="463"/>
      <c r="CV42" s="463"/>
      <c r="CW42" s="463"/>
      <c r="CX42" s="463"/>
      <c r="CY42" s="463"/>
      <c r="CZ42" s="463"/>
      <c r="DA42" s="463"/>
      <c r="DB42" s="463"/>
      <c r="DC42" s="463"/>
      <c r="DD42" s="463"/>
      <c r="DE42" s="463"/>
      <c r="DF42" s="463"/>
      <c r="DG42" s="463"/>
      <c r="DH42" s="463"/>
      <c r="DI42" s="463"/>
      <c r="DJ42" s="463"/>
      <c r="DK42" s="463"/>
      <c r="DL42" s="463"/>
      <c r="DM42" s="463"/>
      <c r="DN42" s="463"/>
      <c r="DO42" s="463"/>
      <c r="DP42" s="463"/>
      <c r="DQ42" s="463"/>
      <c r="DR42" s="463"/>
      <c r="DS42" s="463"/>
      <c r="DT42" s="463"/>
      <c r="DU42" s="463"/>
      <c r="DV42" s="463"/>
      <c r="DW42" s="463"/>
      <c r="DX42" s="463"/>
      <c r="DY42" s="463"/>
      <c r="DZ42" s="463"/>
      <c r="EA42" s="463"/>
      <c r="EB42" s="463"/>
      <c r="EC42" s="463"/>
      <c r="ED42" s="463"/>
      <c r="EE42" s="463"/>
      <c r="EF42" s="463"/>
      <c r="EG42" s="463"/>
      <c r="EH42" s="463"/>
      <c r="EI42" s="463"/>
      <c r="EJ42" s="463"/>
      <c r="EK42" s="463"/>
      <c r="EL42" s="463"/>
      <c r="EM42" s="463"/>
      <c r="EN42" s="463"/>
      <c r="EO42" s="463"/>
      <c r="EP42" s="463"/>
      <c r="EQ42" s="463"/>
      <c r="ER42" s="463"/>
      <c r="ES42" s="463"/>
      <c r="ET42" s="463"/>
      <c r="EU42" s="463"/>
      <c r="EV42" s="463"/>
      <c r="EW42" s="463"/>
      <c r="EX42" s="463"/>
      <c r="EY42" s="463"/>
      <c r="EZ42" s="463"/>
      <c r="FA42" s="463"/>
      <c r="FB42" s="463"/>
      <c r="FC42" s="463"/>
      <c r="FD42" s="463"/>
      <c r="FE42" s="463"/>
      <c r="FF42" s="463"/>
      <c r="FG42" s="463"/>
      <c r="FH42" s="463"/>
      <c r="FI42" s="463"/>
      <c r="FJ42" s="463"/>
      <c r="FK42" s="463"/>
      <c r="FL42" s="463"/>
      <c r="FM42" s="463"/>
      <c r="FN42" s="463"/>
      <c r="FO42" s="463"/>
      <c r="FP42" s="463"/>
      <c r="FQ42" s="463"/>
      <c r="FR42" s="463"/>
      <c r="FS42" s="463"/>
      <c r="FT42" s="463"/>
      <c r="FU42" s="463"/>
      <c r="FV42" s="463"/>
      <c r="FW42" s="463"/>
      <c r="FX42" s="463"/>
      <c r="FY42" s="463"/>
      <c r="FZ42" s="463"/>
      <c r="GA42" s="463"/>
      <c r="GB42" s="463"/>
      <c r="GC42" s="463"/>
      <c r="GD42" s="463"/>
      <c r="GE42" s="463"/>
      <c r="GF42" s="463"/>
      <c r="GG42" s="463"/>
      <c r="GH42" s="463"/>
      <c r="GI42" s="463"/>
      <c r="GJ42" s="463"/>
      <c r="GK42" s="463"/>
      <c r="GL42" s="463"/>
      <c r="GM42" s="463"/>
      <c r="GN42" s="463"/>
      <c r="GO42" s="463"/>
      <c r="GP42" s="463"/>
      <c r="GQ42" s="463"/>
      <c r="GR42" s="463"/>
      <c r="GS42" s="463"/>
      <c r="GT42" s="463"/>
      <c r="GU42" s="463"/>
      <c r="GV42" s="463"/>
      <c r="GW42" s="463"/>
      <c r="GX42" s="463"/>
      <c r="GY42" s="463"/>
      <c r="GZ42" s="463"/>
    </row>
    <row r="43" spans="1:208" s="707" customFormat="1" ht="24" customHeight="1" x14ac:dyDescent="0.2">
      <c r="A43" s="686" t="s">
        <v>916</v>
      </c>
      <c r="B43" s="687">
        <v>1355.546</v>
      </c>
      <c r="C43" s="706">
        <v>3366.88</v>
      </c>
      <c r="D43" s="687">
        <v>2401.2698200000004</v>
      </c>
      <c r="E43" s="706">
        <v>5923.9428500000004</v>
      </c>
      <c r="F43" s="687">
        <v>1355.546</v>
      </c>
      <c r="G43" s="706">
        <v>3239.9589999999998</v>
      </c>
      <c r="H43" s="687">
        <v>2401.2698200000004</v>
      </c>
      <c r="I43" s="706">
        <v>5629.7172500000006</v>
      </c>
      <c r="J43" s="686" t="s">
        <v>916</v>
      </c>
      <c r="K43" s="687">
        <v>0</v>
      </c>
      <c r="L43" s="706">
        <v>126.92099999999999</v>
      </c>
      <c r="M43" s="687">
        <v>0</v>
      </c>
      <c r="N43" s="706">
        <v>294.22559999999999</v>
      </c>
      <c r="O43" s="687">
        <v>0</v>
      </c>
      <c r="P43" s="706">
        <v>0</v>
      </c>
      <c r="Q43" s="687">
        <v>0</v>
      </c>
      <c r="R43" s="706">
        <v>0</v>
      </c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3"/>
      <c r="BY43" s="463"/>
      <c r="BZ43" s="463"/>
      <c r="CA43" s="463"/>
      <c r="CB43" s="463"/>
      <c r="CC43" s="463"/>
      <c r="CD43" s="463"/>
      <c r="CE43" s="463"/>
      <c r="CF43" s="463"/>
      <c r="CG43" s="463"/>
      <c r="CH43" s="463"/>
      <c r="CI43" s="463"/>
      <c r="CJ43" s="463"/>
      <c r="CK43" s="463"/>
      <c r="CL43" s="463"/>
      <c r="CM43" s="463"/>
      <c r="CN43" s="463"/>
      <c r="CO43" s="463"/>
      <c r="CP43" s="463"/>
      <c r="CQ43" s="463"/>
      <c r="CR43" s="463"/>
      <c r="CS43" s="463"/>
      <c r="CT43" s="463"/>
      <c r="CU43" s="463"/>
      <c r="CV43" s="463"/>
      <c r="CW43" s="463"/>
      <c r="CX43" s="463"/>
      <c r="CY43" s="463"/>
      <c r="CZ43" s="463"/>
      <c r="DA43" s="463"/>
      <c r="DB43" s="463"/>
      <c r="DC43" s="463"/>
      <c r="DD43" s="463"/>
      <c r="DE43" s="463"/>
      <c r="DF43" s="463"/>
      <c r="DG43" s="463"/>
      <c r="DH43" s="463"/>
      <c r="DI43" s="463"/>
      <c r="DJ43" s="463"/>
      <c r="DK43" s="463"/>
      <c r="DL43" s="463"/>
      <c r="DM43" s="463"/>
      <c r="DN43" s="463"/>
      <c r="DO43" s="463"/>
      <c r="DP43" s="463"/>
      <c r="DQ43" s="463"/>
      <c r="DR43" s="463"/>
      <c r="DS43" s="463"/>
      <c r="DT43" s="463"/>
      <c r="DU43" s="463"/>
      <c r="DV43" s="463"/>
      <c r="DW43" s="463"/>
      <c r="DX43" s="463"/>
      <c r="DY43" s="463"/>
      <c r="DZ43" s="463"/>
      <c r="EA43" s="463"/>
      <c r="EB43" s="463"/>
      <c r="EC43" s="463"/>
      <c r="ED43" s="463"/>
      <c r="EE43" s="463"/>
      <c r="EF43" s="463"/>
      <c r="EG43" s="463"/>
      <c r="EH43" s="463"/>
      <c r="EI43" s="463"/>
      <c r="EJ43" s="463"/>
      <c r="EK43" s="463"/>
      <c r="EL43" s="463"/>
      <c r="EM43" s="463"/>
      <c r="EN43" s="463"/>
      <c r="EO43" s="463"/>
      <c r="EP43" s="463"/>
      <c r="EQ43" s="463"/>
      <c r="ER43" s="463"/>
      <c r="ES43" s="463"/>
      <c r="ET43" s="463"/>
      <c r="EU43" s="463"/>
      <c r="EV43" s="463"/>
      <c r="EW43" s="463"/>
      <c r="EX43" s="463"/>
      <c r="EY43" s="463"/>
      <c r="EZ43" s="463"/>
      <c r="FA43" s="463"/>
      <c r="FB43" s="463"/>
      <c r="FC43" s="463"/>
      <c r="FD43" s="463"/>
      <c r="FE43" s="463"/>
      <c r="FF43" s="463"/>
      <c r="FG43" s="463"/>
      <c r="FH43" s="463"/>
      <c r="FI43" s="463"/>
      <c r="FJ43" s="463"/>
      <c r="FK43" s="463"/>
      <c r="FL43" s="463"/>
      <c r="FM43" s="463"/>
      <c r="FN43" s="463"/>
      <c r="FO43" s="463"/>
      <c r="FP43" s="463"/>
      <c r="FQ43" s="463"/>
      <c r="FR43" s="463"/>
      <c r="FS43" s="463"/>
      <c r="FT43" s="463"/>
      <c r="FU43" s="463"/>
      <c r="FV43" s="463"/>
      <c r="FW43" s="463"/>
      <c r="FX43" s="463"/>
      <c r="FY43" s="463"/>
      <c r="FZ43" s="463"/>
      <c r="GA43" s="463"/>
      <c r="GB43" s="463"/>
      <c r="GC43" s="463"/>
      <c r="GD43" s="463"/>
      <c r="GE43" s="463"/>
      <c r="GF43" s="463"/>
      <c r="GG43" s="463"/>
      <c r="GH43" s="463"/>
      <c r="GI43" s="463"/>
      <c r="GJ43" s="463"/>
      <c r="GK43" s="463"/>
      <c r="GL43" s="463"/>
      <c r="GM43" s="463"/>
      <c r="GN43" s="463"/>
      <c r="GO43" s="463"/>
      <c r="GP43" s="463"/>
      <c r="GQ43" s="463"/>
      <c r="GR43" s="463"/>
      <c r="GS43" s="463"/>
      <c r="GT43" s="463"/>
      <c r="GU43" s="463"/>
      <c r="GV43" s="463"/>
      <c r="GW43" s="463"/>
      <c r="GX43" s="463"/>
      <c r="GY43" s="463"/>
      <c r="GZ43" s="463"/>
    </row>
    <row r="44" spans="1:208" s="463" customFormat="1" ht="24" customHeight="1" x14ac:dyDescent="0.2">
      <c r="A44" s="691" t="s">
        <v>917</v>
      </c>
      <c r="B44" s="692">
        <v>1688.4282099999582</v>
      </c>
      <c r="C44" s="693">
        <v>15940.729830000409</v>
      </c>
      <c r="D44" s="692">
        <v>2316.8052399998824</v>
      </c>
      <c r="E44" s="693">
        <v>22937.492770000048</v>
      </c>
      <c r="F44" s="692">
        <v>1619.0087599999806</v>
      </c>
      <c r="G44" s="693">
        <v>8605.3536900000036</v>
      </c>
      <c r="H44" s="692">
        <v>2188.2146299999167</v>
      </c>
      <c r="I44" s="693">
        <v>10279.931980000058</v>
      </c>
      <c r="J44" s="691" t="s">
        <v>917</v>
      </c>
      <c r="K44" s="692">
        <v>54.978200000003199</v>
      </c>
      <c r="L44" s="693">
        <v>7120.9670699999806</v>
      </c>
      <c r="M44" s="692">
        <v>106.44709999998622</v>
      </c>
      <c r="N44" s="693">
        <v>12354.606290000151</v>
      </c>
      <c r="O44" s="692">
        <v>12.709649999997055</v>
      </c>
      <c r="P44" s="693">
        <v>154.14484999998228</v>
      </c>
      <c r="Q44" s="692">
        <v>19.470330000011018</v>
      </c>
      <c r="R44" s="693">
        <v>214.49823000004676</v>
      </c>
      <c r="S44" s="702"/>
      <c r="T44" s="696"/>
      <c r="U44" s="696"/>
      <c r="V44" s="696"/>
      <c r="W44" s="696"/>
      <c r="X44" s="696"/>
      <c r="Y44" s="696"/>
      <c r="Z44" s="696"/>
      <c r="AA44" s="696"/>
      <c r="AB44" s="696"/>
      <c r="AC44" s="696"/>
      <c r="AD44" s="696"/>
      <c r="AE44" s="696"/>
      <c r="AF44" s="696"/>
      <c r="AG44" s="696"/>
      <c r="AH44" s="696"/>
      <c r="AI44" s="696"/>
      <c r="AJ44" s="696"/>
      <c r="AK44" s="696"/>
      <c r="AL44" s="696"/>
      <c r="AM44" s="696"/>
      <c r="AN44" s="696"/>
      <c r="AO44" s="696"/>
      <c r="AP44" s="696"/>
      <c r="AQ44" s="696"/>
      <c r="AR44" s="696"/>
      <c r="AS44" s="696"/>
      <c r="AT44" s="696"/>
      <c r="AU44" s="696"/>
      <c r="AV44" s="696"/>
      <c r="AW44" s="696"/>
      <c r="AX44" s="696"/>
      <c r="AY44" s="696"/>
      <c r="AZ44" s="696"/>
      <c r="BA44" s="696"/>
      <c r="BB44" s="696"/>
      <c r="BC44" s="696"/>
      <c r="BD44" s="696"/>
      <c r="BE44" s="696"/>
      <c r="BF44" s="696"/>
      <c r="BG44" s="696"/>
      <c r="BH44" s="696"/>
      <c r="BI44" s="696"/>
      <c r="BJ44" s="696"/>
      <c r="BK44" s="696"/>
      <c r="BL44" s="696"/>
      <c r="BM44" s="696"/>
      <c r="BN44" s="696"/>
      <c r="BO44" s="696"/>
      <c r="BP44" s="696"/>
      <c r="BQ44" s="696"/>
      <c r="BR44" s="696"/>
      <c r="BS44" s="696"/>
      <c r="BT44" s="696"/>
      <c r="BU44" s="696"/>
      <c r="BV44" s="696"/>
      <c r="BW44" s="696"/>
      <c r="BX44" s="696"/>
      <c r="BY44" s="696"/>
      <c r="BZ44" s="696"/>
      <c r="CA44" s="696"/>
      <c r="CB44" s="703"/>
      <c r="CC44" s="704"/>
      <c r="CD44" s="703"/>
      <c r="CE44" s="704"/>
      <c r="CF44" s="703"/>
      <c r="CG44" s="704"/>
      <c r="CH44" s="703"/>
      <c r="CI44" s="704"/>
      <c r="CJ44" s="703"/>
      <c r="CK44" s="704"/>
      <c r="CL44" s="703"/>
      <c r="CM44" s="704"/>
      <c r="CN44" s="705"/>
      <c r="CO44" s="703"/>
      <c r="CP44" s="704"/>
      <c r="CQ44" s="703"/>
      <c r="CR44" s="704"/>
      <c r="CS44" s="703"/>
      <c r="CT44" s="704"/>
      <c r="CU44" s="703"/>
      <c r="CV44" s="704"/>
      <c r="CW44" s="703"/>
      <c r="CX44" s="704"/>
      <c r="CY44" s="703"/>
      <c r="CZ44" s="704"/>
      <c r="DA44" s="703"/>
      <c r="DB44" s="704"/>
      <c r="DC44" s="703"/>
      <c r="DD44" s="704"/>
      <c r="DE44" s="705"/>
      <c r="DF44" s="703"/>
      <c r="DG44" s="704"/>
      <c r="DH44" s="703"/>
      <c r="DI44" s="704"/>
      <c r="DJ44" s="703"/>
      <c r="DK44" s="704"/>
      <c r="DL44" s="703"/>
      <c r="DM44" s="704"/>
      <c r="DN44" s="703"/>
      <c r="DO44" s="704"/>
      <c r="DP44" s="703"/>
      <c r="DQ44" s="704"/>
      <c r="DR44" s="703"/>
      <c r="DS44" s="704"/>
      <c r="DT44" s="703"/>
      <c r="DU44" s="704"/>
      <c r="DV44" s="705"/>
      <c r="DW44" s="703"/>
      <c r="DX44" s="704"/>
      <c r="DY44" s="703"/>
      <c r="DZ44" s="704"/>
      <c r="EA44" s="703"/>
      <c r="EB44" s="704"/>
      <c r="EC44" s="703"/>
      <c r="ED44" s="704"/>
      <c r="EE44" s="703"/>
      <c r="EF44" s="704"/>
      <c r="EG44" s="703"/>
      <c r="EH44" s="704"/>
      <c r="EI44" s="703"/>
      <c r="EJ44" s="704"/>
      <c r="EK44" s="703"/>
      <c r="EL44" s="704"/>
      <c r="EM44" s="705"/>
      <c r="EN44" s="703"/>
      <c r="EO44" s="704"/>
      <c r="EP44" s="703"/>
      <c r="EQ44" s="704"/>
      <c r="ER44" s="703"/>
      <c r="ES44" s="704"/>
      <c r="ET44" s="703"/>
      <c r="EU44" s="704"/>
      <c r="EV44" s="703"/>
      <c r="EW44" s="704"/>
      <c r="EX44" s="703"/>
      <c r="EY44" s="704"/>
      <c r="EZ44" s="703"/>
      <c r="FA44" s="704"/>
      <c r="FB44" s="703"/>
      <c r="FC44" s="704"/>
      <c r="FD44" s="705"/>
      <c r="FE44" s="703"/>
      <c r="FF44" s="704"/>
      <c r="FG44" s="703"/>
      <c r="FH44" s="704"/>
      <c r="FI44" s="703"/>
      <c r="FJ44" s="704"/>
      <c r="FK44" s="703"/>
      <c r="FL44" s="704"/>
      <c r="FM44" s="703"/>
      <c r="FN44" s="704"/>
      <c r="FO44" s="703"/>
      <c r="FP44" s="704"/>
      <c r="FQ44" s="703"/>
      <c r="FR44" s="704"/>
      <c r="FS44" s="703"/>
      <c r="FT44" s="704"/>
      <c r="FU44" s="705"/>
    </row>
    <row r="45" spans="1:208" s="707" customFormat="1" ht="24" customHeight="1" thickBot="1" x14ac:dyDescent="0.25">
      <c r="A45" s="711" t="s">
        <v>918</v>
      </c>
      <c r="B45" s="712">
        <v>340839.97807900002</v>
      </c>
      <c r="C45" s="713">
        <v>2048199.5427210003</v>
      </c>
      <c r="D45" s="712">
        <v>402580.19250999991</v>
      </c>
      <c r="E45" s="713">
        <v>2359146.2678300003</v>
      </c>
      <c r="F45" s="712">
        <v>219238.05332299997</v>
      </c>
      <c r="G45" s="713">
        <v>902835.84828700009</v>
      </c>
      <c r="H45" s="712">
        <v>223179.72222999996</v>
      </c>
      <c r="I45" s="713">
        <v>805672.64498999994</v>
      </c>
      <c r="J45" s="711" t="s">
        <v>918</v>
      </c>
      <c r="K45" s="712">
        <v>53479.999089999998</v>
      </c>
      <c r="L45" s="713">
        <v>915325.70666499995</v>
      </c>
      <c r="M45" s="712">
        <v>91463.203079999992</v>
      </c>
      <c r="N45" s="713">
        <v>1265684.7735700002</v>
      </c>
      <c r="O45" s="712">
        <v>62450.45266599999</v>
      </c>
      <c r="P45" s="713">
        <v>200159.10267299999</v>
      </c>
      <c r="Q45" s="712">
        <v>81841.470709999994</v>
      </c>
      <c r="R45" s="713">
        <v>255573.44071999998</v>
      </c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  <c r="CW45" s="463"/>
      <c r="CX45" s="463"/>
      <c r="CY45" s="463"/>
      <c r="CZ45" s="463"/>
      <c r="DA45" s="463"/>
      <c r="DB45" s="463"/>
      <c r="DC45" s="463"/>
      <c r="DD45" s="463"/>
      <c r="DE45" s="463"/>
      <c r="DF45" s="463"/>
      <c r="DG45" s="463"/>
      <c r="DH45" s="463"/>
      <c r="DI45" s="463"/>
      <c r="DJ45" s="463"/>
      <c r="DK45" s="463"/>
      <c r="DL45" s="463"/>
      <c r="DM45" s="463"/>
      <c r="DN45" s="463"/>
      <c r="DO45" s="463"/>
      <c r="DP45" s="463"/>
      <c r="DQ45" s="463"/>
      <c r="DR45" s="463"/>
      <c r="DS45" s="463"/>
      <c r="DT45" s="463"/>
      <c r="DU45" s="463"/>
      <c r="DV45" s="463"/>
      <c r="DW45" s="463"/>
      <c r="DX45" s="463"/>
      <c r="DY45" s="463"/>
      <c r="DZ45" s="463"/>
      <c r="EA45" s="463"/>
      <c r="EB45" s="463"/>
      <c r="EC45" s="463"/>
      <c r="ED45" s="463"/>
      <c r="EE45" s="463"/>
      <c r="EF45" s="463"/>
      <c r="EG45" s="463"/>
      <c r="EH45" s="463"/>
      <c r="EI45" s="463"/>
      <c r="EJ45" s="463"/>
      <c r="EK45" s="463"/>
      <c r="EL45" s="463"/>
      <c r="EM45" s="463"/>
      <c r="EN45" s="463"/>
      <c r="EO45" s="463"/>
      <c r="EP45" s="463"/>
      <c r="EQ45" s="463"/>
      <c r="ER45" s="463"/>
      <c r="ES45" s="463"/>
      <c r="ET45" s="463"/>
      <c r="EU45" s="463"/>
      <c r="EV45" s="463"/>
      <c r="EW45" s="463"/>
      <c r="EX45" s="463"/>
      <c r="EY45" s="463"/>
      <c r="EZ45" s="463"/>
      <c r="FA45" s="463"/>
      <c r="FB45" s="463"/>
      <c r="FC45" s="463"/>
      <c r="FD45" s="463"/>
      <c r="FE45" s="463"/>
      <c r="FF45" s="463"/>
      <c r="FG45" s="463"/>
      <c r="FH45" s="463"/>
      <c r="FI45" s="463"/>
      <c r="FJ45" s="463"/>
      <c r="FK45" s="463"/>
      <c r="FL45" s="463"/>
      <c r="FM45" s="463"/>
      <c r="FN45" s="463"/>
      <c r="FO45" s="463"/>
      <c r="FP45" s="463"/>
      <c r="FQ45" s="463"/>
      <c r="FR45" s="463"/>
      <c r="FS45" s="463"/>
      <c r="FT45" s="463"/>
      <c r="FU45" s="463"/>
      <c r="FV45" s="463"/>
      <c r="FW45" s="463"/>
      <c r="FX45" s="463"/>
      <c r="FY45" s="463"/>
      <c r="FZ45" s="463"/>
      <c r="GA45" s="463"/>
      <c r="GB45" s="463"/>
      <c r="GC45" s="463"/>
      <c r="GD45" s="463"/>
      <c r="GE45" s="463"/>
      <c r="GF45" s="463"/>
      <c r="GG45" s="463"/>
      <c r="GH45" s="463"/>
      <c r="GI45" s="463"/>
      <c r="GJ45" s="463"/>
      <c r="GK45" s="463"/>
      <c r="GL45" s="463"/>
      <c r="GM45" s="463"/>
      <c r="GN45" s="463"/>
      <c r="GO45" s="463"/>
      <c r="GP45" s="463"/>
      <c r="GQ45" s="463"/>
      <c r="GR45" s="463"/>
      <c r="GS45" s="463"/>
      <c r="GT45" s="463"/>
      <c r="GU45" s="463"/>
      <c r="GV45" s="463"/>
      <c r="GW45" s="463"/>
      <c r="GX45" s="463"/>
      <c r="GY45" s="463"/>
      <c r="GZ45" s="463"/>
    </row>
    <row r="46" spans="1:208" s="463" customFormat="1" x14ac:dyDescent="0.2">
      <c r="A46" s="714" t="s">
        <v>829</v>
      </c>
      <c r="B46" s="714"/>
      <c r="C46" s="714"/>
      <c r="D46" s="714"/>
      <c r="E46" s="714"/>
      <c r="F46" s="714"/>
      <c r="G46" s="714"/>
      <c r="H46" s="714"/>
      <c r="I46" s="714"/>
      <c r="J46" s="714" t="s">
        <v>829</v>
      </c>
      <c r="K46" s="714"/>
      <c r="L46" s="714"/>
      <c r="M46" s="714"/>
      <c r="N46" s="714"/>
      <c r="O46" s="714"/>
      <c r="P46" s="714"/>
      <c r="Q46" s="714"/>
      <c r="R46" s="714"/>
    </row>
    <row r="47" spans="1:208" s="463" customFormat="1" x14ac:dyDescent="0.2">
      <c r="A47" s="714"/>
      <c r="B47" s="714"/>
      <c r="C47" s="714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</row>
    <row r="48" spans="1:208" ht="18.75" x14ac:dyDescent="0.2">
      <c r="A48" s="715"/>
      <c r="B48" s="714"/>
      <c r="C48" s="714"/>
      <c r="D48" s="714"/>
      <c r="E48" s="714"/>
      <c r="F48" s="714"/>
      <c r="G48" s="714"/>
      <c r="H48" s="714"/>
      <c r="I48" s="714"/>
      <c r="J48" s="714"/>
      <c r="K48" s="714"/>
      <c r="L48" s="714"/>
      <c r="N48" s="714"/>
      <c r="O48" s="714"/>
      <c r="P48" s="714"/>
      <c r="Q48" s="714"/>
      <c r="R48" s="714"/>
    </row>
    <row r="49" spans="9:10" x14ac:dyDescent="0.2">
      <c r="I49" s="714"/>
      <c r="J49" s="714"/>
    </row>
  </sheetData>
  <mergeCells count="14">
    <mergeCell ref="K5:L5"/>
    <mergeCell ref="M5:N5"/>
    <mergeCell ref="O5:P5"/>
    <mergeCell ref="Q5:R5"/>
    <mergeCell ref="A4:A6"/>
    <mergeCell ref="B4:E4"/>
    <mergeCell ref="F4:I4"/>
    <mergeCell ref="J4:J6"/>
    <mergeCell ref="K4:N4"/>
    <mergeCell ref="O4:R4"/>
    <mergeCell ref="B5:C5"/>
    <mergeCell ref="D5:E5"/>
    <mergeCell ref="F5:G5"/>
    <mergeCell ref="H5:I5"/>
  </mergeCells>
  <pageMargins left="0.70866141732283472" right="0.23622047244094491" top="0.6692913385826772" bottom="0.15748031496062992" header="0.47244094488188981" footer="0.27559055118110237"/>
  <pageSetup paperSize="9" scale="63" firstPageNumber="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411D4-933C-4A73-AAA1-794005D4D26F}">
  <sheetPr>
    <pageSetUpPr fitToPage="1"/>
  </sheetPr>
  <dimension ref="A1:V64"/>
  <sheetViews>
    <sheetView showGridLines="0" defaultGridColor="0" view="pageBreakPreview" colorId="18" zoomScale="90" zoomScaleNormal="75" zoomScaleSheetLayoutView="90" workbookViewId="0"/>
  </sheetViews>
  <sheetFormatPr baseColWidth="10" defaultColWidth="12.42578125" defaultRowHeight="15.75" x14ac:dyDescent="0.25"/>
  <cols>
    <col min="1" max="1" width="34.5703125" style="97" customWidth="1"/>
    <col min="2" max="2" width="10.7109375" style="97" customWidth="1"/>
    <col min="3" max="6" width="7.7109375" style="97" customWidth="1"/>
    <col min="7" max="7" width="10.7109375" style="97" customWidth="1"/>
    <col min="8" max="11" width="7.7109375" style="97" customWidth="1"/>
    <col min="12" max="12" width="10.7109375" style="97" customWidth="1"/>
    <col min="13" max="16" width="7.7109375" style="97" customWidth="1"/>
    <col min="17" max="17" width="12.42578125" style="97"/>
    <col min="18" max="18" width="28.7109375" style="97" customWidth="1"/>
    <col min="19" max="256" width="12.42578125" style="97"/>
    <col min="257" max="257" width="34.5703125" style="97" customWidth="1"/>
    <col min="258" max="258" width="10.7109375" style="97" customWidth="1"/>
    <col min="259" max="262" width="7.7109375" style="97" customWidth="1"/>
    <col min="263" max="263" width="10.7109375" style="97" customWidth="1"/>
    <col min="264" max="267" width="7.7109375" style="97" customWidth="1"/>
    <col min="268" max="268" width="10.7109375" style="97" customWidth="1"/>
    <col min="269" max="272" width="7.7109375" style="97" customWidth="1"/>
    <col min="273" max="273" width="12.42578125" style="97"/>
    <col min="274" max="274" width="28.7109375" style="97" customWidth="1"/>
    <col min="275" max="512" width="12.42578125" style="97"/>
    <col min="513" max="513" width="34.5703125" style="97" customWidth="1"/>
    <col min="514" max="514" width="10.7109375" style="97" customWidth="1"/>
    <col min="515" max="518" width="7.7109375" style="97" customWidth="1"/>
    <col min="519" max="519" width="10.7109375" style="97" customWidth="1"/>
    <col min="520" max="523" width="7.7109375" style="97" customWidth="1"/>
    <col min="524" max="524" width="10.7109375" style="97" customWidth="1"/>
    <col min="525" max="528" width="7.7109375" style="97" customWidth="1"/>
    <col min="529" max="529" width="12.42578125" style="97"/>
    <col min="530" max="530" width="28.7109375" style="97" customWidth="1"/>
    <col min="531" max="768" width="12.42578125" style="97"/>
    <col min="769" max="769" width="34.5703125" style="97" customWidth="1"/>
    <col min="770" max="770" width="10.7109375" style="97" customWidth="1"/>
    <col min="771" max="774" width="7.7109375" style="97" customWidth="1"/>
    <col min="775" max="775" width="10.7109375" style="97" customWidth="1"/>
    <col min="776" max="779" width="7.7109375" style="97" customWidth="1"/>
    <col min="780" max="780" width="10.7109375" style="97" customWidth="1"/>
    <col min="781" max="784" width="7.7109375" style="97" customWidth="1"/>
    <col min="785" max="785" width="12.42578125" style="97"/>
    <col min="786" max="786" width="28.7109375" style="97" customWidth="1"/>
    <col min="787" max="1024" width="12.42578125" style="97"/>
    <col min="1025" max="1025" width="34.5703125" style="97" customWidth="1"/>
    <col min="1026" max="1026" width="10.7109375" style="97" customWidth="1"/>
    <col min="1027" max="1030" width="7.7109375" style="97" customWidth="1"/>
    <col min="1031" max="1031" width="10.7109375" style="97" customWidth="1"/>
    <col min="1032" max="1035" width="7.7109375" style="97" customWidth="1"/>
    <col min="1036" max="1036" width="10.7109375" style="97" customWidth="1"/>
    <col min="1037" max="1040" width="7.7109375" style="97" customWidth="1"/>
    <col min="1041" max="1041" width="12.42578125" style="97"/>
    <col min="1042" max="1042" width="28.7109375" style="97" customWidth="1"/>
    <col min="1043" max="1280" width="12.42578125" style="97"/>
    <col min="1281" max="1281" width="34.5703125" style="97" customWidth="1"/>
    <col min="1282" max="1282" width="10.7109375" style="97" customWidth="1"/>
    <col min="1283" max="1286" width="7.7109375" style="97" customWidth="1"/>
    <col min="1287" max="1287" width="10.7109375" style="97" customWidth="1"/>
    <col min="1288" max="1291" width="7.7109375" style="97" customWidth="1"/>
    <col min="1292" max="1292" width="10.7109375" style="97" customWidth="1"/>
    <col min="1293" max="1296" width="7.7109375" style="97" customWidth="1"/>
    <col min="1297" max="1297" width="12.42578125" style="97"/>
    <col min="1298" max="1298" width="28.7109375" style="97" customWidth="1"/>
    <col min="1299" max="1536" width="12.42578125" style="97"/>
    <col min="1537" max="1537" width="34.5703125" style="97" customWidth="1"/>
    <col min="1538" max="1538" width="10.7109375" style="97" customWidth="1"/>
    <col min="1539" max="1542" width="7.7109375" style="97" customWidth="1"/>
    <col min="1543" max="1543" width="10.7109375" style="97" customWidth="1"/>
    <col min="1544" max="1547" width="7.7109375" style="97" customWidth="1"/>
    <col min="1548" max="1548" width="10.7109375" style="97" customWidth="1"/>
    <col min="1549" max="1552" width="7.7109375" style="97" customWidth="1"/>
    <col min="1553" max="1553" width="12.42578125" style="97"/>
    <col min="1554" max="1554" width="28.7109375" style="97" customWidth="1"/>
    <col min="1555" max="1792" width="12.42578125" style="97"/>
    <col min="1793" max="1793" width="34.5703125" style="97" customWidth="1"/>
    <col min="1794" max="1794" width="10.7109375" style="97" customWidth="1"/>
    <col min="1795" max="1798" width="7.7109375" style="97" customWidth="1"/>
    <col min="1799" max="1799" width="10.7109375" style="97" customWidth="1"/>
    <col min="1800" max="1803" width="7.7109375" style="97" customWidth="1"/>
    <col min="1804" max="1804" width="10.7109375" style="97" customWidth="1"/>
    <col min="1805" max="1808" width="7.7109375" style="97" customWidth="1"/>
    <col min="1809" max="1809" width="12.42578125" style="97"/>
    <col min="1810" max="1810" width="28.7109375" style="97" customWidth="1"/>
    <col min="1811" max="2048" width="12.42578125" style="97"/>
    <col min="2049" max="2049" width="34.5703125" style="97" customWidth="1"/>
    <col min="2050" max="2050" width="10.7109375" style="97" customWidth="1"/>
    <col min="2051" max="2054" width="7.7109375" style="97" customWidth="1"/>
    <col min="2055" max="2055" width="10.7109375" style="97" customWidth="1"/>
    <col min="2056" max="2059" width="7.7109375" style="97" customWidth="1"/>
    <col min="2060" max="2060" width="10.7109375" style="97" customWidth="1"/>
    <col min="2061" max="2064" width="7.7109375" style="97" customWidth="1"/>
    <col min="2065" max="2065" width="12.42578125" style="97"/>
    <col min="2066" max="2066" width="28.7109375" style="97" customWidth="1"/>
    <col min="2067" max="2304" width="12.42578125" style="97"/>
    <col min="2305" max="2305" width="34.5703125" style="97" customWidth="1"/>
    <col min="2306" max="2306" width="10.7109375" style="97" customWidth="1"/>
    <col min="2307" max="2310" width="7.7109375" style="97" customWidth="1"/>
    <col min="2311" max="2311" width="10.7109375" style="97" customWidth="1"/>
    <col min="2312" max="2315" width="7.7109375" style="97" customWidth="1"/>
    <col min="2316" max="2316" width="10.7109375" style="97" customWidth="1"/>
    <col min="2317" max="2320" width="7.7109375" style="97" customWidth="1"/>
    <col min="2321" max="2321" width="12.42578125" style="97"/>
    <col min="2322" max="2322" width="28.7109375" style="97" customWidth="1"/>
    <col min="2323" max="2560" width="12.42578125" style="97"/>
    <col min="2561" max="2561" width="34.5703125" style="97" customWidth="1"/>
    <col min="2562" max="2562" width="10.7109375" style="97" customWidth="1"/>
    <col min="2563" max="2566" width="7.7109375" style="97" customWidth="1"/>
    <col min="2567" max="2567" width="10.7109375" style="97" customWidth="1"/>
    <col min="2568" max="2571" width="7.7109375" style="97" customWidth="1"/>
    <col min="2572" max="2572" width="10.7109375" style="97" customWidth="1"/>
    <col min="2573" max="2576" width="7.7109375" style="97" customWidth="1"/>
    <col min="2577" max="2577" width="12.42578125" style="97"/>
    <col min="2578" max="2578" width="28.7109375" style="97" customWidth="1"/>
    <col min="2579" max="2816" width="12.42578125" style="97"/>
    <col min="2817" max="2817" width="34.5703125" style="97" customWidth="1"/>
    <col min="2818" max="2818" width="10.7109375" style="97" customWidth="1"/>
    <col min="2819" max="2822" width="7.7109375" style="97" customWidth="1"/>
    <col min="2823" max="2823" width="10.7109375" style="97" customWidth="1"/>
    <col min="2824" max="2827" width="7.7109375" style="97" customWidth="1"/>
    <col min="2828" max="2828" width="10.7109375" style="97" customWidth="1"/>
    <col min="2829" max="2832" width="7.7109375" style="97" customWidth="1"/>
    <col min="2833" max="2833" width="12.42578125" style="97"/>
    <col min="2834" max="2834" width="28.7109375" style="97" customWidth="1"/>
    <col min="2835" max="3072" width="12.42578125" style="97"/>
    <col min="3073" max="3073" width="34.5703125" style="97" customWidth="1"/>
    <col min="3074" max="3074" width="10.7109375" style="97" customWidth="1"/>
    <col min="3075" max="3078" width="7.7109375" style="97" customWidth="1"/>
    <col min="3079" max="3079" width="10.7109375" style="97" customWidth="1"/>
    <col min="3080" max="3083" width="7.7109375" style="97" customWidth="1"/>
    <col min="3084" max="3084" width="10.7109375" style="97" customWidth="1"/>
    <col min="3085" max="3088" width="7.7109375" style="97" customWidth="1"/>
    <col min="3089" max="3089" width="12.42578125" style="97"/>
    <col min="3090" max="3090" width="28.7109375" style="97" customWidth="1"/>
    <col min="3091" max="3328" width="12.42578125" style="97"/>
    <col min="3329" max="3329" width="34.5703125" style="97" customWidth="1"/>
    <col min="3330" max="3330" width="10.7109375" style="97" customWidth="1"/>
    <col min="3331" max="3334" width="7.7109375" style="97" customWidth="1"/>
    <col min="3335" max="3335" width="10.7109375" style="97" customWidth="1"/>
    <col min="3336" max="3339" width="7.7109375" style="97" customWidth="1"/>
    <col min="3340" max="3340" width="10.7109375" style="97" customWidth="1"/>
    <col min="3341" max="3344" width="7.7109375" style="97" customWidth="1"/>
    <col min="3345" max="3345" width="12.42578125" style="97"/>
    <col min="3346" max="3346" width="28.7109375" style="97" customWidth="1"/>
    <col min="3347" max="3584" width="12.42578125" style="97"/>
    <col min="3585" max="3585" width="34.5703125" style="97" customWidth="1"/>
    <col min="3586" max="3586" width="10.7109375" style="97" customWidth="1"/>
    <col min="3587" max="3590" width="7.7109375" style="97" customWidth="1"/>
    <col min="3591" max="3591" width="10.7109375" style="97" customWidth="1"/>
    <col min="3592" max="3595" width="7.7109375" style="97" customWidth="1"/>
    <col min="3596" max="3596" width="10.7109375" style="97" customWidth="1"/>
    <col min="3597" max="3600" width="7.7109375" style="97" customWidth="1"/>
    <col min="3601" max="3601" width="12.42578125" style="97"/>
    <col min="3602" max="3602" width="28.7109375" style="97" customWidth="1"/>
    <col min="3603" max="3840" width="12.42578125" style="97"/>
    <col min="3841" max="3841" width="34.5703125" style="97" customWidth="1"/>
    <col min="3842" max="3842" width="10.7109375" style="97" customWidth="1"/>
    <col min="3843" max="3846" width="7.7109375" style="97" customWidth="1"/>
    <col min="3847" max="3847" width="10.7109375" style="97" customWidth="1"/>
    <col min="3848" max="3851" width="7.7109375" style="97" customWidth="1"/>
    <col min="3852" max="3852" width="10.7109375" style="97" customWidth="1"/>
    <col min="3853" max="3856" width="7.7109375" style="97" customWidth="1"/>
    <col min="3857" max="3857" width="12.42578125" style="97"/>
    <col min="3858" max="3858" width="28.7109375" style="97" customWidth="1"/>
    <col min="3859" max="4096" width="12.42578125" style="97"/>
    <col min="4097" max="4097" width="34.5703125" style="97" customWidth="1"/>
    <col min="4098" max="4098" width="10.7109375" style="97" customWidth="1"/>
    <col min="4099" max="4102" width="7.7109375" style="97" customWidth="1"/>
    <col min="4103" max="4103" width="10.7109375" style="97" customWidth="1"/>
    <col min="4104" max="4107" width="7.7109375" style="97" customWidth="1"/>
    <col min="4108" max="4108" width="10.7109375" style="97" customWidth="1"/>
    <col min="4109" max="4112" width="7.7109375" style="97" customWidth="1"/>
    <col min="4113" max="4113" width="12.42578125" style="97"/>
    <col min="4114" max="4114" width="28.7109375" style="97" customWidth="1"/>
    <col min="4115" max="4352" width="12.42578125" style="97"/>
    <col min="4353" max="4353" width="34.5703125" style="97" customWidth="1"/>
    <col min="4354" max="4354" width="10.7109375" style="97" customWidth="1"/>
    <col min="4355" max="4358" width="7.7109375" style="97" customWidth="1"/>
    <col min="4359" max="4359" width="10.7109375" style="97" customWidth="1"/>
    <col min="4360" max="4363" width="7.7109375" style="97" customWidth="1"/>
    <col min="4364" max="4364" width="10.7109375" style="97" customWidth="1"/>
    <col min="4365" max="4368" width="7.7109375" style="97" customWidth="1"/>
    <col min="4369" max="4369" width="12.42578125" style="97"/>
    <col min="4370" max="4370" width="28.7109375" style="97" customWidth="1"/>
    <col min="4371" max="4608" width="12.42578125" style="97"/>
    <col min="4609" max="4609" width="34.5703125" style="97" customWidth="1"/>
    <col min="4610" max="4610" width="10.7109375" style="97" customWidth="1"/>
    <col min="4611" max="4614" width="7.7109375" style="97" customWidth="1"/>
    <col min="4615" max="4615" width="10.7109375" style="97" customWidth="1"/>
    <col min="4616" max="4619" width="7.7109375" style="97" customWidth="1"/>
    <col min="4620" max="4620" width="10.7109375" style="97" customWidth="1"/>
    <col min="4621" max="4624" width="7.7109375" style="97" customWidth="1"/>
    <col min="4625" max="4625" width="12.42578125" style="97"/>
    <col min="4626" max="4626" width="28.7109375" style="97" customWidth="1"/>
    <col min="4627" max="4864" width="12.42578125" style="97"/>
    <col min="4865" max="4865" width="34.5703125" style="97" customWidth="1"/>
    <col min="4866" max="4866" width="10.7109375" style="97" customWidth="1"/>
    <col min="4867" max="4870" width="7.7109375" style="97" customWidth="1"/>
    <col min="4871" max="4871" width="10.7109375" style="97" customWidth="1"/>
    <col min="4872" max="4875" width="7.7109375" style="97" customWidth="1"/>
    <col min="4876" max="4876" width="10.7109375" style="97" customWidth="1"/>
    <col min="4877" max="4880" width="7.7109375" style="97" customWidth="1"/>
    <col min="4881" max="4881" width="12.42578125" style="97"/>
    <col min="4882" max="4882" width="28.7109375" style="97" customWidth="1"/>
    <col min="4883" max="5120" width="12.42578125" style="97"/>
    <col min="5121" max="5121" width="34.5703125" style="97" customWidth="1"/>
    <col min="5122" max="5122" width="10.7109375" style="97" customWidth="1"/>
    <col min="5123" max="5126" width="7.7109375" style="97" customWidth="1"/>
    <col min="5127" max="5127" width="10.7109375" style="97" customWidth="1"/>
    <col min="5128" max="5131" width="7.7109375" style="97" customWidth="1"/>
    <col min="5132" max="5132" width="10.7109375" style="97" customWidth="1"/>
    <col min="5133" max="5136" width="7.7109375" style="97" customWidth="1"/>
    <col min="5137" max="5137" width="12.42578125" style="97"/>
    <col min="5138" max="5138" width="28.7109375" style="97" customWidth="1"/>
    <col min="5139" max="5376" width="12.42578125" style="97"/>
    <col min="5377" max="5377" width="34.5703125" style="97" customWidth="1"/>
    <col min="5378" max="5378" width="10.7109375" style="97" customWidth="1"/>
    <col min="5379" max="5382" width="7.7109375" style="97" customWidth="1"/>
    <col min="5383" max="5383" width="10.7109375" style="97" customWidth="1"/>
    <col min="5384" max="5387" width="7.7109375" style="97" customWidth="1"/>
    <col min="5388" max="5388" width="10.7109375" style="97" customWidth="1"/>
    <col min="5389" max="5392" width="7.7109375" style="97" customWidth="1"/>
    <col min="5393" max="5393" width="12.42578125" style="97"/>
    <col min="5394" max="5394" width="28.7109375" style="97" customWidth="1"/>
    <col min="5395" max="5632" width="12.42578125" style="97"/>
    <col min="5633" max="5633" width="34.5703125" style="97" customWidth="1"/>
    <col min="5634" max="5634" width="10.7109375" style="97" customWidth="1"/>
    <col min="5635" max="5638" width="7.7109375" style="97" customWidth="1"/>
    <col min="5639" max="5639" width="10.7109375" style="97" customWidth="1"/>
    <col min="5640" max="5643" width="7.7109375" style="97" customWidth="1"/>
    <col min="5644" max="5644" width="10.7109375" style="97" customWidth="1"/>
    <col min="5645" max="5648" width="7.7109375" style="97" customWidth="1"/>
    <col min="5649" max="5649" width="12.42578125" style="97"/>
    <col min="5650" max="5650" width="28.7109375" style="97" customWidth="1"/>
    <col min="5651" max="5888" width="12.42578125" style="97"/>
    <col min="5889" max="5889" width="34.5703125" style="97" customWidth="1"/>
    <col min="5890" max="5890" width="10.7109375" style="97" customWidth="1"/>
    <col min="5891" max="5894" width="7.7109375" style="97" customWidth="1"/>
    <col min="5895" max="5895" width="10.7109375" style="97" customWidth="1"/>
    <col min="5896" max="5899" width="7.7109375" style="97" customWidth="1"/>
    <col min="5900" max="5900" width="10.7109375" style="97" customWidth="1"/>
    <col min="5901" max="5904" width="7.7109375" style="97" customWidth="1"/>
    <col min="5905" max="5905" width="12.42578125" style="97"/>
    <col min="5906" max="5906" width="28.7109375" style="97" customWidth="1"/>
    <col min="5907" max="6144" width="12.42578125" style="97"/>
    <col min="6145" max="6145" width="34.5703125" style="97" customWidth="1"/>
    <col min="6146" max="6146" width="10.7109375" style="97" customWidth="1"/>
    <col min="6147" max="6150" width="7.7109375" style="97" customWidth="1"/>
    <col min="6151" max="6151" width="10.7109375" style="97" customWidth="1"/>
    <col min="6152" max="6155" width="7.7109375" style="97" customWidth="1"/>
    <col min="6156" max="6156" width="10.7109375" style="97" customWidth="1"/>
    <col min="6157" max="6160" width="7.7109375" style="97" customWidth="1"/>
    <col min="6161" max="6161" width="12.42578125" style="97"/>
    <col min="6162" max="6162" width="28.7109375" style="97" customWidth="1"/>
    <col min="6163" max="6400" width="12.42578125" style="97"/>
    <col min="6401" max="6401" width="34.5703125" style="97" customWidth="1"/>
    <col min="6402" max="6402" width="10.7109375" style="97" customWidth="1"/>
    <col min="6403" max="6406" width="7.7109375" style="97" customWidth="1"/>
    <col min="6407" max="6407" width="10.7109375" style="97" customWidth="1"/>
    <col min="6408" max="6411" width="7.7109375" style="97" customWidth="1"/>
    <col min="6412" max="6412" width="10.7109375" style="97" customWidth="1"/>
    <col min="6413" max="6416" width="7.7109375" style="97" customWidth="1"/>
    <col min="6417" max="6417" width="12.42578125" style="97"/>
    <col min="6418" max="6418" width="28.7109375" style="97" customWidth="1"/>
    <col min="6419" max="6656" width="12.42578125" style="97"/>
    <col min="6657" max="6657" width="34.5703125" style="97" customWidth="1"/>
    <col min="6658" max="6658" width="10.7109375" style="97" customWidth="1"/>
    <col min="6659" max="6662" width="7.7109375" style="97" customWidth="1"/>
    <col min="6663" max="6663" width="10.7109375" style="97" customWidth="1"/>
    <col min="6664" max="6667" width="7.7109375" style="97" customWidth="1"/>
    <col min="6668" max="6668" width="10.7109375" style="97" customWidth="1"/>
    <col min="6669" max="6672" width="7.7109375" style="97" customWidth="1"/>
    <col min="6673" max="6673" width="12.42578125" style="97"/>
    <col min="6674" max="6674" width="28.7109375" style="97" customWidth="1"/>
    <col min="6675" max="6912" width="12.42578125" style="97"/>
    <col min="6913" max="6913" width="34.5703125" style="97" customWidth="1"/>
    <col min="6914" max="6914" width="10.7109375" style="97" customWidth="1"/>
    <col min="6915" max="6918" width="7.7109375" style="97" customWidth="1"/>
    <col min="6919" max="6919" width="10.7109375" style="97" customWidth="1"/>
    <col min="6920" max="6923" width="7.7109375" style="97" customWidth="1"/>
    <col min="6924" max="6924" width="10.7109375" style="97" customWidth="1"/>
    <col min="6925" max="6928" width="7.7109375" style="97" customWidth="1"/>
    <col min="6929" max="6929" width="12.42578125" style="97"/>
    <col min="6930" max="6930" width="28.7109375" style="97" customWidth="1"/>
    <col min="6931" max="7168" width="12.42578125" style="97"/>
    <col min="7169" max="7169" width="34.5703125" style="97" customWidth="1"/>
    <col min="7170" max="7170" width="10.7109375" style="97" customWidth="1"/>
    <col min="7171" max="7174" width="7.7109375" style="97" customWidth="1"/>
    <col min="7175" max="7175" width="10.7109375" style="97" customWidth="1"/>
    <col min="7176" max="7179" width="7.7109375" style="97" customWidth="1"/>
    <col min="7180" max="7180" width="10.7109375" style="97" customWidth="1"/>
    <col min="7181" max="7184" width="7.7109375" style="97" customWidth="1"/>
    <col min="7185" max="7185" width="12.42578125" style="97"/>
    <col min="7186" max="7186" width="28.7109375" style="97" customWidth="1"/>
    <col min="7187" max="7424" width="12.42578125" style="97"/>
    <col min="7425" max="7425" width="34.5703125" style="97" customWidth="1"/>
    <col min="7426" max="7426" width="10.7109375" style="97" customWidth="1"/>
    <col min="7427" max="7430" width="7.7109375" style="97" customWidth="1"/>
    <col min="7431" max="7431" width="10.7109375" style="97" customWidth="1"/>
    <col min="7432" max="7435" width="7.7109375" style="97" customWidth="1"/>
    <col min="7436" max="7436" width="10.7109375" style="97" customWidth="1"/>
    <col min="7437" max="7440" width="7.7109375" style="97" customWidth="1"/>
    <col min="7441" max="7441" width="12.42578125" style="97"/>
    <col min="7442" max="7442" width="28.7109375" style="97" customWidth="1"/>
    <col min="7443" max="7680" width="12.42578125" style="97"/>
    <col min="7681" max="7681" width="34.5703125" style="97" customWidth="1"/>
    <col min="7682" max="7682" width="10.7109375" style="97" customWidth="1"/>
    <col min="7683" max="7686" width="7.7109375" style="97" customWidth="1"/>
    <col min="7687" max="7687" width="10.7109375" style="97" customWidth="1"/>
    <col min="7688" max="7691" width="7.7109375" style="97" customWidth="1"/>
    <col min="7692" max="7692" width="10.7109375" style="97" customWidth="1"/>
    <col min="7693" max="7696" width="7.7109375" style="97" customWidth="1"/>
    <col min="7697" max="7697" width="12.42578125" style="97"/>
    <col min="7698" max="7698" width="28.7109375" style="97" customWidth="1"/>
    <col min="7699" max="7936" width="12.42578125" style="97"/>
    <col min="7937" max="7937" width="34.5703125" style="97" customWidth="1"/>
    <col min="7938" max="7938" width="10.7109375" style="97" customWidth="1"/>
    <col min="7939" max="7942" width="7.7109375" style="97" customWidth="1"/>
    <col min="7943" max="7943" width="10.7109375" style="97" customWidth="1"/>
    <col min="7944" max="7947" width="7.7109375" style="97" customWidth="1"/>
    <col min="7948" max="7948" width="10.7109375" style="97" customWidth="1"/>
    <col min="7949" max="7952" width="7.7109375" style="97" customWidth="1"/>
    <col min="7953" max="7953" width="12.42578125" style="97"/>
    <col min="7954" max="7954" width="28.7109375" style="97" customWidth="1"/>
    <col min="7955" max="8192" width="12.42578125" style="97"/>
    <col min="8193" max="8193" width="34.5703125" style="97" customWidth="1"/>
    <col min="8194" max="8194" width="10.7109375" style="97" customWidth="1"/>
    <col min="8195" max="8198" width="7.7109375" style="97" customWidth="1"/>
    <col min="8199" max="8199" width="10.7109375" style="97" customWidth="1"/>
    <col min="8200" max="8203" width="7.7109375" style="97" customWidth="1"/>
    <col min="8204" max="8204" width="10.7109375" style="97" customWidth="1"/>
    <col min="8205" max="8208" width="7.7109375" style="97" customWidth="1"/>
    <col min="8209" max="8209" width="12.42578125" style="97"/>
    <col min="8210" max="8210" width="28.7109375" style="97" customWidth="1"/>
    <col min="8211" max="8448" width="12.42578125" style="97"/>
    <col min="8449" max="8449" width="34.5703125" style="97" customWidth="1"/>
    <col min="8450" max="8450" width="10.7109375" style="97" customWidth="1"/>
    <col min="8451" max="8454" width="7.7109375" style="97" customWidth="1"/>
    <col min="8455" max="8455" width="10.7109375" style="97" customWidth="1"/>
    <col min="8456" max="8459" width="7.7109375" style="97" customWidth="1"/>
    <col min="8460" max="8460" width="10.7109375" style="97" customWidth="1"/>
    <col min="8461" max="8464" width="7.7109375" style="97" customWidth="1"/>
    <col min="8465" max="8465" width="12.42578125" style="97"/>
    <col min="8466" max="8466" width="28.7109375" style="97" customWidth="1"/>
    <col min="8467" max="8704" width="12.42578125" style="97"/>
    <col min="8705" max="8705" width="34.5703125" style="97" customWidth="1"/>
    <col min="8706" max="8706" width="10.7109375" style="97" customWidth="1"/>
    <col min="8707" max="8710" width="7.7109375" style="97" customWidth="1"/>
    <col min="8711" max="8711" width="10.7109375" style="97" customWidth="1"/>
    <col min="8712" max="8715" width="7.7109375" style="97" customWidth="1"/>
    <col min="8716" max="8716" width="10.7109375" style="97" customWidth="1"/>
    <col min="8717" max="8720" width="7.7109375" style="97" customWidth="1"/>
    <col min="8721" max="8721" width="12.42578125" style="97"/>
    <col min="8722" max="8722" width="28.7109375" style="97" customWidth="1"/>
    <col min="8723" max="8960" width="12.42578125" style="97"/>
    <col min="8961" max="8961" width="34.5703125" style="97" customWidth="1"/>
    <col min="8962" max="8962" width="10.7109375" style="97" customWidth="1"/>
    <col min="8963" max="8966" width="7.7109375" style="97" customWidth="1"/>
    <col min="8967" max="8967" width="10.7109375" style="97" customWidth="1"/>
    <col min="8968" max="8971" width="7.7109375" style="97" customWidth="1"/>
    <col min="8972" max="8972" width="10.7109375" style="97" customWidth="1"/>
    <col min="8973" max="8976" width="7.7109375" style="97" customWidth="1"/>
    <col min="8977" max="8977" width="12.42578125" style="97"/>
    <col min="8978" max="8978" width="28.7109375" style="97" customWidth="1"/>
    <col min="8979" max="9216" width="12.42578125" style="97"/>
    <col min="9217" max="9217" width="34.5703125" style="97" customWidth="1"/>
    <col min="9218" max="9218" width="10.7109375" style="97" customWidth="1"/>
    <col min="9219" max="9222" width="7.7109375" style="97" customWidth="1"/>
    <col min="9223" max="9223" width="10.7109375" style="97" customWidth="1"/>
    <col min="9224" max="9227" width="7.7109375" style="97" customWidth="1"/>
    <col min="9228" max="9228" width="10.7109375" style="97" customWidth="1"/>
    <col min="9229" max="9232" width="7.7109375" style="97" customWidth="1"/>
    <col min="9233" max="9233" width="12.42578125" style="97"/>
    <col min="9234" max="9234" width="28.7109375" style="97" customWidth="1"/>
    <col min="9235" max="9472" width="12.42578125" style="97"/>
    <col min="9473" max="9473" width="34.5703125" style="97" customWidth="1"/>
    <col min="9474" max="9474" width="10.7109375" style="97" customWidth="1"/>
    <col min="9475" max="9478" width="7.7109375" style="97" customWidth="1"/>
    <col min="9479" max="9479" width="10.7109375" style="97" customWidth="1"/>
    <col min="9480" max="9483" width="7.7109375" style="97" customWidth="1"/>
    <col min="9484" max="9484" width="10.7109375" style="97" customWidth="1"/>
    <col min="9485" max="9488" width="7.7109375" style="97" customWidth="1"/>
    <col min="9489" max="9489" width="12.42578125" style="97"/>
    <col min="9490" max="9490" width="28.7109375" style="97" customWidth="1"/>
    <col min="9491" max="9728" width="12.42578125" style="97"/>
    <col min="9729" max="9729" width="34.5703125" style="97" customWidth="1"/>
    <col min="9730" max="9730" width="10.7109375" style="97" customWidth="1"/>
    <col min="9731" max="9734" width="7.7109375" style="97" customWidth="1"/>
    <col min="9735" max="9735" width="10.7109375" style="97" customWidth="1"/>
    <col min="9736" max="9739" width="7.7109375" style="97" customWidth="1"/>
    <col min="9740" max="9740" width="10.7109375" style="97" customWidth="1"/>
    <col min="9741" max="9744" width="7.7109375" style="97" customWidth="1"/>
    <col min="9745" max="9745" width="12.42578125" style="97"/>
    <col min="9746" max="9746" width="28.7109375" style="97" customWidth="1"/>
    <col min="9747" max="9984" width="12.42578125" style="97"/>
    <col min="9985" max="9985" width="34.5703125" style="97" customWidth="1"/>
    <col min="9986" max="9986" width="10.7109375" style="97" customWidth="1"/>
    <col min="9987" max="9990" width="7.7109375" style="97" customWidth="1"/>
    <col min="9991" max="9991" width="10.7109375" style="97" customWidth="1"/>
    <col min="9992" max="9995" width="7.7109375" style="97" customWidth="1"/>
    <col min="9996" max="9996" width="10.7109375" style="97" customWidth="1"/>
    <col min="9997" max="10000" width="7.7109375" style="97" customWidth="1"/>
    <col min="10001" max="10001" width="12.42578125" style="97"/>
    <col min="10002" max="10002" width="28.7109375" style="97" customWidth="1"/>
    <col min="10003" max="10240" width="12.42578125" style="97"/>
    <col min="10241" max="10241" width="34.5703125" style="97" customWidth="1"/>
    <col min="10242" max="10242" width="10.7109375" style="97" customWidth="1"/>
    <col min="10243" max="10246" width="7.7109375" style="97" customWidth="1"/>
    <col min="10247" max="10247" width="10.7109375" style="97" customWidth="1"/>
    <col min="10248" max="10251" width="7.7109375" style="97" customWidth="1"/>
    <col min="10252" max="10252" width="10.7109375" style="97" customWidth="1"/>
    <col min="10253" max="10256" width="7.7109375" style="97" customWidth="1"/>
    <col min="10257" max="10257" width="12.42578125" style="97"/>
    <col min="10258" max="10258" width="28.7109375" style="97" customWidth="1"/>
    <col min="10259" max="10496" width="12.42578125" style="97"/>
    <col min="10497" max="10497" width="34.5703125" style="97" customWidth="1"/>
    <col min="10498" max="10498" width="10.7109375" style="97" customWidth="1"/>
    <col min="10499" max="10502" width="7.7109375" style="97" customWidth="1"/>
    <col min="10503" max="10503" width="10.7109375" style="97" customWidth="1"/>
    <col min="10504" max="10507" width="7.7109375" style="97" customWidth="1"/>
    <col min="10508" max="10508" width="10.7109375" style="97" customWidth="1"/>
    <col min="10509" max="10512" width="7.7109375" style="97" customWidth="1"/>
    <col min="10513" max="10513" width="12.42578125" style="97"/>
    <col min="10514" max="10514" width="28.7109375" style="97" customWidth="1"/>
    <col min="10515" max="10752" width="12.42578125" style="97"/>
    <col min="10753" max="10753" width="34.5703125" style="97" customWidth="1"/>
    <col min="10754" max="10754" width="10.7109375" style="97" customWidth="1"/>
    <col min="10755" max="10758" width="7.7109375" style="97" customWidth="1"/>
    <col min="10759" max="10759" width="10.7109375" style="97" customWidth="1"/>
    <col min="10760" max="10763" width="7.7109375" style="97" customWidth="1"/>
    <col min="10764" max="10764" width="10.7109375" style="97" customWidth="1"/>
    <col min="10765" max="10768" width="7.7109375" style="97" customWidth="1"/>
    <col min="10769" max="10769" width="12.42578125" style="97"/>
    <col min="10770" max="10770" width="28.7109375" style="97" customWidth="1"/>
    <col min="10771" max="11008" width="12.42578125" style="97"/>
    <col min="11009" max="11009" width="34.5703125" style="97" customWidth="1"/>
    <col min="11010" max="11010" width="10.7109375" style="97" customWidth="1"/>
    <col min="11011" max="11014" width="7.7109375" style="97" customWidth="1"/>
    <col min="11015" max="11015" width="10.7109375" style="97" customWidth="1"/>
    <col min="11016" max="11019" width="7.7109375" style="97" customWidth="1"/>
    <col min="11020" max="11020" width="10.7109375" style="97" customWidth="1"/>
    <col min="11021" max="11024" width="7.7109375" style="97" customWidth="1"/>
    <col min="11025" max="11025" width="12.42578125" style="97"/>
    <col min="11026" max="11026" width="28.7109375" style="97" customWidth="1"/>
    <col min="11027" max="11264" width="12.42578125" style="97"/>
    <col min="11265" max="11265" width="34.5703125" style="97" customWidth="1"/>
    <col min="11266" max="11266" width="10.7109375" style="97" customWidth="1"/>
    <col min="11267" max="11270" width="7.7109375" style="97" customWidth="1"/>
    <col min="11271" max="11271" width="10.7109375" style="97" customWidth="1"/>
    <col min="11272" max="11275" width="7.7109375" style="97" customWidth="1"/>
    <col min="11276" max="11276" width="10.7109375" style="97" customWidth="1"/>
    <col min="11277" max="11280" width="7.7109375" style="97" customWidth="1"/>
    <col min="11281" max="11281" width="12.42578125" style="97"/>
    <col min="11282" max="11282" width="28.7109375" style="97" customWidth="1"/>
    <col min="11283" max="11520" width="12.42578125" style="97"/>
    <col min="11521" max="11521" width="34.5703125" style="97" customWidth="1"/>
    <col min="11522" max="11522" width="10.7109375" style="97" customWidth="1"/>
    <col min="11523" max="11526" width="7.7109375" style="97" customWidth="1"/>
    <col min="11527" max="11527" width="10.7109375" style="97" customWidth="1"/>
    <col min="11528" max="11531" width="7.7109375" style="97" customWidth="1"/>
    <col min="11532" max="11532" width="10.7109375" style="97" customWidth="1"/>
    <col min="11533" max="11536" width="7.7109375" style="97" customWidth="1"/>
    <col min="11537" max="11537" width="12.42578125" style="97"/>
    <col min="11538" max="11538" width="28.7109375" style="97" customWidth="1"/>
    <col min="11539" max="11776" width="12.42578125" style="97"/>
    <col min="11777" max="11777" width="34.5703125" style="97" customWidth="1"/>
    <col min="11778" max="11778" width="10.7109375" style="97" customWidth="1"/>
    <col min="11779" max="11782" width="7.7109375" style="97" customWidth="1"/>
    <col min="11783" max="11783" width="10.7109375" style="97" customWidth="1"/>
    <col min="11784" max="11787" width="7.7109375" style="97" customWidth="1"/>
    <col min="11788" max="11788" width="10.7109375" style="97" customWidth="1"/>
    <col min="11789" max="11792" width="7.7109375" style="97" customWidth="1"/>
    <col min="11793" max="11793" width="12.42578125" style="97"/>
    <col min="11794" max="11794" width="28.7109375" style="97" customWidth="1"/>
    <col min="11795" max="12032" width="12.42578125" style="97"/>
    <col min="12033" max="12033" width="34.5703125" style="97" customWidth="1"/>
    <col min="12034" max="12034" width="10.7109375" style="97" customWidth="1"/>
    <col min="12035" max="12038" width="7.7109375" style="97" customWidth="1"/>
    <col min="12039" max="12039" width="10.7109375" style="97" customWidth="1"/>
    <col min="12040" max="12043" width="7.7109375" style="97" customWidth="1"/>
    <col min="12044" max="12044" width="10.7109375" style="97" customWidth="1"/>
    <col min="12045" max="12048" width="7.7109375" style="97" customWidth="1"/>
    <col min="12049" max="12049" width="12.42578125" style="97"/>
    <col min="12050" max="12050" width="28.7109375" style="97" customWidth="1"/>
    <col min="12051" max="12288" width="12.42578125" style="97"/>
    <col min="12289" max="12289" width="34.5703125" style="97" customWidth="1"/>
    <col min="12290" max="12290" width="10.7109375" style="97" customWidth="1"/>
    <col min="12291" max="12294" width="7.7109375" style="97" customWidth="1"/>
    <col min="12295" max="12295" width="10.7109375" style="97" customWidth="1"/>
    <col min="12296" max="12299" width="7.7109375" style="97" customWidth="1"/>
    <col min="12300" max="12300" width="10.7109375" style="97" customWidth="1"/>
    <col min="12301" max="12304" width="7.7109375" style="97" customWidth="1"/>
    <col min="12305" max="12305" width="12.42578125" style="97"/>
    <col min="12306" max="12306" width="28.7109375" style="97" customWidth="1"/>
    <col min="12307" max="12544" width="12.42578125" style="97"/>
    <col min="12545" max="12545" width="34.5703125" style="97" customWidth="1"/>
    <col min="12546" max="12546" width="10.7109375" style="97" customWidth="1"/>
    <col min="12547" max="12550" width="7.7109375" style="97" customWidth="1"/>
    <col min="12551" max="12551" width="10.7109375" style="97" customWidth="1"/>
    <col min="12552" max="12555" width="7.7109375" style="97" customWidth="1"/>
    <col min="12556" max="12556" width="10.7109375" style="97" customWidth="1"/>
    <col min="12557" max="12560" width="7.7109375" style="97" customWidth="1"/>
    <col min="12561" max="12561" width="12.42578125" style="97"/>
    <col min="12562" max="12562" width="28.7109375" style="97" customWidth="1"/>
    <col min="12563" max="12800" width="12.42578125" style="97"/>
    <col min="12801" max="12801" width="34.5703125" style="97" customWidth="1"/>
    <col min="12802" max="12802" width="10.7109375" style="97" customWidth="1"/>
    <col min="12803" max="12806" width="7.7109375" style="97" customWidth="1"/>
    <col min="12807" max="12807" width="10.7109375" style="97" customWidth="1"/>
    <col min="12808" max="12811" width="7.7109375" style="97" customWidth="1"/>
    <col min="12812" max="12812" width="10.7109375" style="97" customWidth="1"/>
    <col min="12813" max="12816" width="7.7109375" style="97" customWidth="1"/>
    <col min="12817" max="12817" width="12.42578125" style="97"/>
    <col min="12818" max="12818" width="28.7109375" style="97" customWidth="1"/>
    <col min="12819" max="13056" width="12.42578125" style="97"/>
    <col min="13057" max="13057" width="34.5703125" style="97" customWidth="1"/>
    <col min="13058" max="13058" width="10.7109375" style="97" customWidth="1"/>
    <col min="13059" max="13062" width="7.7109375" style="97" customWidth="1"/>
    <col min="13063" max="13063" width="10.7109375" style="97" customWidth="1"/>
    <col min="13064" max="13067" width="7.7109375" style="97" customWidth="1"/>
    <col min="13068" max="13068" width="10.7109375" style="97" customWidth="1"/>
    <col min="13069" max="13072" width="7.7109375" style="97" customWidth="1"/>
    <col min="13073" max="13073" width="12.42578125" style="97"/>
    <col min="13074" max="13074" width="28.7109375" style="97" customWidth="1"/>
    <col min="13075" max="13312" width="12.42578125" style="97"/>
    <col min="13313" max="13313" width="34.5703125" style="97" customWidth="1"/>
    <col min="13314" max="13314" width="10.7109375" style="97" customWidth="1"/>
    <col min="13315" max="13318" width="7.7109375" style="97" customWidth="1"/>
    <col min="13319" max="13319" width="10.7109375" style="97" customWidth="1"/>
    <col min="13320" max="13323" width="7.7109375" style="97" customWidth="1"/>
    <col min="13324" max="13324" width="10.7109375" style="97" customWidth="1"/>
    <col min="13325" max="13328" width="7.7109375" style="97" customWidth="1"/>
    <col min="13329" max="13329" width="12.42578125" style="97"/>
    <col min="13330" max="13330" width="28.7109375" style="97" customWidth="1"/>
    <col min="13331" max="13568" width="12.42578125" style="97"/>
    <col min="13569" max="13569" width="34.5703125" style="97" customWidth="1"/>
    <col min="13570" max="13570" width="10.7109375" style="97" customWidth="1"/>
    <col min="13571" max="13574" width="7.7109375" style="97" customWidth="1"/>
    <col min="13575" max="13575" width="10.7109375" style="97" customWidth="1"/>
    <col min="13576" max="13579" width="7.7109375" style="97" customWidth="1"/>
    <col min="13580" max="13580" width="10.7109375" style="97" customWidth="1"/>
    <col min="13581" max="13584" width="7.7109375" style="97" customWidth="1"/>
    <col min="13585" max="13585" width="12.42578125" style="97"/>
    <col min="13586" max="13586" width="28.7109375" style="97" customWidth="1"/>
    <col min="13587" max="13824" width="12.42578125" style="97"/>
    <col min="13825" max="13825" width="34.5703125" style="97" customWidth="1"/>
    <col min="13826" max="13826" width="10.7109375" style="97" customWidth="1"/>
    <col min="13827" max="13830" width="7.7109375" style="97" customWidth="1"/>
    <col min="13831" max="13831" width="10.7109375" style="97" customWidth="1"/>
    <col min="13832" max="13835" width="7.7109375" style="97" customWidth="1"/>
    <col min="13836" max="13836" width="10.7109375" style="97" customWidth="1"/>
    <col min="13837" max="13840" width="7.7109375" style="97" customWidth="1"/>
    <col min="13841" max="13841" width="12.42578125" style="97"/>
    <col min="13842" max="13842" width="28.7109375" style="97" customWidth="1"/>
    <col min="13843" max="14080" width="12.42578125" style="97"/>
    <col min="14081" max="14081" width="34.5703125" style="97" customWidth="1"/>
    <col min="14082" max="14082" width="10.7109375" style="97" customWidth="1"/>
    <col min="14083" max="14086" width="7.7109375" style="97" customWidth="1"/>
    <col min="14087" max="14087" width="10.7109375" style="97" customWidth="1"/>
    <col min="14088" max="14091" width="7.7109375" style="97" customWidth="1"/>
    <col min="14092" max="14092" width="10.7109375" style="97" customWidth="1"/>
    <col min="14093" max="14096" width="7.7109375" style="97" customWidth="1"/>
    <col min="14097" max="14097" width="12.42578125" style="97"/>
    <col min="14098" max="14098" width="28.7109375" style="97" customWidth="1"/>
    <col min="14099" max="14336" width="12.42578125" style="97"/>
    <col min="14337" max="14337" width="34.5703125" style="97" customWidth="1"/>
    <col min="14338" max="14338" width="10.7109375" style="97" customWidth="1"/>
    <col min="14339" max="14342" width="7.7109375" style="97" customWidth="1"/>
    <col min="14343" max="14343" width="10.7109375" style="97" customWidth="1"/>
    <col min="14344" max="14347" width="7.7109375" style="97" customWidth="1"/>
    <col min="14348" max="14348" width="10.7109375" style="97" customWidth="1"/>
    <col min="14349" max="14352" width="7.7109375" style="97" customWidth="1"/>
    <col min="14353" max="14353" width="12.42578125" style="97"/>
    <col min="14354" max="14354" width="28.7109375" style="97" customWidth="1"/>
    <col min="14355" max="14592" width="12.42578125" style="97"/>
    <col min="14593" max="14593" width="34.5703125" style="97" customWidth="1"/>
    <col min="14594" max="14594" width="10.7109375" style="97" customWidth="1"/>
    <col min="14595" max="14598" width="7.7109375" style="97" customWidth="1"/>
    <col min="14599" max="14599" width="10.7109375" style="97" customWidth="1"/>
    <col min="14600" max="14603" width="7.7109375" style="97" customWidth="1"/>
    <col min="14604" max="14604" width="10.7109375" style="97" customWidth="1"/>
    <col min="14605" max="14608" width="7.7109375" style="97" customWidth="1"/>
    <col min="14609" max="14609" width="12.42578125" style="97"/>
    <col min="14610" max="14610" width="28.7109375" style="97" customWidth="1"/>
    <col min="14611" max="14848" width="12.42578125" style="97"/>
    <col min="14849" max="14849" width="34.5703125" style="97" customWidth="1"/>
    <col min="14850" max="14850" width="10.7109375" style="97" customWidth="1"/>
    <col min="14851" max="14854" width="7.7109375" style="97" customWidth="1"/>
    <col min="14855" max="14855" width="10.7109375" style="97" customWidth="1"/>
    <col min="14856" max="14859" width="7.7109375" style="97" customWidth="1"/>
    <col min="14860" max="14860" width="10.7109375" style="97" customWidth="1"/>
    <col min="14861" max="14864" width="7.7109375" style="97" customWidth="1"/>
    <col min="14865" max="14865" width="12.42578125" style="97"/>
    <col min="14866" max="14866" width="28.7109375" style="97" customWidth="1"/>
    <col min="14867" max="15104" width="12.42578125" style="97"/>
    <col min="15105" max="15105" width="34.5703125" style="97" customWidth="1"/>
    <col min="15106" max="15106" width="10.7109375" style="97" customWidth="1"/>
    <col min="15107" max="15110" width="7.7109375" style="97" customWidth="1"/>
    <col min="15111" max="15111" width="10.7109375" style="97" customWidth="1"/>
    <col min="15112" max="15115" width="7.7109375" style="97" customWidth="1"/>
    <col min="15116" max="15116" width="10.7109375" style="97" customWidth="1"/>
    <col min="15117" max="15120" width="7.7109375" style="97" customWidth="1"/>
    <col min="15121" max="15121" width="12.42578125" style="97"/>
    <col min="15122" max="15122" width="28.7109375" style="97" customWidth="1"/>
    <col min="15123" max="15360" width="12.42578125" style="97"/>
    <col min="15361" max="15361" width="34.5703125" style="97" customWidth="1"/>
    <col min="15362" max="15362" width="10.7109375" style="97" customWidth="1"/>
    <col min="15363" max="15366" width="7.7109375" style="97" customWidth="1"/>
    <col min="15367" max="15367" width="10.7109375" style="97" customWidth="1"/>
    <col min="15368" max="15371" width="7.7109375" style="97" customWidth="1"/>
    <col min="15372" max="15372" width="10.7109375" style="97" customWidth="1"/>
    <col min="15373" max="15376" width="7.7109375" style="97" customWidth="1"/>
    <col min="15377" max="15377" width="12.42578125" style="97"/>
    <col min="15378" max="15378" width="28.7109375" style="97" customWidth="1"/>
    <col min="15379" max="15616" width="12.42578125" style="97"/>
    <col min="15617" max="15617" width="34.5703125" style="97" customWidth="1"/>
    <col min="15618" max="15618" width="10.7109375" style="97" customWidth="1"/>
    <col min="15619" max="15622" width="7.7109375" style="97" customWidth="1"/>
    <col min="15623" max="15623" width="10.7109375" style="97" customWidth="1"/>
    <col min="15624" max="15627" width="7.7109375" style="97" customWidth="1"/>
    <col min="15628" max="15628" width="10.7109375" style="97" customWidth="1"/>
    <col min="15629" max="15632" width="7.7109375" style="97" customWidth="1"/>
    <col min="15633" max="15633" width="12.42578125" style="97"/>
    <col min="15634" max="15634" width="28.7109375" style="97" customWidth="1"/>
    <col min="15635" max="15872" width="12.42578125" style="97"/>
    <col min="15873" max="15873" width="34.5703125" style="97" customWidth="1"/>
    <col min="15874" max="15874" width="10.7109375" style="97" customWidth="1"/>
    <col min="15875" max="15878" width="7.7109375" style="97" customWidth="1"/>
    <col min="15879" max="15879" width="10.7109375" style="97" customWidth="1"/>
    <col min="15880" max="15883" width="7.7109375" style="97" customWidth="1"/>
    <col min="15884" max="15884" width="10.7109375" style="97" customWidth="1"/>
    <col min="15885" max="15888" width="7.7109375" style="97" customWidth="1"/>
    <col min="15889" max="15889" width="12.42578125" style="97"/>
    <col min="15890" max="15890" width="28.7109375" style="97" customWidth="1"/>
    <col min="15891" max="16128" width="12.42578125" style="97"/>
    <col min="16129" max="16129" width="34.5703125" style="97" customWidth="1"/>
    <col min="16130" max="16130" width="10.7109375" style="97" customWidth="1"/>
    <col min="16131" max="16134" width="7.7109375" style="97" customWidth="1"/>
    <col min="16135" max="16135" width="10.7109375" style="97" customWidth="1"/>
    <col min="16136" max="16139" width="7.7109375" style="97" customWidth="1"/>
    <col min="16140" max="16140" width="10.7109375" style="97" customWidth="1"/>
    <col min="16141" max="16144" width="7.7109375" style="97" customWidth="1"/>
    <col min="16145" max="16145" width="12.42578125" style="97"/>
    <col min="16146" max="16146" width="28.7109375" style="97" customWidth="1"/>
    <col min="16147" max="16384" width="12.42578125" style="97"/>
  </cols>
  <sheetData>
    <row r="1" spans="1:17" ht="27" customHeight="1" x14ac:dyDescent="0.25">
      <c r="A1" s="96" t="s">
        <v>67</v>
      </c>
    </row>
    <row r="2" spans="1:17" ht="22.15" customHeight="1" x14ac:dyDescent="0.25">
      <c r="A2" s="98" t="s">
        <v>68</v>
      </c>
    </row>
    <row r="3" spans="1:17" ht="19.5" thickBot="1" x14ac:dyDescent="0.3">
      <c r="A3" s="99"/>
    </row>
    <row r="4" spans="1:17" ht="25.15" customHeight="1" thickBot="1" x14ac:dyDescent="0.35">
      <c r="A4" s="100" t="s">
        <v>69</v>
      </c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</row>
    <row r="5" spans="1:17" ht="17.100000000000001" customHeight="1" x14ac:dyDescent="0.25">
      <c r="A5" s="104"/>
      <c r="B5" s="723" t="s">
        <v>62</v>
      </c>
      <c r="C5" s="724"/>
      <c r="D5" s="724"/>
      <c r="E5" s="724"/>
      <c r="F5" s="725"/>
      <c r="G5" s="723" t="s">
        <v>63</v>
      </c>
      <c r="H5" s="724"/>
      <c r="I5" s="724"/>
      <c r="J5" s="724"/>
      <c r="K5" s="725"/>
      <c r="L5" s="723" t="s">
        <v>64</v>
      </c>
      <c r="M5" s="724"/>
      <c r="N5" s="724"/>
      <c r="O5" s="724"/>
      <c r="P5" s="725"/>
    </row>
    <row r="6" spans="1:17" ht="16.149999999999999" customHeight="1" x14ac:dyDescent="0.3">
      <c r="A6" s="105" t="s">
        <v>70</v>
      </c>
      <c r="B6" s="726" t="s">
        <v>71</v>
      </c>
      <c r="C6" s="727"/>
      <c r="D6" s="728"/>
      <c r="E6" s="726" t="s">
        <v>72</v>
      </c>
      <c r="F6" s="728"/>
      <c r="G6" s="726" t="s">
        <v>71</v>
      </c>
      <c r="H6" s="727"/>
      <c r="I6" s="728"/>
      <c r="J6" s="726" t="s">
        <v>72</v>
      </c>
      <c r="K6" s="728"/>
      <c r="L6" s="726" t="s">
        <v>71</v>
      </c>
      <c r="M6" s="727"/>
      <c r="N6" s="728"/>
      <c r="O6" s="726" t="s">
        <v>72</v>
      </c>
      <c r="P6" s="728"/>
    </row>
    <row r="7" spans="1:17" ht="17.100000000000001" customHeight="1" thickBot="1" x14ac:dyDescent="0.35">
      <c r="A7" s="106"/>
      <c r="B7" s="107" t="s">
        <v>73</v>
      </c>
      <c r="C7" s="108" t="s">
        <v>74</v>
      </c>
      <c r="D7" s="109" t="s">
        <v>75</v>
      </c>
      <c r="E7" s="108" t="s">
        <v>74</v>
      </c>
      <c r="F7" s="109" t="s">
        <v>75</v>
      </c>
      <c r="G7" s="107" t="s">
        <v>73</v>
      </c>
      <c r="H7" s="108" t="s">
        <v>74</v>
      </c>
      <c r="I7" s="109" t="s">
        <v>75</v>
      </c>
      <c r="J7" s="108" t="s">
        <v>74</v>
      </c>
      <c r="K7" s="110" t="s">
        <v>75</v>
      </c>
      <c r="L7" s="107" t="s">
        <v>73</v>
      </c>
      <c r="M7" s="111" t="s">
        <v>74</v>
      </c>
      <c r="N7" s="112" t="s">
        <v>75</v>
      </c>
      <c r="O7" s="108" t="s">
        <v>74</v>
      </c>
      <c r="P7" s="112" t="s">
        <v>75</v>
      </c>
    </row>
    <row r="8" spans="1:17" ht="22.5" customHeight="1" x14ac:dyDescent="0.3">
      <c r="A8" s="113" t="s">
        <v>76</v>
      </c>
      <c r="B8" s="114">
        <v>16.048333333333336</v>
      </c>
      <c r="C8" s="115">
        <v>21.564666666666664</v>
      </c>
      <c r="D8" s="116">
        <v>10.353666666666665</v>
      </c>
      <c r="E8" s="117">
        <v>26.26</v>
      </c>
      <c r="F8" s="118">
        <v>5.39</v>
      </c>
      <c r="G8" s="119">
        <v>18.743225806451616</v>
      </c>
      <c r="H8" s="115">
        <v>23.942258064516132</v>
      </c>
      <c r="I8" s="116">
        <v>13.39516129032258</v>
      </c>
      <c r="J8" s="117">
        <v>27.32</v>
      </c>
      <c r="K8" s="120">
        <v>9.32</v>
      </c>
      <c r="L8" s="119">
        <v>23.410333333333334</v>
      </c>
      <c r="M8" s="115">
        <v>28.459999999999997</v>
      </c>
      <c r="N8" s="116">
        <v>18.164999999999996</v>
      </c>
      <c r="O8" s="117">
        <v>31.64</v>
      </c>
      <c r="P8" s="120">
        <v>14.71</v>
      </c>
      <c r="Q8" s="121"/>
    </row>
    <row r="9" spans="1:17" ht="23.1" customHeight="1" x14ac:dyDescent="0.3">
      <c r="A9" s="122" t="s">
        <v>77</v>
      </c>
      <c r="B9" s="123">
        <v>15.484333333333332</v>
      </c>
      <c r="C9" s="124">
        <v>22.374000000000002</v>
      </c>
      <c r="D9" s="125">
        <v>7.6640000000000006</v>
      </c>
      <c r="E9" s="126">
        <v>27.14</v>
      </c>
      <c r="F9" s="127">
        <v>3.17</v>
      </c>
      <c r="G9" s="123">
        <v>18.370645161290327</v>
      </c>
      <c r="H9" s="124">
        <v>24.80290322580645</v>
      </c>
      <c r="I9" s="125">
        <v>11.86967741935484</v>
      </c>
      <c r="J9" s="126">
        <v>29.16</v>
      </c>
      <c r="K9" s="128">
        <v>8.67</v>
      </c>
      <c r="L9" s="123">
        <v>23.239666666666665</v>
      </c>
      <c r="M9" s="124">
        <v>29.44433333333334</v>
      </c>
      <c r="N9" s="125">
        <v>16.992000000000001</v>
      </c>
      <c r="O9" s="126">
        <v>34.14</v>
      </c>
      <c r="P9" s="128">
        <v>14.24</v>
      </c>
      <c r="Q9" s="121"/>
    </row>
    <row r="10" spans="1:17" ht="23.1" customHeight="1" x14ac:dyDescent="0.3">
      <c r="A10" s="129" t="s">
        <v>78</v>
      </c>
      <c r="B10" s="130">
        <v>15.83966666666667</v>
      </c>
      <c r="C10" s="131">
        <v>22.788333333333338</v>
      </c>
      <c r="D10" s="132">
        <v>9.352666666666666</v>
      </c>
      <c r="E10" s="133">
        <v>27.47</v>
      </c>
      <c r="F10" s="134">
        <v>5.19</v>
      </c>
      <c r="G10" s="130">
        <v>18.100322580645162</v>
      </c>
      <c r="H10" s="131">
        <v>24.290645161290321</v>
      </c>
      <c r="I10" s="132">
        <v>12.341935483870968</v>
      </c>
      <c r="J10" s="133">
        <v>28.07</v>
      </c>
      <c r="K10" s="135">
        <v>7.89</v>
      </c>
      <c r="L10" s="130">
        <v>23.009333333333334</v>
      </c>
      <c r="M10" s="131">
        <v>28.951000000000004</v>
      </c>
      <c r="N10" s="132">
        <v>17.348333333333336</v>
      </c>
      <c r="O10" s="133">
        <v>33.479999999999997</v>
      </c>
      <c r="P10" s="135">
        <v>14.09</v>
      </c>
    </row>
    <row r="11" spans="1:17" ht="23.1" customHeight="1" x14ac:dyDescent="0.3">
      <c r="A11" s="122" t="s">
        <v>79</v>
      </c>
      <c r="B11" s="123">
        <v>16.232666666666663</v>
      </c>
      <c r="C11" s="124">
        <v>22.353333333333332</v>
      </c>
      <c r="D11" s="125">
        <v>9.7903333333333329</v>
      </c>
      <c r="E11" s="126">
        <v>27.22</v>
      </c>
      <c r="F11" s="127">
        <v>5.19</v>
      </c>
      <c r="G11" s="123">
        <v>18.028387096774193</v>
      </c>
      <c r="H11" s="124">
        <v>23.66193548387097</v>
      </c>
      <c r="I11" s="125">
        <v>12.539354838709681</v>
      </c>
      <c r="J11" s="126">
        <v>27.22</v>
      </c>
      <c r="K11" s="128">
        <v>9.93</v>
      </c>
      <c r="L11" s="123">
        <v>22.766000000000002</v>
      </c>
      <c r="M11" s="124">
        <v>28.219999999999995</v>
      </c>
      <c r="N11" s="125">
        <v>17.144666666666669</v>
      </c>
      <c r="O11" s="126">
        <v>33.1</v>
      </c>
      <c r="P11" s="128">
        <v>14.46</v>
      </c>
    </row>
    <row r="12" spans="1:17" ht="23.1" customHeight="1" x14ac:dyDescent="0.3">
      <c r="A12" s="129" t="s">
        <v>80</v>
      </c>
      <c r="B12" s="130">
        <v>15.895999999999997</v>
      </c>
      <c r="C12" s="131">
        <v>21.950666666666663</v>
      </c>
      <c r="D12" s="132">
        <v>9.7363333333333308</v>
      </c>
      <c r="E12" s="133">
        <v>26.86</v>
      </c>
      <c r="F12" s="134">
        <v>6.12</v>
      </c>
      <c r="G12" s="130">
        <v>18.08677419354839</v>
      </c>
      <c r="H12" s="131">
        <v>23.457419354838713</v>
      </c>
      <c r="I12" s="132">
        <v>12.910967741935483</v>
      </c>
      <c r="J12" s="133">
        <v>27.19</v>
      </c>
      <c r="K12" s="135">
        <v>10.14</v>
      </c>
      <c r="L12" s="130">
        <v>23.208666666666666</v>
      </c>
      <c r="M12" s="131">
        <v>28.454000000000004</v>
      </c>
      <c r="N12" s="132">
        <v>18.071000000000005</v>
      </c>
      <c r="O12" s="133">
        <v>32.82</v>
      </c>
      <c r="P12" s="135">
        <v>14.24</v>
      </c>
    </row>
    <row r="13" spans="1:17" ht="23.1" customHeight="1" x14ac:dyDescent="0.3">
      <c r="A13" s="122" t="s">
        <v>81</v>
      </c>
      <c r="B13" s="123">
        <v>16.179333333333332</v>
      </c>
      <c r="C13" s="124">
        <v>22.068666666666665</v>
      </c>
      <c r="D13" s="125">
        <v>10.701666666666664</v>
      </c>
      <c r="E13" s="126">
        <v>28.55</v>
      </c>
      <c r="F13" s="127">
        <v>6.65</v>
      </c>
      <c r="G13" s="123">
        <v>18.760000000000002</v>
      </c>
      <c r="H13" s="124">
        <v>24.281935483870967</v>
      </c>
      <c r="I13" s="125">
        <v>13.311935483870966</v>
      </c>
      <c r="J13" s="126">
        <v>27.49</v>
      </c>
      <c r="K13" s="128">
        <v>8.85</v>
      </c>
      <c r="L13" s="123">
        <v>23.097666666666665</v>
      </c>
      <c r="M13" s="124">
        <v>27.925333333333331</v>
      </c>
      <c r="N13" s="125">
        <v>18.090666666666664</v>
      </c>
      <c r="O13" s="126">
        <v>30.48</v>
      </c>
      <c r="P13" s="128">
        <v>15.44</v>
      </c>
    </row>
    <row r="14" spans="1:17" ht="23.1" customHeight="1" x14ac:dyDescent="0.3">
      <c r="A14" s="129" t="s">
        <v>82</v>
      </c>
      <c r="B14" s="130">
        <v>15.055</v>
      </c>
      <c r="C14" s="131">
        <v>21.565666666666672</v>
      </c>
      <c r="D14" s="132">
        <v>9.0416666666666661</v>
      </c>
      <c r="E14" s="133">
        <v>28.15</v>
      </c>
      <c r="F14" s="134">
        <v>2.9</v>
      </c>
      <c r="G14" s="130">
        <v>17.708387096774196</v>
      </c>
      <c r="H14" s="131">
        <v>23.326451612903224</v>
      </c>
      <c r="I14" s="132">
        <v>11.977419354838709</v>
      </c>
      <c r="J14" s="133">
        <v>26.73</v>
      </c>
      <c r="K14" s="135">
        <v>7.93</v>
      </c>
      <c r="L14" s="130">
        <v>22.344000000000001</v>
      </c>
      <c r="M14" s="131">
        <v>27.736666666666668</v>
      </c>
      <c r="N14" s="132">
        <v>17.214333333333336</v>
      </c>
      <c r="O14" s="133">
        <v>31.78</v>
      </c>
      <c r="P14" s="135">
        <v>12.91</v>
      </c>
    </row>
    <row r="15" spans="1:17" ht="23.1" customHeight="1" x14ac:dyDescent="0.3">
      <c r="A15" s="122" t="s">
        <v>83</v>
      </c>
      <c r="B15" s="123">
        <v>15.233666666666666</v>
      </c>
      <c r="C15" s="124">
        <v>23.562666666666662</v>
      </c>
      <c r="D15" s="125">
        <v>6.8986666666666681</v>
      </c>
      <c r="E15" s="126">
        <v>32.43</v>
      </c>
      <c r="F15" s="127">
        <v>0.96</v>
      </c>
      <c r="G15" s="123">
        <v>16.909032258064517</v>
      </c>
      <c r="H15" s="124">
        <v>23.539677419354842</v>
      </c>
      <c r="I15" s="125">
        <v>10.20032258064516</v>
      </c>
      <c r="J15" s="126">
        <v>29.04</v>
      </c>
      <c r="K15" s="128">
        <v>6.86</v>
      </c>
      <c r="L15" s="123">
        <v>21.977666666666671</v>
      </c>
      <c r="M15" s="124">
        <v>29.175333333333338</v>
      </c>
      <c r="N15" s="125">
        <v>14.738000000000003</v>
      </c>
      <c r="O15" s="126">
        <v>34.82</v>
      </c>
      <c r="P15" s="128">
        <v>10.66</v>
      </c>
    </row>
    <row r="16" spans="1:17" ht="23.1" customHeight="1" x14ac:dyDescent="0.3">
      <c r="A16" s="129" t="s">
        <v>84</v>
      </c>
      <c r="B16" s="130">
        <v>16.681000000000001</v>
      </c>
      <c r="C16" s="131">
        <v>23.486333333333338</v>
      </c>
      <c r="D16" s="132">
        <v>10.553333333333336</v>
      </c>
      <c r="E16" s="133">
        <v>28.68</v>
      </c>
      <c r="F16" s="134">
        <v>6.28</v>
      </c>
      <c r="G16" s="130">
        <v>18.657096774193544</v>
      </c>
      <c r="H16" s="131">
        <v>24.740967741935489</v>
      </c>
      <c r="I16" s="132">
        <v>13.294193548387099</v>
      </c>
      <c r="J16" s="133">
        <v>28.33</v>
      </c>
      <c r="K16" s="135">
        <v>10.25</v>
      </c>
      <c r="L16" s="130">
        <v>23.661666666666672</v>
      </c>
      <c r="M16" s="131">
        <v>29.866999999999994</v>
      </c>
      <c r="N16" s="132">
        <v>18.105333333333331</v>
      </c>
      <c r="O16" s="133">
        <v>34.26</v>
      </c>
      <c r="P16" s="135">
        <v>14.09</v>
      </c>
    </row>
    <row r="17" spans="1:17" ht="23.1" customHeight="1" thickBot="1" x14ac:dyDescent="0.35">
      <c r="A17" s="122" t="s">
        <v>85</v>
      </c>
      <c r="B17" s="136">
        <v>16.894333333333332</v>
      </c>
      <c r="C17" s="124">
        <v>22.481333333333328</v>
      </c>
      <c r="D17" s="125">
        <v>11.111666666666666</v>
      </c>
      <c r="E17" s="126">
        <v>26.56</v>
      </c>
      <c r="F17" s="127">
        <v>7.28</v>
      </c>
      <c r="G17" s="123">
        <v>19.160000000000004</v>
      </c>
      <c r="H17" s="124">
        <v>24.396774193548385</v>
      </c>
      <c r="I17" s="125">
        <v>14.265161290322581</v>
      </c>
      <c r="J17" s="126">
        <v>28.24</v>
      </c>
      <c r="K17" s="128">
        <v>11.63</v>
      </c>
      <c r="L17" s="123">
        <v>24.215</v>
      </c>
      <c r="M17" s="124">
        <v>29.144666666666659</v>
      </c>
      <c r="N17" s="125">
        <v>19.336333333333336</v>
      </c>
      <c r="O17" s="126">
        <v>33.090000000000003</v>
      </c>
      <c r="P17" s="128">
        <v>15.81</v>
      </c>
    </row>
    <row r="18" spans="1:17" ht="23.1" customHeight="1" x14ac:dyDescent="0.3">
      <c r="A18" s="113" t="s">
        <v>86</v>
      </c>
      <c r="B18" s="137">
        <v>17.414666666666669</v>
      </c>
      <c r="C18" s="138">
        <v>25.175333333333331</v>
      </c>
      <c r="D18" s="139">
        <v>10.078666666666667</v>
      </c>
      <c r="E18" s="140">
        <v>34.17</v>
      </c>
      <c r="F18" s="141">
        <v>5.45</v>
      </c>
      <c r="G18" s="137">
        <v>18.873548387096776</v>
      </c>
      <c r="H18" s="138">
        <v>24.694193548387094</v>
      </c>
      <c r="I18" s="139">
        <v>13.528709677419352</v>
      </c>
      <c r="J18" s="140">
        <v>30.68</v>
      </c>
      <c r="K18" s="142">
        <v>9.66</v>
      </c>
      <c r="L18" s="137">
        <v>23.733000000000001</v>
      </c>
      <c r="M18" s="138">
        <v>29.549666666666671</v>
      </c>
      <c r="N18" s="139">
        <v>18.553000000000004</v>
      </c>
      <c r="O18" s="140">
        <v>34.909999999999997</v>
      </c>
      <c r="P18" s="142">
        <v>15.83</v>
      </c>
    </row>
    <row r="19" spans="1:17" ht="23.1" customHeight="1" x14ac:dyDescent="0.3">
      <c r="A19" s="143" t="s">
        <v>87</v>
      </c>
      <c r="B19" s="136">
        <v>15.970333333333333</v>
      </c>
      <c r="C19" s="144">
        <v>23.082333333333331</v>
      </c>
      <c r="D19" s="145">
        <v>8.4163333333333359</v>
      </c>
      <c r="E19" s="146">
        <v>31.66</v>
      </c>
      <c r="F19" s="147">
        <v>2.4</v>
      </c>
      <c r="G19" s="136">
        <v>17.992903225806455</v>
      </c>
      <c r="H19" s="144">
        <v>23.740645161290324</v>
      </c>
      <c r="I19" s="145">
        <v>11.942580645161291</v>
      </c>
      <c r="J19" s="146">
        <v>27.8</v>
      </c>
      <c r="K19" s="148">
        <v>7.41</v>
      </c>
      <c r="L19" s="136">
        <v>23.480000000000008</v>
      </c>
      <c r="M19" s="144">
        <v>29.96766666666667</v>
      </c>
      <c r="N19" s="145">
        <v>16.718000000000004</v>
      </c>
      <c r="O19" s="146">
        <v>37.33</v>
      </c>
      <c r="P19" s="148">
        <v>12.77</v>
      </c>
    </row>
    <row r="20" spans="1:17" ht="23.1" customHeight="1" x14ac:dyDescent="0.3">
      <c r="A20" s="129" t="s">
        <v>88</v>
      </c>
      <c r="B20" s="130">
        <v>17.806666666666672</v>
      </c>
      <c r="C20" s="131">
        <v>26.873999999999999</v>
      </c>
      <c r="D20" s="132">
        <v>9.2203333333333344</v>
      </c>
      <c r="E20" s="133">
        <v>36.15</v>
      </c>
      <c r="F20" s="134">
        <v>4.03</v>
      </c>
      <c r="G20" s="130">
        <v>17.931290322580644</v>
      </c>
      <c r="H20" s="131">
        <v>25.271935483870962</v>
      </c>
      <c r="I20" s="132">
        <v>11.595161290322581</v>
      </c>
      <c r="J20" s="133">
        <v>33.96</v>
      </c>
      <c r="K20" s="135">
        <v>7.29</v>
      </c>
      <c r="L20" s="130">
        <v>23.155999999999995</v>
      </c>
      <c r="M20" s="131">
        <v>29.984333333333336</v>
      </c>
      <c r="N20" s="132">
        <v>16.615666666666666</v>
      </c>
      <c r="O20" s="133">
        <v>39.200000000000003</v>
      </c>
      <c r="P20" s="135">
        <v>12.87</v>
      </c>
      <c r="Q20" s="121"/>
    </row>
    <row r="21" spans="1:17" ht="23.1" customHeight="1" x14ac:dyDescent="0.3">
      <c r="A21" s="143" t="s">
        <v>89</v>
      </c>
      <c r="B21" s="136">
        <v>15.461999999999998</v>
      </c>
      <c r="C21" s="144">
        <v>21.74133333333333</v>
      </c>
      <c r="D21" s="145">
        <v>8.5359999999999996</v>
      </c>
      <c r="E21" s="146">
        <v>28.37</v>
      </c>
      <c r="F21" s="147">
        <v>2.2400000000000002</v>
      </c>
      <c r="G21" s="136">
        <v>17.844838709677422</v>
      </c>
      <c r="H21" s="144">
        <v>23.16645161290322</v>
      </c>
      <c r="I21" s="145">
        <v>12.158387096774197</v>
      </c>
      <c r="J21" s="146">
        <v>26.4</v>
      </c>
      <c r="K21" s="148">
        <v>8.67</v>
      </c>
      <c r="L21" s="136">
        <v>22.470666666666666</v>
      </c>
      <c r="M21" s="144">
        <v>27.592666666666666</v>
      </c>
      <c r="N21" s="145">
        <v>16.434999999999999</v>
      </c>
      <c r="O21" s="146">
        <v>33.200000000000003</v>
      </c>
      <c r="P21" s="148">
        <v>13.68</v>
      </c>
      <c r="Q21" s="121"/>
    </row>
    <row r="22" spans="1:17" ht="23.1" customHeight="1" x14ac:dyDescent="0.3">
      <c r="A22" s="129" t="s">
        <v>90</v>
      </c>
      <c r="B22" s="130">
        <v>17.571666666666669</v>
      </c>
      <c r="C22" s="131">
        <v>25.240999999999996</v>
      </c>
      <c r="D22" s="132">
        <v>10.094333333333335</v>
      </c>
      <c r="E22" s="133">
        <v>35.659999999999997</v>
      </c>
      <c r="F22" s="134">
        <v>4.2</v>
      </c>
      <c r="G22" s="130">
        <v>18.843225806451613</v>
      </c>
      <c r="H22" s="131">
        <v>24.668709677419354</v>
      </c>
      <c r="I22" s="132">
        <v>13.187096774193547</v>
      </c>
      <c r="J22" s="133">
        <v>29.06</v>
      </c>
      <c r="K22" s="135">
        <v>9.1199999999999992</v>
      </c>
      <c r="L22" s="130">
        <v>23.710666666666668</v>
      </c>
      <c r="M22" s="131">
        <v>29.166</v>
      </c>
      <c r="N22" s="132">
        <v>18.153666666666666</v>
      </c>
      <c r="O22" s="133">
        <v>34.590000000000003</v>
      </c>
      <c r="P22" s="135">
        <v>15.24</v>
      </c>
      <c r="Q22" s="121"/>
    </row>
    <row r="23" spans="1:17" ht="23.1" customHeight="1" x14ac:dyDescent="0.3">
      <c r="A23" s="143" t="s">
        <v>91</v>
      </c>
      <c r="B23" s="136">
        <v>16.146666666666665</v>
      </c>
      <c r="C23" s="144">
        <v>23.361999999999998</v>
      </c>
      <c r="D23" s="145">
        <v>8.2170000000000005</v>
      </c>
      <c r="E23" s="146">
        <v>30.93</v>
      </c>
      <c r="F23" s="147">
        <v>2.2799999999999998</v>
      </c>
      <c r="G23" s="136">
        <v>18.202903225806448</v>
      </c>
      <c r="H23" s="144">
        <v>23.828064516129032</v>
      </c>
      <c r="I23" s="145">
        <v>12.027741935483871</v>
      </c>
      <c r="J23" s="146">
        <v>28.06</v>
      </c>
      <c r="K23" s="148">
        <v>8.41</v>
      </c>
      <c r="L23" s="136">
        <v>23.333000000000002</v>
      </c>
      <c r="M23" s="144">
        <v>29.035000000000004</v>
      </c>
      <c r="N23" s="145">
        <v>17.097333333333324</v>
      </c>
      <c r="O23" s="146">
        <v>33.33</v>
      </c>
      <c r="P23" s="148">
        <v>12.94</v>
      </c>
      <c r="Q23" s="121"/>
    </row>
    <row r="24" spans="1:17" ht="23.1" customHeight="1" x14ac:dyDescent="0.3">
      <c r="A24" s="129" t="s">
        <v>92</v>
      </c>
      <c r="B24" s="130">
        <v>16.947333333333333</v>
      </c>
      <c r="C24" s="131">
        <v>26.456666666666663</v>
      </c>
      <c r="D24" s="132">
        <v>8.0783333333333349</v>
      </c>
      <c r="E24" s="133">
        <v>33.770000000000003</v>
      </c>
      <c r="F24" s="134">
        <v>2.7</v>
      </c>
      <c r="G24" s="130">
        <v>17.734838709677422</v>
      </c>
      <c r="H24" s="131">
        <v>25.347419354838706</v>
      </c>
      <c r="I24" s="132">
        <v>11.359032258064515</v>
      </c>
      <c r="J24" s="133">
        <v>32.9</v>
      </c>
      <c r="K24" s="135">
        <v>6.2</v>
      </c>
      <c r="L24" s="130">
        <v>22.650666666666666</v>
      </c>
      <c r="M24" s="131">
        <v>29.963333333333328</v>
      </c>
      <c r="N24" s="132">
        <v>16.217000000000002</v>
      </c>
      <c r="O24" s="133">
        <v>37.76</v>
      </c>
      <c r="P24" s="135">
        <v>12.72</v>
      </c>
      <c r="Q24" s="121"/>
    </row>
    <row r="25" spans="1:17" ht="23.1" customHeight="1" x14ac:dyDescent="0.3">
      <c r="A25" s="143" t="s">
        <v>93</v>
      </c>
      <c r="B25" s="136">
        <v>15.502000000000001</v>
      </c>
      <c r="C25" s="144">
        <v>25.608000000000001</v>
      </c>
      <c r="D25" s="145">
        <v>5.5446666666666671</v>
      </c>
      <c r="E25" s="146">
        <v>33.19</v>
      </c>
      <c r="F25" s="147">
        <v>-0.32</v>
      </c>
      <c r="G25" s="136">
        <v>16.290645161290325</v>
      </c>
      <c r="H25" s="144">
        <v>24.316774193548394</v>
      </c>
      <c r="I25" s="145">
        <v>9.2167741935483853</v>
      </c>
      <c r="J25" s="146">
        <v>32.049999999999997</v>
      </c>
      <c r="K25" s="148">
        <v>4.3499999999999996</v>
      </c>
      <c r="L25" s="136">
        <v>21.383333333333329</v>
      </c>
      <c r="M25" s="144">
        <v>29.27566666666667</v>
      </c>
      <c r="N25" s="145">
        <v>14.717666666666666</v>
      </c>
      <c r="O25" s="146">
        <v>38.299999999999997</v>
      </c>
      <c r="P25" s="148">
        <v>11.02</v>
      </c>
      <c r="Q25" s="121"/>
    </row>
    <row r="26" spans="1:17" ht="23.1" customHeight="1" x14ac:dyDescent="0.3">
      <c r="A26" s="129" t="s">
        <v>94</v>
      </c>
      <c r="B26" s="130">
        <v>18.042666666666669</v>
      </c>
      <c r="C26" s="131">
        <v>27.317000000000004</v>
      </c>
      <c r="D26" s="132">
        <v>8.7383333333333333</v>
      </c>
      <c r="E26" s="133">
        <v>37.159999999999997</v>
      </c>
      <c r="F26" s="134">
        <v>2.84</v>
      </c>
      <c r="G26" s="130">
        <v>19.243870967741934</v>
      </c>
      <c r="H26" s="131">
        <v>26.375806451612906</v>
      </c>
      <c r="I26" s="132">
        <v>12.735806451612904</v>
      </c>
      <c r="J26" s="133">
        <v>34.81</v>
      </c>
      <c r="K26" s="135">
        <v>8.5</v>
      </c>
      <c r="L26" s="130">
        <v>24.626000000000001</v>
      </c>
      <c r="M26" s="131">
        <v>31.82833333333333</v>
      </c>
      <c r="N26" s="132">
        <v>17.856333333333335</v>
      </c>
      <c r="O26" s="133">
        <v>39.89</v>
      </c>
      <c r="P26" s="135">
        <v>14.25</v>
      </c>
      <c r="Q26" s="121"/>
    </row>
    <row r="27" spans="1:17" ht="23.1" customHeight="1" x14ac:dyDescent="0.3">
      <c r="A27" s="143" t="s">
        <v>95</v>
      </c>
      <c r="B27" s="136">
        <v>17.690333333333335</v>
      </c>
      <c r="C27" s="144">
        <v>25.707333333333327</v>
      </c>
      <c r="D27" s="145">
        <v>9.5406666666666684</v>
      </c>
      <c r="E27" s="146">
        <v>35.590000000000003</v>
      </c>
      <c r="F27" s="147">
        <v>5.15</v>
      </c>
      <c r="G27" s="136">
        <v>18.862903225806452</v>
      </c>
      <c r="H27" s="144">
        <v>24.737419354838707</v>
      </c>
      <c r="I27" s="145">
        <v>12.802258064516128</v>
      </c>
      <c r="J27" s="146">
        <v>30.11</v>
      </c>
      <c r="K27" s="148">
        <v>8.17</v>
      </c>
      <c r="L27" s="136">
        <v>23.736333333333338</v>
      </c>
      <c r="M27" s="144">
        <v>29.545333333333335</v>
      </c>
      <c r="N27" s="145">
        <v>17.675666666666665</v>
      </c>
      <c r="O27" s="146">
        <v>34.75</v>
      </c>
      <c r="P27" s="148">
        <v>15.04</v>
      </c>
      <c r="Q27" s="121"/>
    </row>
    <row r="28" spans="1:17" ht="23.1" customHeight="1" x14ac:dyDescent="0.3">
      <c r="A28" s="129" t="s">
        <v>96</v>
      </c>
      <c r="B28" s="130">
        <v>15.807333333333334</v>
      </c>
      <c r="C28" s="131">
        <v>25.382000000000005</v>
      </c>
      <c r="D28" s="132">
        <v>6.6840000000000002</v>
      </c>
      <c r="E28" s="133">
        <v>33.950000000000003</v>
      </c>
      <c r="F28" s="134">
        <v>1.1000000000000001</v>
      </c>
      <c r="G28" s="130">
        <v>17.11774193548387</v>
      </c>
      <c r="H28" s="131">
        <v>24.946129032258067</v>
      </c>
      <c r="I28" s="132">
        <v>9.8832258064516108</v>
      </c>
      <c r="J28" s="133">
        <v>31.07</v>
      </c>
      <c r="K28" s="135">
        <v>6.26</v>
      </c>
      <c r="L28" s="130">
        <v>22.242333333333328</v>
      </c>
      <c r="M28" s="131">
        <v>30.178000000000004</v>
      </c>
      <c r="N28" s="132">
        <v>14.855999999999998</v>
      </c>
      <c r="O28" s="133">
        <v>36.89</v>
      </c>
      <c r="P28" s="135">
        <v>10.4</v>
      </c>
      <c r="Q28" s="121"/>
    </row>
    <row r="29" spans="1:17" ht="23.1" customHeight="1" x14ac:dyDescent="0.3">
      <c r="A29" s="143" t="s">
        <v>97</v>
      </c>
      <c r="B29" s="136">
        <v>16.243333333333332</v>
      </c>
      <c r="C29" s="144">
        <v>24.515000000000001</v>
      </c>
      <c r="D29" s="145">
        <v>8.4236666666666693</v>
      </c>
      <c r="E29" s="146">
        <v>32.229999999999997</v>
      </c>
      <c r="F29" s="147">
        <v>3.83</v>
      </c>
      <c r="G29" s="136">
        <v>17.14516129032258</v>
      </c>
      <c r="H29" s="144">
        <v>24.049032258064514</v>
      </c>
      <c r="I29" s="145">
        <v>11.018709677419356</v>
      </c>
      <c r="J29" s="146">
        <v>30.05</v>
      </c>
      <c r="K29" s="148">
        <v>7.36</v>
      </c>
      <c r="L29" s="136">
        <v>22.156666666666663</v>
      </c>
      <c r="M29" s="144">
        <v>28.992666666666661</v>
      </c>
      <c r="N29" s="145">
        <v>16.401333333333334</v>
      </c>
      <c r="O29" s="146">
        <v>35.43</v>
      </c>
      <c r="P29" s="148">
        <v>12.02</v>
      </c>
      <c r="Q29" s="121"/>
    </row>
    <row r="30" spans="1:17" ht="23.1" customHeight="1" x14ac:dyDescent="0.3">
      <c r="A30" s="129" t="s">
        <v>98</v>
      </c>
      <c r="B30" s="130">
        <v>17.532333333333334</v>
      </c>
      <c r="C30" s="131">
        <v>25.408666666666665</v>
      </c>
      <c r="D30" s="132">
        <v>9.4753333333333334</v>
      </c>
      <c r="E30" s="133">
        <v>35.700000000000003</v>
      </c>
      <c r="F30" s="134">
        <v>4.53</v>
      </c>
      <c r="G30" s="130">
        <v>18.199032258064513</v>
      </c>
      <c r="H30" s="131">
        <v>24.19903225806452</v>
      </c>
      <c r="I30" s="132">
        <v>12.410645161290326</v>
      </c>
      <c r="J30" s="133">
        <v>33.35</v>
      </c>
      <c r="K30" s="135">
        <v>8.8699999999999992</v>
      </c>
      <c r="L30" s="130">
        <v>23.665333333333329</v>
      </c>
      <c r="M30" s="131">
        <v>29.657333333333334</v>
      </c>
      <c r="N30" s="132">
        <v>17.567000000000004</v>
      </c>
      <c r="O30" s="133">
        <v>37.43</v>
      </c>
      <c r="P30" s="135">
        <v>13.07</v>
      </c>
      <c r="Q30" s="121"/>
    </row>
    <row r="31" spans="1:17" ht="23.1" customHeight="1" x14ac:dyDescent="0.3">
      <c r="A31" s="143" t="s">
        <v>99</v>
      </c>
      <c r="B31" s="136">
        <v>16.746666666666666</v>
      </c>
      <c r="C31" s="144">
        <v>25.023000000000003</v>
      </c>
      <c r="D31" s="145">
        <v>8.9649999999999999</v>
      </c>
      <c r="E31" s="146">
        <v>33.67</v>
      </c>
      <c r="F31" s="147">
        <v>4.3600000000000003</v>
      </c>
      <c r="G31" s="136">
        <v>17.792903225806455</v>
      </c>
      <c r="H31" s="144">
        <v>24.470000000000002</v>
      </c>
      <c r="I31" s="145">
        <v>11.629032258064514</v>
      </c>
      <c r="J31" s="146">
        <v>30.01</v>
      </c>
      <c r="K31" s="148">
        <v>7.41</v>
      </c>
      <c r="L31" s="136">
        <v>22.71</v>
      </c>
      <c r="M31" s="144">
        <v>29.178666666666672</v>
      </c>
      <c r="N31" s="145">
        <v>16.603999999999999</v>
      </c>
      <c r="O31" s="146">
        <v>34.79</v>
      </c>
      <c r="P31" s="148">
        <v>13.4</v>
      </c>
      <c r="Q31" s="121"/>
    </row>
    <row r="32" spans="1:17" ht="23.1" customHeight="1" x14ac:dyDescent="0.3">
      <c r="A32" s="129" t="s">
        <v>100</v>
      </c>
      <c r="B32" s="130">
        <v>16.010333333333332</v>
      </c>
      <c r="C32" s="131">
        <v>24.150333333333336</v>
      </c>
      <c r="D32" s="132">
        <v>7.9809999999999999</v>
      </c>
      <c r="E32" s="133">
        <v>31.46</v>
      </c>
      <c r="F32" s="134">
        <v>2.21</v>
      </c>
      <c r="G32" s="130">
        <v>17.617419354838713</v>
      </c>
      <c r="H32" s="131">
        <v>24.059032258064516</v>
      </c>
      <c r="I32" s="132">
        <v>10.987096774193549</v>
      </c>
      <c r="J32" s="133">
        <v>28.8</v>
      </c>
      <c r="K32" s="135">
        <v>7.25</v>
      </c>
      <c r="L32" s="130">
        <v>22.762666666666668</v>
      </c>
      <c r="M32" s="131">
        <v>29.370000000000005</v>
      </c>
      <c r="N32" s="132">
        <v>16.219000000000001</v>
      </c>
      <c r="O32" s="133">
        <v>35.25</v>
      </c>
      <c r="P32" s="135">
        <v>11.89</v>
      </c>
      <c r="Q32" s="121"/>
    </row>
    <row r="33" spans="1:22" ht="23.1" customHeight="1" x14ac:dyDescent="0.3">
      <c r="A33" s="143" t="s">
        <v>101</v>
      </c>
      <c r="B33" s="136">
        <v>17.642333333333333</v>
      </c>
      <c r="C33" s="144">
        <v>24.998666666666665</v>
      </c>
      <c r="D33" s="145">
        <v>10.513999999999999</v>
      </c>
      <c r="E33" s="146">
        <v>33.200000000000003</v>
      </c>
      <c r="F33" s="147">
        <v>5.85</v>
      </c>
      <c r="G33" s="136">
        <v>17.562580645161287</v>
      </c>
      <c r="H33" s="144">
        <v>23.229032258064517</v>
      </c>
      <c r="I33" s="145">
        <v>12.530967741935481</v>
      </c>
      <c r="J33" s="146">
        <v>32.78</v>
      </c>
      <c r="K33" s="148">
        <v>9.4700000000000006</v>
      </c>
      <c r="L33" s="136">
        <v>23.079000000000001</v>
      </c>
      <c r="M33" s="144">
        <v>29.027666666666679</v>
      </c>
      <c r="N33" s="145">
        <v>17.579333333333334</v>
      </c>
      <c r="O33" s="146">
        <v>38.53</v>
      </c>
      <c r="P33" s="148">
        <v>13.55</v>
      </c>
      <c r="Q33" s="121"/>
    </row>
    <row r="34" spans="1:22" ht="23.1" customHeight="1" x14ac:dyDescent="0.3">
      <c r="A34" s="129" t="s">
        <v>102</v>
      </c>
      <c r="B34" s="130">
        <v>16.419</v>
      </c>
      <c r="C34" s="131">
        <v>23.389333333333337</v>
      </c>
      <c r="D34" s="132">
        <v>8.4253333333333327</v>
      </c>
      <c r="E34" s="133">
        <v>32.53</v>
      </c>
      <c r="F34" s="134">
        <v>2.77</v>
      </c>
      <c r="G34" s="130">
        <v>18.511290322580646</v>
      </c>
      <c r="H34" s="131">
        <v>23.978064516129034</v>
      </c>
      <c r="I34" s="132">
        <v>12.065161290322582</v>
      </c>
      <c r="J34" s="133">
        <v>28.11</v>
      </c>
      <c r="K34" s="135">
        <v>8.26</v>
      </c>
      <c r="L34" s="130">
        <v>23.63133333333333</v>
      </c>
      <c r="M34" s="131">
        <v>29.289333333333335</v>
      </c>
      <c r="N34" s="132">
        <v>16.939333333333337</v>
      </c>
      <c r="O34" s="133">
        <v>33.76</v>
      </c>
      <c r="P34" s="135">
        <v>13.33</v>
      </c>
      <c r="Q34" s="121"/>
    </row>
    <row r="35" spans="1:22" ht="23.1" customHeight="1" x14ac:dyDescent="0.3">
      <c r="A35" s="143" t="s">
        <v>103</v>
      </c>
      <c r="B35" s="136">
        <v>17.605</v>
      </c>
      <c r="C35" s="144">
        <v>23.495000000000001</v>
      </c>
      <c r="D35" s="145">
        <v>10.651666666666667</v>
      </c>
      <c r="E35" s="146">
        <v>32.6</v>
      </c>
      <c r="F35" s="147">
        <v>5.65</v>
      </c>
      <c r="G35" s="136">
        <v>19.244838709677417</v>
      </c>
      <c r="H35" s="144">
        <v>22.784516129032252</v>
      </c>
      <c r="I35" s="145">
        <v>14.850322580645159</v>
      </c>
      <c r="J35" s="146">
        <v>27.05</v>
      </c>
      <c r="K35" s="148">
        <v>9.09</v>
      </c>
      <c r="L35" s="136">
        <v>24.192307692307693</v>
      </c>
      <c r="M35" s="144">
        <v>27.595000000000002</v>
      </c>
      <c r="N35" s="145">
        <v>20.138461538461534</v>
      </c>
      <c r="O35" s="146">
        <v>33.479999999999997</v>
      </c>
      <c r="P35" s="148">
        <v>17.28</v>
      </c>
      <c r="Q35" s="121"/>
    </row>
    <row r="36" spans="1:22" ht="23.1" customHeight="1" x14ac:dyDescent="0.3">
      <c r="A36" s="129" t="s">
        <v>104</v>
      </c>
      <c r="B36" s="130">
        <v>18.07</v>
      </c>
      <c r="C36" s="131">
        <v>26.969333333333335</v>
      </c>
      <c r="D36" s="132">
        <v>10.069666666666672</v>
      </c>
      <c r="E36" s="133">
        <v>34.78</v>
      </c>
      <c r="F36" s="134">
        <v>4.1399999999999997</v>
      </c>
      <c r="G36" s="130">
        <v>18.160322580645158</v>
      </c>
      <c r="H36" s="131">
        <v>25.379354838709677</v>
      </c>
      <c r="I36" s="132">
        <v>12.349677419354835</v>
      </c>
      <c r="J36" s="133">
        <v>33.58</v>
      </c>
      <c r="K36" s="135">
        <v>8.77</v>
      </c>
      <c r="L36" s="130">
        <v>23.249666666666659</v>
      </c>
      <c r="M36" s="131">
        <v>30.558666666666667</v>
      </c>
      <c r="N36" s="132">
        <v>17.294333333333334</v>
      </c>
      <c r="O36" s="133">
        <v>39.020000000000003</v>
      </c>
      <c r="P36" s="135">
        <v>14.13</v>
      </c>
      <c r="Q36" s="121"/>
    </row>
    <row r="37" spans="1:22" ht="23.1" customHeight="1" x14ac:dyDescent="0.3">
      <c r="A37" s="143" t="s">
        <v>105</v>
      </c>
      <c r="B37" s="136">
        <v>16.901</v>
      </c>
      <c r="C37" s="144">
        <v>25.736000000000001</v>
      </c>
      <c r="D37" s="145">
        <v>9.5449999999999999</v>
      </c>
      <c r="E37" s="146">
        <v>34.36</v>
      </c>
      <c r="F37" s="147">
        <v>4.17</v>
      </c>
      <c r="G37" s="136">
        <v>18.044193548387096</v>
      </c>
      <c r="H37" s="144">
        <v>25.055483870967745</v>
      </c>
      <c r="I37" s="145">
        <v>12.183548387096778</v>
      </c>
      <c r="J37" s="146">
        <v>31.08</v>
      </c>
      <c r="K37" s="148">
        <v>8.51</v>
      </c>
      <c r="L37" s="136">
        <v>23.12833333333333</v>
      </c>
      <c r="M37" s="144">
        <v>30.285999999999991</v>
      </c>
      <c r="N37" s="145">
        <v>17.176000000000002</v>
      </c>
      <c r="O37" s="146">
        <v>36.700000000000003</v>
      </c>
      <c r="P37" s="148">
        <v>12.81</v>
      </c>
      <c r="Q37" s="121"/>
    </row>
    <row r="38" spans="1:22" ht="23.1" customHeight="1" x14ac:dyDescent="0.3">
      <c r="A38" s="129" t="s">
        <v>106</v>
      </c>
      <c r="B38" s="130">
        <v>16.781333333333333</v>
      </c>
      <c r="C38" s="131">
        <v>24.534666666666663</v>
      </c>
      <c r="D38" s="132">
        <v>9.5343333333333344</v>
      </c>
      <c r="E38" s="133">
        <v>34.840000000000003</v>
      </c>
      <c r="F38" s="134">
        <v>4.0599999999999996</v>
      </c>
      <c r="G38" s="130">
        <v>18.164838709677419</v>
      </c>
      <c r="H38" s="131">
        <v>24.191612903225799</v>
      </c>
      <c r="I38" s="132">
        <v>12.525161290322583</v>
      </c>
      <c r="J38" s="133">
        <v>28.63</v>
      </c>
      <c r="K38" s="135">
        <v>8.59</v>
      </c>
      <c r="L38" s="130">
        <v>23.003333333333341</v>
      </c>
      <c r="M38" s="131">
        <v>28.948666666666664</v>
      </c>
      <c r="N38" s="132">
        <v>17.310333333333336</v>
      </c>
      <c r="O38" s="133">
        <v>34.24</v>
      </c>
      <c r="P38" s="135">
        <v>14.53</v>
      </c>
    </row>
    <row r="39" spans="1:22" ht="23.1" customHeight="1" x14ac:dyDescent="0.3">
      <c r="A39" s="143" t="s">
        <v>107</v>
      </c>
      <c r="B39" s="136">
        <v>16.825333333333337</v>
      </c>
      <c r="C39" s="144">
        <v>24.535999999999994</v>
      </c>
      <c r="D39" s="145">
        <v>9.1509999999999998</v>
      </c>
      <c r="E39" s="146">
        <v>34.47</v>
      </c>
      <c r="F39" s="147">
        <v>3.89</v>
      </c>
      <c r="G39" s="136">
        <v>18.44806451612904</v>
      </c>
      <c r="H39" s="144">
        <v>24.189032258064511</v>
      </c>
      <c r="I39" s="145">
        <v>12.885806451612902</v>
      </c>
      <c r="J39" s="146">
        <v>30.92</v>
      </c>
      <c r="K39" s="148">
        <v>8.65</v>
      </c>
      <c r="L39" s="136">
        <v>23.423333333333336</v>
      </c>
      <c r="M39" s="144">
        <v>28.904333333333327</v>
      </c>
      <c r="N39" s="145">
        <v>18.196333333333332</v>
      </c>
      <c r="O39" s="146">
        <v>34.76</v>
      </c>
      <c r="P39" s="148">
        <v>14.84</v>
      </c>
    </row>
    <row r="40" spans="1:22" ht="23.1" customHeight="1" x14ac:dyDescent="0.3">
      <c r="A40" s="129" t="s">
        <v>108</v>
      </c>
      <c r="B40" s="130">
        <v>16.082333333333331</v>
      </c>
      <c r="C40" s="131">
        <v>25.174000000000003</v>
      </c>
      <c r="D40" s="132">
        <v>7.5736666666666661</v>
      </c>
      <c r="E40" s="133">
        <v>32.96</v>
      </c>
      <c r="F40" s="134">
        <v>1.82</v>
      </c>
      <c r="G40" s="130">
        <v>16.064193548387102</v>
      </c>
      <c r="H40" s="131">
        <v>23.980967741935483</v>
      </c>
      <c r="I40" s="132">
        <v>9.8838709677419345</v>
      </c>
      <c r="J40" s="133">
        <v>31.76</v>
      </c>
      <c r="K40" s="135">
        <v>6.12</v>
      </c>
      <c r="L40" s="130">
        <v>21.463666666666661</v>
      </c>
      <c r="M40" s="131">
        <v>29.207333333333334</v>
      </c>
      <c r="N40" s="132">
        <v>15.021333333333331</v>
      </c>
      <c r="O40" s="133">
        <v>38.479999999999997</v>
      </c>
      <c r="P40" s="135">
        <v>11.21</v>
      </c>
    </row>
    <row r="41" spans="1:22" ht="23.1" customHeight="1" x14ac:dyDescent="0.3">
      <c r="A41" s="143" t="s">
        <v>109</v>
      </c>
      <c r="B41" s="136">
        <v>17.379000000000005</v>
      </c>
      <c r="C41" s="144">
        <v>22.370999999999995</v>
      </c>
      <c r="D41" s="145">
        <v>12.113666666666667</v>
      </c>
      <c r="E41" s="146">
        <v>32.04</v>
      </c>
      <c r="F41" s="147">
        <v>7.93</v>
      </c>
      <c r="G41" s="136">
        <v>19.118709677419357</v>
      </c>
      <c r="H41" s="144">
        <v>23.089677419354842</v>
      </c>
      <c r="I41" s="145">
        <v>14.974193548387095</v>
      </c>
      <c r="J41" s="146">
        <v>26.53</v>
      </c>
      <c r="K41" s="148">
        <v>11.55</v>
      </c>
      <c r="L41" s="136">
        <v>24.108333333333334</v>
      </c>
      <c r="M41" s="144">
        <v>28.349</v>
      </c>
      <c r="N41" s="145">
        <v>19.458000000000006</v>
      </c>
      <c r="O41" s="146">
        <v>33.03</v>
      </c>
      <c r="P41" s="148">
        <v>15.79</v>
      </c>
      <c r="S41" s="149"/>
      <c r="T41" s="149"/>
      <c r="U41" s="149"/>
      <c r="V41" s="149"/>
    </row>
    <row r="42" spans="1:22" ht="23.1" customHeight="1" x14ac:dyDescent="0.3">
      <c r="A42" s="150" t="s">
        <v>110</v>
      </c>
      <c r="B42" s="130">
        <v>16.833666666666669</v>
      </c>
      <c r="C42" s="131">
        <v>22.78433333333334</v>
      </c>
      <c r="D42" s="132">
        <v>9.9059999999999988</v>
      </c>
      <c r="E42" s="133">
        <v>31.67</v>
      </c>
      <c r="F42" s="134">
        <v>4.84</v>
      </c>
      <c r="G42" s="130">
        <v>18.467419354838711</v>
      </c>
      <c r="H42" s="131">
        <v>23.146774193548389</v>
      </c>
      <c r="I42" s="132">
        <v>13.416774193548386</v>
      </c>
      <c r="J42" s="133">
        <v>30.12</v>
      </c>
      <c r="K42" s="135">
        <v>9.8800000000000008</v>
      </c>
      <c r="L42" s="130">
        <v>23.591333333333338</v>
      </c>
      <c r="M42" s="131">
        <v>28.347666666666665</v>
      </c>
      <c r="N42" s="132">
        <v>18.230999999999998</v>
      </c>
      <c r="O42" s="133">
        <v>34.57</v>
      </c>
      <c r="P42" s="135">
        <v>15.26</v>
      </c>
    </row>
    <row r="43" spans="1:22" ht="23.1" customHeight="1" x14ac:dyDescent="0.3">
      <c r="A43" s="143" t="s">
        <v>111</v>
      </c>
      <c r="B43" s="136">
        <v>17.897333333333332</v>
      </c>
      <c r="C43" s="144">
        <v>25.236333333333341</v>
      </c>
      <c r="D43" s="145">
        <v>10.620333333333333</v>
      </c>
      <c r="E43" s="146">
        <v>34.6</v>
      </c>
      <c r="F43" s="147">
        <v>7.1</v>
      </c>
      <c r="G43" s="136">
        <v>18.546774193548391</v>
      </c>
      <c r="H43" s="144">
        <v>24.26</v>
      </c>
      <c r="I43" s="145">
        <v>13.651935483870968</v>
      </c>
      <c r="J43" s="146">
        <v>33.130000000000003</v>
      </c>
      <c r="K43" s="148">
        <v>10.97</v>
      </c>
      <c r="L43" s="136">
        <v>24.000999999999994</v>
      </c>
      <c r="M43" s="144">
        <v>29.736666666666668</v>
      </c>
      <c r="N43" s="145">
        <v>18.521000000000001</v>
      </c>
      <c r="O43" s="146">
        <v>38.06</v>
      </c>
      <c r="P43" s="148">
        <v>14.65</v>
      </c>
    </row>
    <row r="44" spans="1:22" ht="23.1" customHeight="1" x14ac:dyDescent="0.3">
      <c r="A44" s="129" t="s">
        <v>112</v>
      </c>
      <c r="B44" s="130">
        <v>17.701999999999998</v>
      </c>
      <c r="C44" s="131">
        <v>27.314333333333334</v>
      </c>
      <c r="D44" s="132">
        <v>8.5763333333333343</v>
      </c>
      <c r="E44" s="133">
        <v>36.08</v>
      </c>
      <c r="F44" s="134">
        <v>3.8</v>
      </c>
      <c r="G44" s="130">
        <v>18.752258064516127</v>
      </c>
      <c r="H44" s="131">
        <v>26.440645161290323</v>
      </c>
      <c r="I44" s="132">
        <v>12.089354838709676</v>
      </c>
      <c r="J44" s="133">
        <v>33.700000000000003</v>
      </c>
      <c r="K44" s="135">
        <v>8.3000000000000007</v>
      </c>
      <c r="L44" s="130">
        <v>23.964333333333332</v>
      </c>
      <c r="M44" s="131">
        <v>31.367333333333338</v>
      </c>
      <c r="N44" s="132">
        <v>17.512666666666664</v>
      </c>
      <c r="O44" s="133">
        <v>39.19</v>
      </c>
      <c r="P44" s="135">
        <v>14.37</v>
      </c>
    </row>
    <row r="45" spans="1:22" ht="23.1" customHeight="1" thickBot="1" x14ac:dyDescent="0.35">
      <c r="A45" s="151" t="s">
        <v>113</v>
      </c>
      <c r="B45" s="152">
        <v>17.528999999999996</v>
      </c>
      <c r="C45" s="153">
        <v>27.175999999999998</v>
      </c>
      <c r="D45" s="154">
        <v>8.4496666666666655</v>
      </c>
      <c r="E45" s="155">
        <v>34.979999999999997</v>
      </c>
      <c r="F45" s="156">
        <v>3.73</v>
      </c>
      <c r="G45" s="152">
        <v>18.300967741935484</v>
      </c>
      <c r="H45" s="153">
        <v>25.920322580645166</v>
      </c>
      <c r="I45" s="154">
        <v>11.679354838709676</v>
      </c>
      <c r="J45" s="155">
        <v>33.9</v>
      </c>
      <c r="K45" s="157">
        <v>8.0399999999999991</v>
      </c>
      <c r="L45" s="152">
        <v>23.684333333333335</v>
      </c>
      <c r="M45" s="153">
        <v>31.133999999999997</v>
      </c>
      <c r="N45" s="154">
        <v>17.243666666666666</v>
      </c>
      <c r="O45" s="155">
        <v>39.799999999999997</v>
      </c>
      <c r="P45" s="157">
        <v>13.69</v>
      </c>
    </row>
    <row r="46" spans="1:22" ht="23.1" customHeight="1" x14ac:dyDescent="0.3">
      <c r="A46" s="113" t="s">
        <v>114</v>
      </c>
      <c r="B46" s="130">
        <v>17.142999999999997</v>
      </c>
      <c r="C46" s="131">
        <v>24.661000000000001</v>
      </c>
      <c r="D46" s="132">
        <v>9.2726666666666642</v>
      </c>
      <c r="E46" s="133">
        <v>35.31</v>
      </c>
      <c r="F46" s="134">
        <v>3.53</v>
      </c>
      <c r="G46" s="130">
        <v>17.393225806451611</v>
      </c>
      <c r="H46" s="131">
        <v>23.101935483870967</v>
      </c>
      <c r="I46" s="132">
        <v>12.215161290322579</v>
      </c>
      <c r="J46" s="133">
        <v>27.53</v>
      </c>
      <c r="K46" s="135">
        <v>8.15</v>
      </c>
      <c r="L46" s="130">
        <v>22.695333333333338</v>
      </c>
      <c r="M46" s="131">
        <v>28.305999999999997</v>
      </c>
      <c r="N46" s="132">
        <v>16.942333333333334</v>
      </c>
      <c r="O46" s="133">
        <v>34.03</v>
      </c>
      <c r="P46" s="135">
        <v>13.31</v>
      </c>
      <c r="Q46" s="121"/>
    </row>
    <row r="47" spans="1:22" ht="23.1" customHeight="1" x14ac:dyDescent="0.3">
      <c r="A47" s="143" t="s">
        <v>115</v>
      </c>
      <c r="B47" s="136">
        <v>18.469333333333335</v>
      </c>
      <c r="C47" s="144">
        <v>24.712</v>
      </c>
      <c r="D47" s="145">
        <v>12.890333333333333</v>
      </c>
      <c r="E47" s="146">
        <v>35.700000000000003</v>
      </c>
      <c r="F47" s="147">
        <v>9.0299999999999994</v>
      </c>
      <c r="G47" s="136">
        <v>19.030645161290323</v>
      </c>
      <c r="H47" s="144">
        <v>24.645806451612902</v>
      </c>
      <c r="I47" s="145">
        <v>14.835806451612905</v>
      </c>
      <c r="J47" s="146">
        <v>28.06</v>
      </c>
      <c r="K47" s="148">
        <v>11.44</v>
      </c>
      <c r="L47" s="136">
        <v>24.100666666666669</v>
      </c>
      <c r="M47" s="144">
        <v>29.369333333333334</v>
      </c>
      <c r="N47" s="145">
        <v>19.306000000000001</v>
      </c>
      <c r="O47" s="146">
        <v>34.619999999999997</v>
      </c>
      <c r="P47" s="148">
        <v>14.57</v>
      </c>
      <c r="Q47" s="121"/>
    </row>
    <row r="48" spans="1:22" ht="23.1" customHeight="1" x14ac:dyDescent="0.3">
      <c r="A48" s="129" t="s">
        <v>116</v>
      </c>
      <c r="B48" s="130">
        <v>17.438999999999997</v>
      </c>
      <c r="C48" s="131">
        <v>23.246666666666663</v>
      </c>
      <c r="D48" s="132">
        <v>11.716666666666665</v>
      </c>
      <c r="E48" s="133">
        <v>30.29</v>
      </c>
      <c r="F48" s="134">
        <v>7.66</v>
      </c>
      <c r="G48" s="130">
        <v>18.831612903225807</v>
      </c>
      <c r="H48" s="131">
        <v>24.000967741935483</v>
      </c>
      <c r="I48" s="132">
        <v>14.588064516129029</v>
      </c>
      <c r="J48" s="133">
        <v>26.95</v>
      </c>
      <c r="K48" s="135">
        <v>12.06</v>
      </c>
      <c r="L48" s="130">
        <v>23.467333333333336</v>
      </c>
      <c r="M48" s="131">
        <v>28.412333333333333</v>
      </c>
      <c r="N48" s="132">
        <v>18.717666666666663</v>
      </c>
      <c r="O48" s="133">
        <v>32.64</v>
      </c>
      <c r="P48" s="135">
        <v>15.41</v>
      </c>
      <c r="Q48" s="121"/>
    </row>
    <row r="49" spans="1:17" ht="23.1" customHeight="1" x14ac:dyDescent="0.3">
      <c r="A49" s="143" t="s">
        <v>117</v>
      </c>
      <c r="B49" s="136">
        <v>17.187000000000001</v>
      </c>
      <c r="C49" s="144">
        <v>23.002666666666673</v>
      </c>
      <c r="D49" s="145">
        <v>10.900666666666666</v>
      </c>
      <c r="E49" s="146">
        <v>29.88</v>
      </c>
      <c r="F49" s="147">
        <v>6.42</v>
      </c>
      <c r="G49" s="136">
        <v>18.316129032258068</v>
      </c>
      <c r="H49" s="144">
        <v>23.556774193548385</v>
      </c>
      <c r="I49" s="145">
        <v>13.881612903225806</v>
      </c>
      <c r="J49" s="146">
        <v>27.66</v>
      </c>
      <c r="K49" s="148">
        <v>10.8</v>
      </c>
      <c r="L49" s="136">
        <v>23.210666666666668</v>
      </c>
      <c r="M49" s="144">
        <v>28.458999999999989</v>
      </c>
      <c r="N49" s="145">
        <v>18.046000000000003</v>
      </c>
      <c r="O49" s="146">
        <v>32.18</v>
      </c>
      <c r="P49" s="148">
        <v>14.04</v>
      </c>
      <c r="Q49" s="121"/>
    </row>
    <row r="50" spans="1:17" ht="23.1" customHeight="1" x14ac:dyDescent="0.3">
      <c r="A50" s="129" t="s">
        <v>118</v>
      </c>
      <c r="B50" s="130">
        <v>16.170333333333335</v>
      </c>
      <c r="C50" s="131">
        <v>25.010333333333335</v>
      </c>
      <c r="D50" s="132">
        <v>7.6316666666666659</v>
      </c>
      <c r="E50" s="133">
        <v>33.270000000000003</v>
      </c>
      <c r="F50" s="134">
        <v>1.68</v>
      </c>
      <c r="G50" s="130">
        <v>15.932903225806456</v>
      </c>
      <c r="H50" s="131">
        <v>22.996774193548383</v>
      </c>
      <c r="I50" s="132">
        <v>10.311612903225805</v>
      </c>
      <c r="J50" s="133">
        <v>30.87</v>
      </c>
      <c r="K50" s="135">
        <v>5.62</v>
      </c>
      <c r="L50" s="130">
        <v>21.205333333333328</v>
      </c>
      <c r="M50" s="131">
        <v>28.363333333333333</v>
      </c>
      <c r="N50" s="132">
        <v>15.149333333333333</v>
      </c>
      <c r="O50" s="133">
        <v>35.659999999999997</v>
      </c>
      <c r="P50" s="135">
        <v>12.09</v>
      </c>
      <c r="Q50" s="121"/>
    </row>
    <row r="51" spans="1:17" ht="23.1" customHeight="1" x14ac:dyDescent="0.3">
      <c r="A51" s="143" t="s">
        <v>119</v>
      </c>
      <c r="B51" s="136">
        <v>17.96533333333333</v>
      </c>
      <c r="C51" s="144">
        <v>26.109666666666666</v>
      </c>
      <c r="D51" s="145">
        <v>9.5303333333333349</v>
      </c>
      <c r="E51" s="146">
        <v>37.090000000000003</v>
      </c>
      <c r="F51" s="147">
        <v>3.99</v>
      </c>
      <c r="G51" s="136">
        <v>18.914193548387093</v>
      </c>
      <c r="H51" s="144">
        <v>25.947096774193557</v>
      </c>
      <c r="I51" s="145">
        <v>13.43967741935484</v>
      </c>
      <c r="J51" s="146">
        <v>30.28</v>
      </c>
      <c r="K51" s="148">
        <v>8.66</v>
      </c>
      <c r="L51" s="136">
        <v>23.966666666666676</v>
      </c>
      <c r="M51" s="144">
        <v>30.316000000000006</v>
      </c>
      <c r="N51" s="145">
        <v>17.882666666666669</v>
      </c>
      <c r="O51" s="146">
        <v>34.590000000000003</v>
      </c>
      <c r="P51" s="148">
        <v>14.19</v>
      </c>
      <c r="Q51" s="121"/>
    </row>
    <row r="52" spans="1:17" ht="23.1" customHeight="1" x14ac:dyDescent="0.3">
      <c r="A52" s="129" t="s">
        <v>120</v>
      </c>
      <c r="B52" s="130">
        <v>19.035000000000007</v>
      </c>
      <c r="C52" s="131">
        <v>25.776000000000003</v>
      </c>
      <c r="D52" s="132">
        <v>12.883333333333335</v>
      </c>
      <c r="E52" s="133">
        <v>36.81</v>
      </c>
      <c r="F52" s="134">
        <v>8.43</v>
      </c>
      <c r="G52" s="130">
        <v>19.213870967741936</v>
      </c>
      <c r="H52" s="131">
        <v>25.091935483870966</v>
      </c>
      <c r="I52" s="132">
        <v>14.722258064516131</v>
      </c>
      <c r="J52" s="133">
        <v>29.06</v>
      </c>
      <c r="K52" s="135">
        <v>10.5</v>
      </c>
      <c r="L52" s="130">
        <v>24.347666666666662</v>
      </c>
      <c r="M52" s="131">
        <v>29.568999999999999</v>
      </c>
      <c r="N52" s="132">
        <v>19.499000000000002</v>
      </c>
      <c r="O52" s="133">
        <v>34.409999999999997</v>
      </c>
      <c r="P52" s="135">
        <v>16.18</v>
      </c>
      <c r="Q52" s="121"/>
    </row>
    <row r="53" spans="1:17" ht="23.1" customHeight="1" x14ac:dyDescent="0.3">
      <c r="A53" s="143" t="s">
        <v>121</v>
      </c>
      <c r="B53" s="136">
        <v>16.745000000000001</v>
      </c>
      <c r="C53" s="144">
        <v>23.557333333333339</v>
      </c>
      <c r="D53" s="145">
        <v>8.4263333333333357</v>
      </c>
      <c r="E53" s="146">
        <v>34.33</v>
      </c>
      <c r="F53" s="147">
        <v>1.93</v>
      </c>
      <c r="G53" s="136">
        <v>18.006129032258066</v>
      </c>
      <c r="H53" s="144">
        <v>23.579032258064519</v>
      </c>
      <c r="I53" s="145">
        <v>12.127096774193548</v>
      </c>
      <c r="J53" s="146">
        <v>28.01</v>
      </c>
      <c r="K53" s="148">
        <v>6.82</v>
      </c>
      <c r="L53" s="136">
        <v>22.900000000000002</v>
      </c>
      <c r="M53" s="144">
        <v>28.729333333333333</v>
      </c>
      <c r="N53" s="145">
        <v>16.113999999999997</v>
      </c>
      <c r="O53" s="146">
        <v>33.72</v>
      </c>
      <c r="P53" s="148">
        <v>12.12</v>
      </c>
      <c r="Q53" s="121"/>
    </row>
    <row r="54" spans="1:17" ht="23.1" customHeight="1" x14ac:dyDescent="0.3">
      <c r="A54" s="129" t="s">
        <v>122</v>
      </c>
      <c r="B54" s="130">
        <v>18.829666666666665</v>
      </c>
      <c r="C54" s="131">
        <v>25.613000000000003</v>
      </c>
      <c r="D54" s="132">
        <v>11.953333333333335</v>
      </c>
      <c r="E54" s="133">
        <v>36.32</v>
      </c>
      <c r="F54" s="134">
        <v>6.97</v>
      </c>
      <c r="G54" s="130">
        <v>19.528064516129035</v>
      </c>
      <c r="H54" s="131">
        <v>25.39709677419355</v>
      </c>
      <c r="I54" s="132">
        <v>14.655806451612902</v>
      </c>
      <c r="J54" s="133">
        <v>28.62</v>
      </c>
      <c r="K54" s="135">
        <v>10.7</v>
      </c>
      <c r="L54" s="130">
        <v>24.459</v>
      </c>
      <c r="M54" s="131">
        <v>29.871666666666663</v>
      </c>
      <c r="N54" s="132">
        <v>19.045666666666662</v>
      </c>
      <c r="O54" s="133">
        <v>34.32</v>
      </c>
      <c r="P54" s="135">
        <v>15.64</v>
      </c>
      <c r="Q54" s="121"/>
    </row>
    <row r="55" spans="1:17" ht="23.1" customHeight="1" x14ac:dyDescent="0.3">
      <c r="A55" s="143" t="s">
        <v>123</v>
      </c>
      <c r="B55" s="136">
        <v>17.654</v>
      </c>
      <c r="C55" s="144">
        <v>25.420666666666662</v>
      </c>
      <c r="D55" s="145">
        <v>9.7423333333333346</v>
      </c>
      <c r="E55" s="146">
        <v>36.04</v>
      </c>
      <c r="F55" s="147">
        <v>3.59</v>
      </c>
      <c r="G55" s="136">
        <v>17.729032258064514</v>
      </c>
      <c r="H55" s="144">
        <v>23.942258064516132</v>
      </c>
      <c r="I55" s="145">
        <v>12.49</v>
      </c>
      <c r="J55" s="146">
        <v>28.28</v>
      </c>
      <c r="K55" s="148">
        <v>8.89</v>
      </c>
      <c r="L55" s="136">
        <v>22.740666666666666</v>
      </c>
      <c r="M55" s="144">
        <v>28.488333333333333</v>
      </c>
      <c r="N55" s="145">
        <v>16.843666666666664</v>
      </c>
      <c r="O55" s="146">
        <v>32.85</v>
      </c>
      <c r="P55" s="148">
        <v>13.09</v>
      </c>
      <c r="Q55" s="121"/>
    </row>
    <row r="56" spans="1:17" ht="23.1" customHeight="1" x14ac:dyDescent="0.3">
      <c r="A56" s="129" t="s">
        <v>124</v>
      </c>
      <c r="B56" s="130">
        <v>17.432333333333336</v>
      </c>
      <c r="C56" s="131">
        <v>25.094333333333342</v>
      </c>
      <c r="D56" s="132">
        <v>9.0186666666666646</v>
      </c>
      <c r="E56" s="133">
        <v>35.64</v>
      </c>
      <c r="F56" s="134">
        <v>3.77</v>
      </c>
      <c r="G56" s="130">
        <v>18.598064516129032</v>
      </c>
      <c r="H56" s="131">
        <v>24.278387096774193</v>
      </c>
      <c r="I56" s="132">
        <v>12.716451612903223</v>
      </c>
      <c r="J56" s="133">
        <v>31.98</v>
      </c>
      <c r="K56" s="135">
        <v>8.85</v>
      </c>
      <c r="L56" s="130">
        <v>23.775333333333332</v>
      </c>
      <c r="M56" s="131">
        <v>29.942333333333337</v>
      </c>
      <c r="N56" s="132">
        <v>17.042333333333332</v>
      </c>
      <c r="O56" s="133">
        <v>36.479999999999997</v>
      </c>
      <c r="P56" s="135">
        <v>13.88</v>
      </c>
      <c r="Q56" s="121"/>
    </row>
    <row r="57" spans="1:17" ht="23.1" customHeight="1" x14ac:dyDescent="0.3">
      <c r="A57" s="143" t="s">
        <v>125</v>
      </c>
      <c r="B57" s="136">
        <v>17.803333333333335</v>
      </c>
      <c r="C57" s="144">
        <v>25.716000000000001</v>
      </c>
      <c r="D57" s="145">
        <v>10.508333333333331</v>
      </c>
      <c r="E57" s="146">
        <v>34.43</v>
      </c>
      <c r="F57" s="147">
        <v>5.41</v>
      </c>
      <c r="G57" s="136">
        <v>18.059354838709673</v>
      </c>
      <c r="H57" s="144">
        <v>24.816129032258058</v>
      </c>
      <c r="I57" s="145">
        <v>12.963225806451611</v>
      </c>
      <c r="J57" s="146">
        <v>29.25</v>
      </c>
      <c r="K57" s="148">
        <v>9.36</v>
      </c>
      <c r="L57" s="136">
        <v>23.228666666666662</v>
      </c>
      <c r="M57" s="144">
        <v>29.867000000000001</v>
      </c>
      <c r="N57" s="145">
        <v>17.396333333333335</v>
      </c>
      <c r="O57" s="146">
        <v>35.18</v>
      </c>
      <c r="P57" s="148">
        <v>13.57</v>
      </c>
      <c r="Q57" s="121"/>
    </row>
    <row r="58" spans="1:17" ht="23.1" customHeight="1" x14ac:dyDescent="0.3">
      <c r="A58" s="129" t="s">
        <v>126</v>
      </c>
      <c r="B58" s="130">
        <v>18.055</v>
      </c>
      <c r="C58" s="131">
        <v>24.468</v>
      </c>
      <c r="D58" s="132">
        <v>11.993666666666664</v>
      </c>
      <c r="E58" s="133">
        <v>34.869999999999997</v>
      </c>
      <c r="F58" s="134">
        <v>7.71</v>
      </c>
      <c r="G58" s="130">
        <v>19.181290322580644</v>
      </c>
      <c r="H58" s="131">
        <v>24.699354838709674</v>
      </c>
      <c r="I58" s="132">
        <v>14.42741935483871</v>
      </c>
      <c r="J58" s="133">
        <v>29.55</v>
      </c>
      <c r="K58" s="135">
        <v>11.25</v>
      </c>
      <c r="L58" s="130">
        <v>23.952666666666669</v>
      </c>
      <c r="M58" s="131">
        <v>29.449999999999996</v>
      </c>
      <c r="N58" s="132">
        <v>18.719333333333331</v>
      </c>
      <c r="O58" s="133">
        <v>33.53</v>
      </c>
      <c r="P58" s="135">
        <v>15.85</v>
      </c>
    </row>
    <row r="59" spans="1:17" ht="23.1" customHeight="1" x14ac:dyDescent="0.3">
      <c r="A59" s="143" t="s">
        <v>127</v>
      </c>
      <c r="B59" s="136">
        <v>16.470333333333333</v>
      </c>
      <c r="C59" s="144">
        <v>24.382333333333335</v>
      </c>
      <c r="D59" s="145">
        <v>9.081333333333335</v>
      </c>
      <c r="E59" s="146">
        <v>31.28</v>
      </c>
      <c r="F59" s="147">
        <v>3.11</v>
      </c>
      <c r="G59" s="136">
        <v>15.98032258064516</v>
      </c>
      <c r="H59" s="144">
        <v>22.634838709677418</v>
      </c>
      <c r="I59" s="145">
        <v>11.038387096774192</v>
      </c>
      <c r="J59" s="146">
        <v>30.74</v>
      </c>
      <c r="K59" s="148">
        <v>7.73</v>
      </c>
      <c r="L59" s="136">
        <v>21.34333333333333</v>
      </c>
      <c r="M59" s="144">
        <v>27.724666666666664</v>
      </c>
      <c r="N59" s="145">
        <v>15.661999999999997</v>
      </c>
      <c r="O59" s="146">
        <v>34.04</v>
      </c>
      <c r="P59" s="148">
        <v>11.61</v>
      </c>
      <c r="Q59" s="121"/>
    </row>
    <row r="60" spans="1:17" ht="23.1" customHeight="1" x14ac:dyDescent="0.3">
      <c r="A60" s="129" t="s">
        <v>128</v>
      </c>
      <c r="B60" s="130">
        <v>16.513333333333335</v>
      </c>
      <c r="C60" s="131">
        <v>25.087666666666664</v>
      </c>
      <c r="D60" s="132">
        <v>7.9060000000000024</v>
      </c>
      <c r="E60" s="133">
        <v>32.14</v>
      </c>
      <c r="F60" s="134">
        <v>0.56000000000000005</v>
      </c>
      <c r="G60" s="130">
        <v>16.540967741935482</v>
      </c>
      <c r="H60" s="131">
        <v>24.209999999999997</v>
      </c>
      <c r="I60" s="132">
        <v>10.259677419354839</v>
      </c>
      <c r="J60" s="133">
        <v>32.25</v>
      </c>
      <c r="K60" s="135">
        <v>5.83</v>
      </c>
      <c r="L60" s="130">
        <v>21.75533333333334</v>
      </c>
      <c r="M60" s="131">
        <v>29.210333333333331</v>
      </c>
      <c r="N60" s="132">
        <v>14.866000000000001</v>
      </c>
      <c r="O60" s="133">
        <v>37.43</v>
      </c>
      <c r="P60" s="135">
        <v>10.23</v>
      </c>
    </row>
    <row r="61" spans="1:17" ht="23.1" customHeight="1" x14ac:dyDescent="0.3">
      <c r="A61" s="143" t="s">
        <v>129</v>
      </c>
      <c r="B61" s="136">
        <v>17.356333333333332</v>
      </c>
      <c r="C61" s="144">
        <v>22.487000000000005</v>
      </c>
      <c r="D61" s="145">
        <v>11.929</v>
      </c>
      <c r="E61" s="146">
        <v>30.32</v>
      </c>
      <c r="F61" s="147">
        <v>8.5399999999999991</v>
      </c>
      <c r="G61" s="136">
        <v>18.813548387096777</v>
      </c>
      <c r="H61" s="144">
        <v>22.940322580645155</v>
      </c>
      <c r="I61" s="145">
        <v>14.988064516129036</v>
      </c>
      <c r="J61" s="146">
        <v>27.27</v>
      </c>
      <c r="K61" s="148">
        <v>11.2</v>
      </c>
      <c r="L61" s="136">
        <v>23.38933333333333</v>
      </c>
      <c r="M61" s="144">
        <v>27.617333333333331</v>
      </c>
      <c r="N61" s="145">
        <v>19.140999999999998</v>
      </c>
      <c r="O61" s="146">
        <v>32.340000000000003</v>
      </c>
      <c r="P61" s="148">
        <v>15.62</v>
      </c>
    </row>
    <row r="62" spans="1:17" ht="22.5" customHeight="1" thickBot="1" x14ac:dyDescent="0.35">
      <c r="A62" s="158" t="s">
        <v>130</v>
      </c>
      <c r="B62" s="159">
        <v>15.801000000000004</v>
      </c>
      <c r="C62" s="160">
        <v>24.813333333333329</v>
      </c>
      <c r="D62" s="161">
        <v>5.9636666666666684</v>
      </c>
      <c r="E62" s="162">
        <v>31.81</v>
      </c>
      <c r="F62" s="163">
        <v>-0.86</v>
      </c>
      <c r="G62" s="159">
        <v>16.063870967741938</v>
      </c>
      <c r="H62" s="160">
        <v>22.919677419354837</v>
      </c>
      <c r="I62" s="161">
        <v>10.143225806451612</v>
      </c>
      <c r="J62" s="162">
        <v>29.65</v>
      </c>
      <c r="K62" s="164">
        <v>5.15</v>
      </c>
      <c r="L62" s="159">
        <v>21.461000000000002</v>
      </c>
      <c r="M62" s="160">
        <v>28.406333333333336</v>
      </c>
      <c r="N62" s="161">
        <v>14.821333333333332</v>
      </c>
      <c r="O62" s="162">
        <v>34.35</v>
      </c>
      <c r="P62" s="164">
        <v>11.01</v>
      </c>
    </row>
    <row r="63" spans="1:17" ht="19.5" customHeight="1" x14ac:dyDescent="0.25">
      <c r="A63" s="165" t="s">
        <v>131</v>
      </c>
    </row>
    <row r="64" spans="1:17" x14ac:dyDescent="0.25">
      <c r="A64" s="165"/>
    </row>
  </sheetData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41" right="0.26" top="0.51" bottom="0.33" header="0" footer="0"/>
  <pageSetup paperSize="9" scale="5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A0D2-E317-4CED-9284-10885758ECAC}">
  <dimension ref="A1:R73"/>
  <sheetViews>
    <sheetView defaultGridColor="0" view="pageBreakPreview" colorId="18" zoomScale="90" zoomScaleNormal="75" zoomScaleSheetLayoutView="90" workbookViewId="0"/>
  </sheetViews>
  <sheetFormatPr baseColWidth="10" defaultColWidth="11" defaultRowHeight="12.75" x14ac:dyDescent="0.2"/>
  <cols>
    <col min="1" max="1" width="35.7109375" style="168" customWidth="1"/>
    <col min="2" max="2" width="11.7109375" style="168" customWidth="1"/>
    <col min="3" max="3" width="15.7109375" style="168" customWidth="1"/>
    <col min="4" max="4" width="11.7109375" style="168" customWidth="1"/>
    <col min="5" max="5" width="15.7109375" style="168" customWidth="1"/>
    <col min="6" max="6" width="11.7109375" style="168" customWidth="1"/>
    <col min="7" max="7" width="15.7109375" style="168" customWidth="1"/>
    <col min="8" max="256" width="11" style="168"/>
    <col min="257" max="257" width="35.7109375" style="168" customWidth="1"/>
    <col min="258" max="258" width="11.7109375" style="168" customWidth="1"/>
    <col min="259" max="259" width="15.7109375" style="168" customWidth="1"/>
    <col min="260" max="260" width="11.7109375" style="168" customWidth="1"/>
    <col min="261" max="261" width="15.7109375" style="168" customWidth="1"/>
    <col min="262" max="262" width="11.7109375" style="168" customWidth="1"/>
    <col min="263" max="263" width="15.7109375" style="168" customWidth="1"/>
    <col min="264" max="512" width="11" style="168"/>
    <col min="513" max="513" width="35.7109375" style="168" customWidth="1"/>
    <col min="514" max="514" width="11.7109375" style="168" customWidth="1"/>
    <col min="515" max="515" width="15.7109375" style="168" customWidth="1"/>
    <col min="516" max="516" width="11.7109375" style="168" customWidth="1"/>
    <col min="517" max="517" width="15.7109375" style="168" customWidth="1"/>
    <col min="518" max="518" width="11.7109375" style="168" customWidth="1"/>
    <col min="519" max="519" width="15.7109375" style="168" customWidth="1"/>
    <col min="520" max="768" width="11" style="168"/>
    <col min="769" max="769" width="35.7109375" style="168" customWidth="1"/>
    <col min="770" max="770" width="11.7109375" style="168" customWidth="1"/>
    <col min="771" max="771" width="15.7109375" style="168" customWidth="1"/>
    <col min="772" max="772" width="11.7109375" style="168" customWidth="1"/>
    <col min="773" max="773" width="15.7109375" style="168" customWidth="1"/>
    <col min="774" max="774" width="11.7109375" style="168" customWidth="1"/>
    <col min="775" max="775" width="15.7109375" style="168" customWidth="1"/>
    <col min="776" max="1024" width="11" style="168"/>
    <col min="1025" max="1025" width="35.7109375" style="168" customWidth="1"/>
    <col min="1026" max="1026" width="11.7109375" style="168" customWidth="1"/>
    <col min="1027" max="1027" width="15.7109375" style="168" customWidth="1"/>
    <col min="1028" max="1028" width="11.7109375" style="168" customWidth="1"/>
    <col min="1029" max="1029" width="15.7109375" style="168" customWidth="1"/>
    <col min="1030" max="1030" width="11.7109375" style="168" customWidth="1"/>
    <col min="1031" max="1031" width="15.7109375" style="168" customWidth="1"/>
    <col min="1032" max="1280" width="11" style="168"/>
    <col min="1281" max="1281" width="35.7109375" style="168" customWidth="1"/>
    <col min="1282" max="1282" width="11.7109375" style="168" customWidth="1"/>
    <col min="1283" max="1283" width="15.7109375" style="168" customWidth="1"/>
    <col min="1284" max="1284" width="11.7109375" style="168" customWidth="1"/>
    <col min="1285" max="1285" width="15.7109375" style="168" customWidth="1"/>
    <col min="1286" max="1286" width="11.7109375" style="168" customWidth="1"/>
    <col min="1287" max="1287" width="15.7109375" style="168" customWidth="1"/>
    <col min="1288" max="1536" width="11" style="168"/>
    <col min="1537" max="1537" width="35.7109375" style="168" customWidth="1"/>
    <col min="1538" max="1538" width="11.7109375" style="168" customWidth="1"/>
    <col min="1539" max="1539" width="15.7109375" style="168" customWidth="1"/>
    <col min="1540" max="1540" width="11.7109375" style="168" customWidth="1"/>
    <col min="1541" max="1541" width="15.7109375" style="168" customWidth="1"/>
    <col min="1542" max="1542" width="11.7109375" style="168" customWidth="1"/>
    <col min="1543" max="1543" width="15.7109375" style="168" customWidth="1"/>
    <col min="1544" max="1792" width="11" style="168"/>
    <col min="1793" max="1793" width="35.7109375" style="168" customWidth="1"/>
    <col min="1794" max="1794" width="11.7109375" style="168" customWidth="1"/>
    <col min="1795" max="1795" width="15.7109375" style="168" customWidth="1"/>
    <col min="1796" max="1796" width="11.7109375" style="168" customWidth="1"/>
    <col min="1797" max="1797" width="15.7109375" style="168" customWidth="1"/>
    <col min="1798" max="1798" width="11.7109375" style="168" customWidth="1"/>
    <col min="1799" max="1799" width="15.7109375" style="168" customWidth="1"/>
    <col min="1800" max="2048" width="11" style="168"/>
    <col min="2049" max="2049" width="35.7109375" style="168" customWidth="1"/>
    <col min="2050" max="2050" width="11.7109375" style="168" customWidth="1"/>
    <col min="2051" max="2051" width="15.7109375" style="168" customWidth="1"/>
    <col min="2052" max="2052" width="11.7109375" style="168" customWidth="1"/>
    <col min="2053" max="2053" width="15.7109375" style="168" customWidth="1"/>
    <col min="2054" max="2054" width="11.7109375" style="168" customWidth="1"/>
    <col min="2055" max="2055" width="15.7109375" style="168" customWidth="1"/>
    <col min="2056" max="2304" width="11" style="168"/>
    <col min="2305" max="2305" width="35.7109375" style="168" customWidth="1"/>
    <col min="2306" max="2306" width="11.7109375" style="168" customWidth="1"/>
    <col min="2307" max="2307" width="15.7109375" style="168" customWidth="1"/>
    <col min="2308" max="2308" width="11.7109375" style="168" customWidth="1"/>
    <col min="2309" max="2309" width="15.7109375" style="168" customWidth="1"/>
    <col min="2310" max="2310" width="11.7109375" style="168" customWidth="1"/>
    <col min="2311" max="2311" width="15.7109375" style="168" customWidth="1"/>
    <col min="2312" max="2560" width="11" style="168"/>
    <col min="2561" max="2561" width="35.7109375" style="168" customWidth="1"/>
    <col min="2562" max="2562" width="11.7109375" style="168" customWidth="1"/>
    <col min="2563" max="2563" width="15.7109375" style="168" customWidth="1"/>
    <col min="2564" max="2564" width="11.7109375" style="168" customWidth="1"/>
    <col min="2565" max="2565" width="15.7109375" style="168" customWidth="1"/>
    <col min="2566" max="2566" width="11.7109375" style="168" customWidth="1"/>
    <col min="2567" max="2567" width="15.7109375" style="168" customWidth="1"/>
    <col min="2568" max="2816" width="11" style="168"/>
    <col min="2817" max="2817" width="35.7109375" style="168" customWidth="1"/>
    <col min="2818" max="2818" width="11.7109375" style="168" customWidth="1"/>
    <col min="2819" max="2819" width="15.7109375" style="168" customWidth="1"/>
    <col min="2820" max="2820" width="11.7109375" style="168" customWidth="1"/>
    <col min="2821" max="2821" width="15.7109375" style="168" customWidth="1"/>
    <col min="2822" max="2822" width="11.7109375" style="168" customWidth="1"/>
    <col min="2823" max="2823" width="15.7109375" style="168" customWidth="1"/>
    <col min="2824" max="3072" width="11" style="168"/>
    <col min="3073" max="3073" width="35.7109375" style="168" customWidth="1"/>
    <col min="3074" max="3074" width="11.7109375" style="168" customWidth="1"/>
    <col min="3075" max="3075" width="15.7109375" style="168" customWidth="1"/>
    <col min="3076" max="3076" width="11.7109375" style="168" customWidth="1"/>
    <col min="3077" max="3077" width="15.7109375" style="168" customWidth="1"/>
    <col min="3078" max="3078" width="11.7109375" style="168" customWidth="1"/>
    <col min="3079" max="3079" width="15.7109375" style="168" customWidth="1"/>
    <col min="3080" max="3328" width="11" style="168"/>
    <col min="3329" max="3329" width="35.7109375" style="168" customWidth="1"/>
    <col min="3330" max="3330" width="11.7109375" style="168" customWidth="1"/>
    <col min="3331" max="3331" width="15.7109375" style="168" customWidth="1"/>
    <col min="3332" max="3332" width="11.7109375" style="168" customWidth="1"/>
    <col min="3333" max="3333" width="15.7109375" style="168" customWidth="1"/>
    <col min="3334" max="3334" width="11.7109375" style="168" customWidth="1"/>
    <col min="3335" max="3335" width="15.7109375" style="168" customWidth="1"/>
    <col min="3336" max="3584" width="11" style="168"/>
    <col min="3585" max="3585" width="35.7109375" style="168" customWidth="1"/>
    <col min="3586" max="3586" width="11.7109375" style="168" customWidth="1"/>
    <col min="3587" max="3587" width="15.7109375" style="168" customWidth="1"/>
    <col min="3588" max="3588" width="11.7109375" style="168" customWidth="1"/>
    <col min="3589" max="3589" width="15.7109375" style="168" customWidth="1"/>
    <col min="3590" max="3590" width="11.7109375" style="168" customWidth="1"/>
    <col min="3591" max="3591" width="15.7109375" style="168" customWidth="1"/>
    <col min="3592" max="3840" width="11" style="168"/>
    <col min="3841" max="3841" width="35.7109375" style="168" customWidth="1"/>
    <col min="3842" max="3842" width="11.7109375" style="168" customWidth="1"/>
    <col min="3843" max="3843" width="15.7109375" style="168" customWidth="1"/>
    <col min="3844" max="3844" width="11.7109375" style="168" customWidth="1"/>
    <col min="3845" max="3845" width="15.7109375" style="168" customWidth="1"/>
    <col min="3846" max="3846" width="11.7109375" style="168" customWidth="1"/>
    <col min="3847" max="3847" width="15.7109375" style="168" customWidth="1"/>
    <col min="3848" max="4096" width="11" style="168"/>
    <col min="4097" max="4097" width="35.7109375" style="168" customWidth="1"/>
    <col min="4098" max="4098" width="11.7109375" style="168" customWidth="1"/>
    <col min="4099" max="4099" width="15.7109375" style="168" customWidth="1"/>
    <col min="4100" max="4100" width="11.7109375" style="168" customWidth="1"/>
    <col min="4101" max="4101" width="15.7109375" style="168" customWidth="1"/>
    <col min="4102" max="4102" width="11.7109375" style="168" customWidth="1"/>
    <col min="4103" max="4103" width="15.7109375" style="168" customWidth="1"/>
    <col min="4104" max="4352" width="11" style="168"/>
    <col min="4353" max="4353" width="35.7109375" style="168" customWidth="1"/>
    <col min="4354" max="4354" width="11.7109375" style="168" customWidth="1"/>
    <col min="4355" max="4355" width="15.7109375" style="168" customWidth="1"/>
    <col min="4356" max="4356" width="11.7109375" style="168" customWidth="1"/>
    <col min="4357" max="4357" width="15.7109375" style="168" customWidth="1"/>
    <col min="4358" max="4358" width="11.7109375" style="168" customWidth="1"/>
    <col min="4359" max="4359" width="15.7109375" style="168" customWidth="1"/>
    <col min="4360" max="4608" width="11" style="168"/>
    <col min="4609" max="4609" width="35.7109375" style="168" customWidth="1"/>
    <col min="4610" max="4610" width="11.7109375" style="168" customWidth="1"/>
    <col min="4611" max="4611" width="15.7109375" style="168" customWidth="1"/>
    <col min="4612" max="4612" width="11.7109375" style="168" customWidth="1"/>
    <col min="4613" max="4613" width="15.7109375" style="168" customWidth="1"/>
    <col min="4614" max="4614" width="11.7109375" style="168" customWidth="1"/>
    <col min="4615" max="4615" width="15.7109375" style="168" customWidth="1"/>
    <col min="4616" max="4864" width="11" style="168"/>
    <col min="4865" max="4865" width="35.7109375" style="168" customWidth="1"/>
    <col min="4866" max="4866" width="11.7109375" style="168" customWidth="1"/>
    <col min="4867" max="4867" width="15.7109375" style="168" customWidth="1"/>
    <col min="4868" max="4868" width="11.7109375" style="168" customWidth="1"/>
    <col min="4869" max="4869" width="15.7109375" style="168" customWidth="1"/>
    <col min="4870" max="4870" width="11.7109375" style="168" customWidth="1"/>
    <col min="4871" max="4871" width="15.7109375" style="168" customWidth="1"/>
    <col min="4872" max="5120" width="11" style="168"/>
    <col min="5121" max="5121" width="35.7109375" style="168" customWidth="1"/>
    <col min="5122" max="5122" width="11.7109375" style="168" customWidth="1"/>
    <col min="5123" max="5123" width="15.7109375" style="168" customWidth="1"/>
    <col min="5124" max="5124" width="11.7109375" style="168" customWidth="1"/>
    <col min="5125" max="5125" width="15.7109375" style="168" customWidth="1"/>
    <col min="5126" max="5126" width="11.7109375" style="168" customWidth="1"/>
    <col min="5127" max="5127" width="15.7109375" style="168" customWidth="1"/>
    <col min="5128" max="5376" width="11" style="168"/>
    <col min="5377" max="5377" width="35.7109375" style="168" customWidth="1"/>
    <col min="5378" max="5378" width="11.7109375" style="168" customWidth="1"/>
    <col min="5379" max="5379" width="15.7109375" style="168" customWidth="1"/>
    <col min="5380" max="5380" width="11.7109375" style="168" customWidth="1"/>
    <col min="5381" max="5381" width="15.7109375" style="168" customWidth="1"/>
    <col min="5382" max="5382" width="11.7109375" style="168" customWidth="1"/>
    <col min="5383" max="5383" width="15.7109375" style="168" customWidth="1"/>
    <col min="5384" max="5632" width="11" style="168"/>
    <col min="5633" max="5633" width="35.7109375" style="168" customWidth="1"/>
    <col min="5634" max="5634" width="11.7109375" style="168" customWidth="1"/>
    <col min="5635" max="5635" width="15.7109375" style="168" customWidth="1"/>
    <col min="5636" max="5636" width="11.7109375" style="168" customWidth="1"/>
    <col min="5637" max="5637" width="15.7109375" style="168" customWidth="1"/>
    <col min="5638" max="5638" width="11.7109375" style="168" customWidth="1"/>
    <col min="5639" max="5639" width="15.7109375" style="168" customWidth="1"/>
    <col min="5640" max="5888" width="11" style="168"/>
    <col min="5889" max="5889" width="35.7109375" style="168" customWidth="1"/>
    <col min="5890" max="5890" width="11.7109375" style="168" customWidth="1"/>
    <col min="5891" max="5891" width="15.7109375" style="168" customWidth="1"/>
    <col min="5892" max="5892" width="11.7109375" style="168" customWidth="1"/>
    <col min="5893" max="5893" width="15.7109375" style="168" customWidth="1"/>
    <col min="5894" max="5894" width="11.7109375" style="168" customWidth="1"/>
    <col min="5895" max="5895" width="15.7109375" style="168" customWidth="1"/>
    <col min="5896" max="6144" width="11" style="168"/>
    <col min="6145" max="6145" width="35.7109375" style="168" customWidth="1"/>
    <col min="6146" max="6146" width="11.7109375" style="168" customWidth="1"/>
    <col min="6147" max="6147" width="15.7109375" style="168" customWidth="1"/>
    <col min="6148" max="6148" width="11.7109375" style="168" customWidth="1"/>
    <col min="6149" max="6149" width="15.7109375" style="168" customWidth="1"/>
    <col min="6150" max="6150" width="11.7109375" style="168" customWidth="1"/>
    <col min="6151" max="6151" width="15.7109375" style="168" customWidth="1"/>
    <col min="6152" max="6400" width="11" style="168"/>
    <col min="6401" max="6401" width="35.7109375" style="168" customWidth="1"/>
    <col min="6402" max="6402" width="11.7109375" style="168" customWidth="1"/>
    <col min="6403" max="6403" width="15.7109375" style="168" customWidth="1"/>
    <col min="6404" max="6404" width="11.7109375" style="168" customWidth="1"/>
    <col min="6405" max="6405" width="15.7109375" style="168" customWidth="1"/>
    <col min="6406" max="6406" width="11.7109375" style="168" customWidth="1"/>
    <col min="6407" max="6407" width="15.7109375" style="168" customWidth="1"/>
    <col min="6408" max="6656" width="11" style="168"/>
    <col min="6657" max="6657" width="35.7109375" style="168" customWidth="1"/>
    <col min="6658" max="6658" width="11.7109375" style="168" customWidth="1"/>
    <col min="6659" max="6659" width="15.7109375" style="168" customWidth="1"/>
    <col min="6660" max="6660" width="11.7109375" style="168" customWidth="1"/>
    <col min="6661" max="6661" width="15.7109375" style="168" customWidth="1"/>
    <col min="6662" max="6662" width="11.7109375" style="168" customWidth="1"/>
    <col min="6663" max="6663" width="15.7109375" style="168" customWidth="1"/>
    <col min="6664" max="6912" width="11" style="168"/>
    <col min="6913" max="6913" width="35.7109375" style="168" customWidth="1"/>
    <col min="6914" max="6914" width="11.7109375" style="168" customWidth="1"/>
    <col min="6915" max="6915" width="15.7109375" style="168" customWidth="1"/>
    <col min="6916" max="6916" width="11.7109375" style="168" customWidth="1"/>
    <col min="6917" max="6917" width="15.7109375" style="168" customWidth="1"/>
    <col min="6918" max="6918" width="11.7109375" style="168" customWidth="1"/>
    <col min="6919" max="6919" width="15.7109375" style="168" customWidth="1"/>
    <col min="6920" max="7168" width="11" style="168"/>
    <col min="7169" max="7169" width="35.7109375" style="168" customWidth="1"/>
    <col min="7170" max="7170" width="11.7109375" style="168" customWidth="1"/>
    <col min="7171" max="7171" width="15.7109375" style="168" customWidth="1"/>
    <col min="7172" max="7172" width="11.7109375" style="168" customWidth="1"/>
    <col min="7173" max="7173" width="15.7109375" style="168" customWidth="1"/>
    <col min="7174" max="7174" width="11.7109375" style="168" customWidth="1"/>
    <col min="7175" max="7175" width="15.7109375" style="168" customWidth="1"/>
    <col min="7176" max="7424" width="11" style="168"/>
    <col min="7425" max="7425" width="35.7109375" style="168" customWidth="1"/>
    <col min="7426" max="7426" width="11.7109375" style="168" customWidth="1"/>
    <col min="7427" max="7427" width="15.7109375" style="168" customWidth="1"/>
    <col min="7428" max="7428" width="11.7109375" style="168" customWidth="1"/>
    <col min="7429" max="7429" width="15.7109375" style="168" customWidth="1"/>
    <col min="7430" max="7430" width="11.7109375" style="168" customWidth="1"/>
    <col min="7431" max="7431" width="15.7109375" style="168" customWidth="1"/>
    <col min="7432" max="7680" width="11" style="168"/>
    <col min="7681" max="7681" width="35.7109375" style="168" customWidth="1"/>
    <col min="7682" max="7682" width="11.7109375" style="168" customWidth="1"/>
    <col min="7683" max="7683" width="15.7109375" style="168" customWidth="1"/>
    <col min="7684" max="7684" width="11.7109375" style="168" customWidth="1"/>
    <col min="7685" max="7685" width="15.7109375" style="168" customWidth="1"/>
    <col min="7686" max="7686" width="11.7109375" style="168" customWidth="1"/>
    <col min="7687" max="7687" width="15.7109375" style="168" customWidth="1"/>
    <col min="7688" max="7936" width="11" style="168"/>
    <col min="7937" max="7937" width="35.7109375" style="168" customWidth="1"/>
    <col min="7938" max="7938" width="11.7109375" style="168" customWidth="1"/>
    <col min="7939" max="7939" width="15.7109375" style="168" customWidth="1"/>
    <col min="7940" max="7940" width="11.7109375" style="168" customWidth="1"/>
    <col min="7941" max="7941" width="15.7109375" style="168" customWidth="1"/>
    <col min="7942" max="7942" width="11.7109375" style="168" customWidth="1"/>
    <col min="7943" max="7943" width="15.7109375" style="168" customWidth="1"/>
    <col min="7944" max="8192" width="11" style="168"/>
    <col min="8193" max="8193" width="35.7109375" style="168" customWidth="1"/>
    <col min="8194" max="8194" width="11.7109375" style="168" customWidth="1"/>
    <col min="8195" max="8195" width="15.7109375" style="168" customWidth="1"/>
    <col min="8196" max="8196" width="11.7109375" style="168" customWidth="1"/>
    <col min="8197" max="8197" width="15.7109375" style="168" customWidth="1"/>
    <col min="8198" max="8198" width="11.7109375" style="168" customWidth="1"/>
    <col min="8199" max="8199" width="15.7109375" style="168" customWidth="1"/>
    <col min="8200" max="8448" width="11" style="168"/>
    <col min="8449" max="8449" width="35.7109375" style="168" customWidth="1"/>
    <col min="8450" max="8450" width="11.7109375" style="168" customWidth="1"/>
    <col min="8451" max="8451" width="15.7109375" style="168" customWidth="1"/>
    <col min="8452" max="8452" width="11.7109375" style="168" customWidth="1"/>
    <col min="8453" max="8453" width="15.7109375" style="168" customWidth="1"/>
    <col min="8454" max="8454" width="11.7109375" style="168" customWidth="1"/>
    <col min="8455" max="8455" width="15.7109375" style="168" customWidth="1"/>
    <col min="8456" max="8704" width="11" style="168"/>
    <col min="8705" max="8705" width="35.7109375" style="168" customWidth="1"/>
    <col min="8706" max="8706" width="11.7109375" style="168" customWidth="1"/>
    <col min="8707" max="8707" width="15.7109375" style="168" customWidth="1"/>
    <col min="8708" max="8708" width="11.7109375" style="168" customWidth="1"/>
    <col min="8709" max="8709" width="15.7109375" style="168" customWidth="1"/>
    <col min="8710" max="8710" width="11.7109375" style="168" customWidth="1"/>
    <col min="8711" max="8711" width="15.7109375" style="168" customWidth="1"/>
    <col min="8712" max="8960" width="11" style="168"/>
    <col min="8961" max="8961" width="35.7109375" style="168" customWidth="1"/>
    <col min="8962" max="8962" width="11.7109375" style="168" customWidth="1"/>
    <col min="8963" max="8963" width="15.7109375" style="168" customWidth="1"/>
    <col min="8964" max="8964" width="11.7109375" style="168" customWidth="1"/>
    <col min="8965" max="8965" width="15.7109375" style="168" customWidth="1"/>
    <col min="8966" max="8966" width="11.7109375" style="168" customWidth="1"/>
    <col min="8967" max="8967" width="15.7109375" style="168" customWidth="1"/>
    <col min="8968" max="9216" width="11" style="168"/>
    <col min="9217" max="9217" width="35.7109375" style="168" customWidth="1"/>
    <col min="9218" max="9218" width="11.7109375" style="168" customWidth="1"/>
    <col min="9219" max="9219" width="15.7109375" style="168" customWidth="1"/>
    <col min="9220" max="9220" width="11.7109375" style="168" customWidth="1"/>
    <col min="9221" max="9221" width="15.7109375" style="168" customWidth="1"/>
    <col min="9222" max="9222" width="11.7109375" style="168" customWidth="1"/>
    <col min="9223" max="9223" width="15.7109375" style="168" customWidth="1"/>
    <col min="9224" max="9472" width="11" style="168"/>
    <col min="9473" max="9473" width="35.7109375" style="168" customWidth="1"/>
    <col min="9474" max="9474" width="11.7109375" style="168" customWidth="1"/>
    <col min="9475" max="9475" width="15.7109375" style="168" customWidth="1"/>
    <col min="9476" max="9476" width="11.7109375" style="168" customWidth="1"/>
    <col min="9477" max="9477" width="15.7109375" style="168" customWidth="1"/>
    <col min="9478" max="9478" width="11.7109375" style="168" customWidth="1"/>
    <col min="9479" max="9479" width="15.7109375" style="168" customWidth="1"/>
    <col min="9480" max="9728" width="11" style="168"/>
    <col min="9729" max="9729" width="35.7109375" style="168" customWidth="1"/>
    <col min="9730" max="9730" width="11.7109375" style="168" customWidth="1"/>
    <col min="9731" max="9731" width="15.7109375" style="168" customWidth="1"/>
    <col min="9732" max="9732" width="11.7109375" style="168" customWidth="1"/>
    <col min="9733" max="9733" width="15.7109375" style="168" customWidth="1"/>
    <col min="9734" max="9734" width="11.7109375" style="168" customWidth="1"/>
    <col min="9735" max="9735" width="15.7109375" style="168" customWidth="1"/>
    <col min="9736" max="9984" width="11" style="168"/>
    <col min="9985" max="9985" width="35.7109375" style="168" customWidth="1"/>
    <col min="9986" max="9986" width="11.7109375" style="168" customWidth="1"/>
    <col min="9987" max="9987" width="15.7109375" style="168" customWidth="1"/>
    <col min="9988" max="9988" width="11.7109375" style="168" customWidth="1"/>
    <col min="9989" max="9989" width="15.7109375" style="168" customWidth="1"/>
    <col min="9990" max="9990" width="11.7109375" style="168" customWidth="1"/>
    <col min="9991" max="9991" width="15.7109375" style="168" customWidth="1"/>
    <col min="9992" max="10240" width="11" style="168"/>
    <col min="10241" max="10241" width="35.7109375" style="168" customWidth="1"/>
    <col min="10242" max="10242" width="11.7109375" style="168" customWidth="1"/>
    <col min="10243" max="10243" width="15.7109375" style="168" customWidth="1"/>
    <col min="10244" max="10244" width="11.7109375" style="168" customWidth="1"/>
    <col min="10245" max="10245" width="15.7109375" style="168" customWidth="1"/>
    <col min="10246" max="10246" width="11.7109375" style="168" customWidth="1"/>
    <col min="10247" max="10247" width="15.7109375" style="168" customWidth="1"/>
    <col min="10248" max="10496" width="11" style="168"/>
    <col min="10497" max="10497" width="35.7109375" style="168" customWidth="1"/>
    <col min="10498" max="10498" width="11.7109375" style="168" customWidth="1"/>
    <col min="10499" max="10499" width="15.7109375" style="168" customWidth="1"/>
    <col min="10500" max="10500" width="11.7109375" style="168" customWidth="1"/>
    <col min="10501" max="10501" width="15.7109375" style="168" customWidth="1"/>
    <col min="10502" max="10502" width="11.7109375" style="168" customWidth="1"/>
    <col min="10503" max="10503" width="15.7109375" style="168" customWidth="1"/>
    <col min="10504" max="10752" width="11" style="168"/>
    <col min="10753" max="10753" width="35.7109375" style="168" customWidth="1"/>
    <col min="10754" max="10754" width="11.7109375" style="168" customWidth="1"/>
    <col min="10755" max="10755" width="15.7109375" style="168" customWidth="1"/>
    <col min="10756" max="10756" width="11.7109375" style="168" customWidth="1"/>
    <col min="10757" max="10757" width="15.7109375" style="168" customWidth="1"/>
    <col min="10758" max="10758" width="11.7109375" style="168" customWidth="1"/>
    <col min="10759" max="10759" width="15.7109375" style="168" customWidth="1"/>
    <col min="10760" max="11008" width="11" style="168"/>
    <col min="11009" max="11009" width="35.7109375" style="168" customWidth="1"/>
    <col min="11010" max="11010" width="11.7109375" style="168" customWidth="1"/>
    <col min="11011" max="11011" width="15.7109375" style="168" customWidth="1"/>
    <col min="11012" max="11012" width="11.7109375" style="168" customWidth="1"/>
    <col min="11013" max="11013" width="15.7109375" style="168" customWidth="1"/>
    <col min="11014" max="11014" width="11.7109375" style="168" customWidth="1"/>
    <col min="11015" max="11015" width="15.7109375" style="168" customWidth="1"/>
    <col min="11016" max="11264" width="11" style="168"/>
    <col min="11265" max="11265" width="35.7109375" style="168" customWidth="1"/>
    <col min="11266" max="11266" width="11.7109375" style="168" customWidth="1"/>
    <col min="11267" max="11267" width="15.7109375" style="168" customWidth="1"/>
    <col min="11268" max="11268" width="11.7109375" style="168" customWidth="1"/>
    <col min="11269" max="11269" width="15.7109375" style="168" customWidth="1"/>
    <col min="11270" max="11270" width="11.7109375" style="168" customWidth="1"/>
    <col min="11271" max="11271" width="15.7109375" style="168" customWidth="1"/>
    <col min="11272" max="11520" width="11" style="168"/>
    <col min="11521" max="11521" width="35.7109375" style="168" customWidth="1"/>
    <col min="11522" max="11522" width="11.7109375" style="168" customWidth="1"/>
    <col min="11523" max="11523" width="15.7109375" style="168" customWidth="1"/>
    <col min="11524" max="11524" width="11.7109375" style="168" customWidth="1"/>
    <col min="11525" max="11525" width="15.7109375" style="168" customWidth="1"/>
    <col min="11526" max="11526" width="11.7109375" style="168" customWidth="1"/>
    <col min="11527" max="11527" width="15.7109375" style="168" customWidth="1"/>
    <col min="11528" max="11776" width="11" style="168"/>
    <col min="11777" max="11777" width="35.7109375" style="168" customWidth="1"/>
    <col min="11778" max="11778" width="11.7109375" style="168" customWidth="1"/>
    <col min="11779" max="11779" width="15.7109375" style="168" customWidth="1"/>
    <col min="11780" max="11780" width="11.7109375" style="168" customWidth="1"/>
    <col min="11781" max="11781" width="15.7109375" style="168" customWidth="1"/>
    <col min="11782" max="11782" width="11.7109375" style="168" customWidth="1"/>
    <col min="11783" max="11783" width="15.7109375" style="168" customWidth="1"/>
    <col min="11784" max="12032" width="11" style="168"/>
    <col min="12033" max="12033" width="35.7109375" style="168" customWidth="1"/>
    <col min="12034" max="12034" width="11.7109375" style="168" customWidth="1"/>
    <col min="12035" max="12035" width="15.7109375" style="168" customWidth="1"/>
    <col min="12036" max="12036" width="11.7109375" style="168" customWidth="1"/>
    <col min="12037" max="12037" width="15.7109375" style="168" customWidth="1"/>
    <col min="12038" max="12038" width="11.7109375" style="168" customWidth="1"/>
    <col min="12039" max="12039" width="15.7109375" style="168" customWidth="1"/>
    <col min="12040" max="12288" width="11" style="168"/>
    <col min="12289" max="12289" width="35.7109375" style="168" customWidth="1"/>
    <col min="12290" max="12290" width="11.7109375" style="168" customWidth="1"/>
    <col min="12291" max="12291" width="15.7109375" style="168" customWidth="1"/>
    <col min="12292" max="12292" width="11.7109375" style="168" customWidth="1"/>
    <col min="12293" max="12293" width="15.7109375" style="168" customWidth="1"/>
    <col min="12294" max="12294" width="11.7109375" style="168" customWidth="1"/>
    <col min="12295" max="12295" width="15.7109375" style="168" customWidth="1"/>
    <col min="12296" max="12544" width="11" style="168"/>
    <col min="12545" max="12545" width="35.7109375" style="168" customWidth="1"/>
    <col min="12546" max="12546" width="11.7109375" style="168" customWidth="1"/>
    <col min="12547" max="12547" width="15.7109375" style="168" customWidth="1"/>
    <col min="12548" max="12548" width="11.7109375" style="168" customWidth="1"/>
    <col min="12549" max="12549" width="15.7109375" style="168" customWidth="1"/>
    <col min="12550" max="12550" width="11.7109375" style="168" customWidth="1"/>
    <col min="12551" max="12551" width="15.7109375" style="168" customWidth="1"/>
    <col min="12552" max="12800" width="11" style="168"/>
    <col min="12801" max="12801" width="35.7109375" style="168" customWidth="1"/>
    <col min="12802" max="12802" width="11.7109375" style="168" customWidth="1"/>
    <col min="12803" max="12803" width="15.7109375" style="168" customWidth="1"/>
    <col min="12804" max="12804" width="11.7109375" style="168" customWidth="1"/>
    <col min="12805" max="12805" width="15.7109375" style="168" customWidth="1"/>
    <col min="12806" max="12806" width="11.7109375" style="168" customWidth="1"/>
    <col min="12807" max="12807" width="15.7109375" style="168" customWidth="1"/>
    <col min="12808" max="13056" width="11" style="168"/>
    <col min="13057" max="13057" width="35.7109375" style="168" customWidth="1"/>
    <col min="13058" max="13058" width="11.7109375" style="168" customWidth="1"/>
    <col min="13059" max="13059" width="15.7109375" style="168" customWidth="1"/>
    <col min="13060" max="13060" width="11.7109375" style="168" customWidth="1"/>
    <col min="13061" max="13061" width="15.7109375" style="168" customWidth="1"/>
    <col min="13062" max="13062" width="11.7109375" style="168" customWidth="1"/>
    <col min="13063" max="13063" width="15.7109375" style="168" customWidth="1"/>
    <col min="13064" max="13312" width="11" style="168"/>
    <col min="13313" max="13313" width="35.7109375" style="168" customWidth="1"/>
    <col min="13314" max="13314" width="11.7109375" style="168" customWidth="1"/>
    <col min="13315" max="13315" width="15.7109375" style="168" customWidth="1"/>
    <col min="13316" max="13316" width="11.7109375" style="168" customWidth="1"/>
    <col min="13317" max="13317" width="15.7109375" style="168" customWidth="1"/>
    <col min="13318" max="13318" width="11.7109375" style="168" customWidth="1"/>
    <col min="13319" max="13319" width="15.7109375" style="168" customWidth="1"/>
    <col min="13320" max="13568" width="11" style="168"/>
    <col min="13569" max="13569" width="35.7109375" style="168" customWidth="1"/>
    <col min="13570" max="13570" width="11.7109375" style="168" customWidth="1"/>
    <col min="13571" max="13571" width="15.7109375" style="168" customWidth="1"/>
    <col min="13572" max="13572" width="11.7109375" style="168" customWidth="1"/>
    <col min="13573" max="13573" width="15.7109375" style="168" customWidth="1"/>
    <col min="13574" max="13574" width="11.7109375" style="168" customWidth="1"/>
    <col min="13575" max="13575" width="15.7109375" style="168" customWidth="1"/>
    <col min="13576" max="13824" width="11" style="168"/>
    <col min="13825" max="13825" width="35.7109375" style="168" customWidth="1"/>
    <col min="13826" max="13826" width="11.7109375" style="168" customWidth="1"/>
    <col min="13827" max="13827" width="15.7109375" style="168" customWidth="1"/>
    <col min="13828" max="13828" width="11.7109375" style="168" customWidth="1"/>
    <col min="13829" max="13829" width="15.7109375" style="168" customWidth="1"/>
    <col min="13830" max="13830" width="11.7109375" style="168" customWidth="1"/>
    <col min="13831" max="13831" width="15.7109375" style="168" customWidth="1"/>
    <col min="13832" max="14080" width="11" style="168"/>
    <col min="14081" max="14081" width="35.7109375" style="168" customWidth="1"/>
    <col min="14082" max="14082" width="11.7109375" style="168" customWidth="1"/>
    <col min="14083" max="14083" width="15.7109375" style="168" customWidth="1"/>
    <col min="14084" max="14084" width="11.7109375" style="168" customWidth="1"/>
    <col min="14085" max="14085" width="15.7109375" style="168" customWidth="1"/>
    <col min="14086" max="14086" width="11.7109375" style="168" customWidth="1"/>
    <col min="14087" max="14087" width="15.7109375" style="168" customWidth="1"/>
    <col min="14088" max="14336" width="11" style="168"/>
    <col min="14337" max="14337" width="35.7109375" style="168" customWidth="1"/>
    <col min="14338" max="14338" width="11.7109375" style="168" customWidth="1"/>
    <col min="14339" max="14339" width="15.7109375" style="168" customWidth="1"/>
    <col min="14340" max="14340" width="11.7109375" style="168" customWidth="1"/>
    <col min="14341" max="14341" width="15.7109375" style="168" customWidth="1"/>
    <col min="14342" max="14342" width="11.7109375" style="168" customWidth="1"/>
    <col min="14343" max="14343" width="15.7109375" style="168" customWidth="1"/>
    <col min="14344" max="14592" width="11" style="168"/>
    <col min="14593" max="14593" width="35.7109375" style="168" customWidth="1"/>
    <col min="14594" max="14594" width="11.7109375" style="168" customWidth="1"/>
    <col min="14595" max="14595" width="15.7109375" style="168" customWidth="1"/>
    <col min="14596" max="14596" width="11.7109375" style="168" customWidth="1"/>
    <col min="14597" max="14597" width="15.7109375" style="168" customWidth="1"/>
    <col min="14598" max="14598" width="11.7109375" style="168" customWidth="1"/>
    <col min="14599" max="14599" width="15.7109375" style="168" customWidth="1"/>
    <col min="14600" max="14848" width="11" style="168"/>
    <col min="14849" max="14849" width="35.7109375" style="168" customWidth="1"/>
    <col min="14850" max="14850" width="11.7109375" style="168" customWidth="1"/>
    <col min="14851" max="14851" width="15.7109375" style="168" customWidth="1"/>
    <col min="14852" max="14852" width="11.7109375" style="168" customWidth="1"/>
    <col min="14853" max="14853" width="15.7109375" style="168" customWidth="1"/>
    <col min="14854" max="14854" width="11.7109375" style="168" customWidth="1"/>
    <col min="14855" max="14855" width="15.7109375" style="168" customWidth="1"/>
    <col min="14856" max="15104" width="11" style="168"/>
    <col min="15105" max="15105" width="35.7109375" style="168" customWidth="1"/>
    <col min="15106" max="15106" width="11.7109375" style="168" customWidth="1"/>
    <col min="15107" max="15107" width="15.7109375" style="168" customWidth="1"/>
    <col min="15108" max="15108" width="11.7109375" style="168" customWidth="1"/>
    <col min="15109" max="15109" width="15.7109375" style="168" customWidth="1"/>
    <col min="15110" max="15110" width="11.7109375" style="168" customWidth="1"/>
    <col min="15111" max="15111" width="15.7109375" style="168" customWidth="1"/>
    <col min="15112" max="15360" width="11" style="168"/>
    <col min="15361" max="15361" width="35.7109375" style="168" customWidth="1"/>
    <col min="15362" max="15362" width="11.7109375" style="168" customWidth="1"/>
    <col min="15363" max="15363" width="15.7109375" style="168" customWidth="1"/>
    <col min="15364" max="15364" width="11.7109375" style="168" customWidth="1"/>
    <col min="15365" max="15365" width="15.7109375" style="168" customWidth="1"/>
    <col min="15366" max="15366" width="11.7109375" style="168" customWidth="1"/>
    <col min="15367" max="15367" width="15.7109375" style="168" customWidth="1"/>
    <col min="15368" max="15616" width="11" style="168"/>
    <col min="15617" max="15617" width="35.7109375" style="168" customWidth="1"/>
    <col min="15618" max="15618" width="11.7109375" style="168" customWidth="1"/>
    <col min="15619" max="15619" width="15.7109375" style="168" customWidth="1"/>
    <col min="15620" max="15620" width="11.7109375" style="168" customWidth="1"/>
    <col min="15621" max="15621" width="15.7109375" style="168" customWidth="1"/>
    <col min="15622" max="15622" width="11.7109375" style="168" customWidth="1"/>
    <col min="15623" max="15623" width="15.7109375" style="168" customWidth="1"/>
    <col min="15624" max="15872" width="11" style="168"/>
    <col min="15873" max="15873" width="35.7109375" style="168" customWidth="1"/>
    <col min="15874" max="15874" width="11.7109375" style="168" customWidth="1"/>
    <col min="15875" max="15875" width="15.7109375" style="168" customWidth="1"/>
    <col min="15876" max="15876" width="11.7109375" style="168" customWidth="1"/>
    <col min="15877" max="15877" width="15.7109375" style="168" customWidth="1"/>
    <col min="15878" max="15878" width="11.7109375" style="168" customWidth="1"/>
    <col min="15879" max="15879" width="15.7109375" style="168" customWidth="1"/>
    <col min="15880" max="16128" width="11" style="168"/>
    <col min="16129" max="16129" width="35.7109375" style="168" customWidth="1"/>
    <col min="16130" max="16130" width="11.7109375" style="168" customWidth="1"/>
    <col min="16131" max="16131" width="15.7109375" style="168" customWidth="1"/>
    <col min="16132" max="16132" width="11.7109375" style="168" customWidth="1"/>
    <col min="16133" max="16133" width="15.7109375" style="168" customWidth="1"/>
    <col min="16134" max="16134" width="11.7109375" style="168" customWidth="1"/>
    <col min="16135" max="16135" width="15.7109375" style="168" customWidth="1"/>
    <col min="16136" max="16384" width="11" style="168"/>
  </cols>
  <sheetData>
    <row r="1" spans="1:16" ht="27" customHeight="1" x14ac:dyDescent="0.2">
      <c r="A1" s="166" t="s">
        <v>132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25.15" customHeight="1" x14ac:dyDescent="0.25">
      <c r="A2" s="169" t="s">
        <v>133</v>
      </c>
      <c r="B2" s="170"/>
      <c r="C2" s="170"/>
      <c r="D2" s="170"/>
      <c r="E2" s="170"/>
      <c r="F2" s="170"/>
      <c r="G2" s="170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9.5" customHeight="1" thickBot="1" x14ac:dyDescent="0.3">
      <c r="A3" s="169"/>
      <c r="B3" s="170"/>
      <c r="C3" s="170"/>
      <c r="D3" s="170"/>
      <c r="E3" s="170"/>
      <c r="F3" s="170"/>
      <c r="G3" s="170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9.899999999999999" customHeight="1" thickBot="1" x14ac:dyDescent="0.25">
      <c r="A4" s="171" t="s">
        <v>134</v>
      </c>
      <c r="B4" s="172"/>
      <c r="C4" s="172"/>
      <c r="D4" s="172"/>
      <c r="E4" s="172"/>
      <c r="F4" s="172"/>
      <c r="G4" s="173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7.100000000000001" customHeight="1" x14ac:dyDescent="0.2">
      <c r="A5" s="729" t="s">
        <v>70</v>
      </c>
      <c r="B5" s="731" t="s">
        <v>62</v>
      </c>
      <c r="C5" s="732"/>
      <c r="D5" s="733" t="s">
        <v>63</v>
      </c>
      <c r="E5" s="734"/>
      <c r="F5" s="733" t="s">
        <v>64</v>
      </c>
      <c r="G5" s="734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17.100000000000001" customHeight="1" thickBot="1" x14ac:dyDescent="0.25">
      <c r="A6" s="730"/>
      <c r="B6" s="174" t="s">
        <v>135</v>
      </c>
      <c r="C6" s="175" t="s">
        <v>136</v>
      </c>
      <c r="D6" s="176" t="s">
        <v>135</v>
      </c>
      <c r="E6" s="177" t="s">
        <v>136</v>
      </c>
      <c r="F6" s="174" t="s">
        <v>135</v>
      </c>
      <c r="G6" s="178" t="s">
        <v>136</v>
      </c>
      <c r="H6" s="167"/>
      <c r="I6" s="167"/>
      <c r="J6" s="167"/>
      <c r="K6" s="167"/>
      <c r="L6" s="167"/>
      <c r="M6" s="167"/>
      <c r="N6" s="167"/>
      <c r="O6" s="167"/>
      <c r="P6" s="167"/>
    </row>
    <row r="7" spans="1:16" ht="16.5" customHeight="1" x14ac:dyDescent="0.25">
      <c r="A7" s="113" t="s">
        <v>76</v>
      </c>
      <c r="B7" s="179">
        <v>2.5600000000000005</v>
      </c>
      <c r="C7" s="180">
        <v>2.16</v>
      </c>
      <c r="D7" s="181">
        <v>33.86</v>
      </c>
      <c r="E7" s="182">
        <v>11.63</v>
      </c>
      <c r="F7" s="183">
        <v>21.62</v>
      </c>
      <c r="G7" s="184">
        <v>12.44</v>
      </c>
      <c r="H7" s="167"/>
      <c r="I7" s="167"/>
      <c r="J7" s="167"/>
      <c r="K7" s="167"/>
      <c r="L7" s="167"/>
      <c r="M7" s="167"/>
      <c r="N7" s="167"/>
      <c r="O7" s="167"/>
      <c r="P7" s="167"/>
    </row>
    <row r="8" spans="1:16" ht="17.100000000000001" customHeight="1" x14ac:dyDescent="0.25">
      <c r="A8" s="122" t="s">
        <v>77</v>
      </c>
      <c r="B8" s="185">
        <v>5.29</v>
      </c>
      <c r="C8" s="186">
        <v>2.54</v>
      </c>
      <c r="D8" s="185">
        <v>122.41000000000001</v>
      </c>
      <c r="E8" s="186">
        <v>60.29</v>
      </c>
      <c r="F8" s="185">
        <v>30.85</v>
      </c>
      <c r="G8" s="186">
        <v>17.66</v>
      </c>
      <c r="H8" s="167"/>
      <c r="I8" s="167"/>
      <c r="J8" s="167"/>
      <c r="K8" s="167"/>
      <c r="L8" s="167"/>
      <c r="M8" s="167"/>
      <c r="N8" s="167"/>
      <c r="O8" s="167"/>
      <c r="P8" s="167"/>
    </row>
    <row r="9" spans="1:16" ht="17.100000000000001" customHeight="1" x14ac:dyDescent="0.25">
      <c r="A9" s="129" t="s">
        <v>78</v>
      </c>
      <c r="B9" s="187">
        <v>18.859999999999996</v>
      </c>
      <c r="C9" s="188">
        <v>12.2</v>
      </c>
      <c r="D9" s="187">
        <v>91.100000000000009</v>
      </c>
      <c r="E9" s="188">
        <v>43.03</v>
      </c>
      <c r="F9" s="187">
        <v>15.339999999999998</v>
      </c>
      <c r="G9" s="188">
        <v>3.43</v>
      </c>
      <c r="H9" s="167"/>
      <c r="I9" s="167"/>
      <c r="J9" s="167"/>
      <c r="K9" s="167"/>
      <c r="L9" s="167"/>
      <c r="M9" s="167"/>
      <c r="N9" s="167"/>
      <c r="O9" s="167"/>
      <c r="P9" s="167"/>
    </row>
    <row r="10" spans="1:16" ht="17.100000000000001" customHeight="1" x14ac:dyDescent="0.25">
      <c r="A10" s="122" t="s">
        <v>79</v>
      </c>
      <c r="B10" s="185">
        <v>8.6</v>
      </c>
      <c r="C10" s="186">
        <v>4.8</v>
      </c>
      <c r="D10" s="185">
        <v>96.530000000000015</v>
      </c>
      <c r="E10" s="186">
        <v>47.96</v>
      </c>
      <c r="F10" s="185">
        <v>16.729999999999997</v>
      </c>
      <c r="G10" s="186">
        <v>5.37</v>
      </c>
      <c r="H10" s="167"/>
      <c r="I10" s="167"/>
      <c r="J10" s="167"/>
      <c r="K10" s="167"/>
      <c r="L10" s="167"/>
      <c r="M10" s="167"/>
      <c r="N10" s="167"/>
      <c r="O10" s="167"/>
      <c r="P10" s="167"/>
    </row>
    <row r="11" spans="1:16" ht="17.100000000000001" customHeight="1" x14ac:dyDescent="0.25">
      <c r="A11" s="129" t="s">
        <v>80</v>
      </c>
      <c r="B11" s="187">
        <v>8.94</v>
      </c>
      <c r="C11" s="188">
        <v>5.52</v>
      </c>
      <c r="D11" s="187">
        <v>54.27</v>
      </c>
      <c r="E11" s="188">
        <v>35.58</v>
      </c>
      <c r="F11" s="187">
        <v>28.540000000000003</v>
      </c>
      <c r="G11" s="188">
        <v>8.64</v>
      </c>
      <c r="H11" s="167"/>
      <c r="I11" s="167"/>
      <c r="J11" s="167"/>
      <c r="K11" s="167"/>
      <c r="L11" s="167"/>
      <c r="M11" s="167"/>
      <c r="N11" s="167"/>
      <c r="O11" s="167"/>
      <c r="P11" s="167"/>
    </row>
    <row r="12" spans="1:16" ht="17.100000000000001" customHeight="1" x14ac:dyDescent="0.25">
      <c r="A12" s="122" t="s">
        <v>81</v>
      </c>
      <c r="B12" s="185">
        <v>3.8500000000000005</v>
      </c>
      <c r="C12" s="186">
        <v>3.06</v>
      </c>
      <c r="D12" s="185">
        <v>114.66</v>
      </c>
      <c r="E12" s="186">
        <v>63.04</v>
      </c>
      <c r="F12" s="185">
        <v>28.18</v>
      </c>
      <c r="G12" s="186">
        <v>18.52</v>
      </c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17.100000000000001" customHeight="1" x14ac:dyDescent="0.25">
      <c r="A13" s="129" t="s">
        <v>82</v>
      </c>
      <c r="B13" s="187">
        <v>5.3100000000000005</v>
      </c>
      <c r="C13" s="188">
        <v>3.92</v>
      </c>
      <c r="D13" s="187">
        <v>36.230000000000004</v>
      </c>
      <c r="E13" s="188">
        <v>15.44</v>
      </c>
      <c r="F13" s="187">
        <v>37.04</v>
      </c>
      <c r="G13" s="188">
        <v>18.02</v>
      </c>
      <c r="H13" s="167"/>
      <c r="I13" s="167"/>
      <c r="J13" s="167"/>
      <c r="K13" s="167"/>
      <c r="L13" s="167"/>
      <c r="M13" s="167"/>
      <c r="N13" s="167"/>
      <c r="O13" s="167"/>
      <c r="P13" s="167"/>
    </row>
    <row r="14" spans="1:16" ht="17.100000000000001" customHeight="1" x14ac:dyDescent="0.25">
      <c r="A14" s="122" t="s">
        <v>83</v>
      </c>
      <c r="B14" s="185">
        <v>10.499999999999998</v>
      </c>
      <c r="C14" s="186">
        <v>9.6999999999999993</v>
      </c>
      <c r="D14" s="185">
        <v>38.600000000000009</v>
      </c>
      <c r="E14" s="186">
        <v>8.9499999999999993</v>
      </c>
      <c r="F14" s="185">
        <v>57.31</v>
      </c>
      <c r="G14" s="186">
        <v>19.3</v>
      </c>
      <c r="H14" s="167"/>
      <c r="I14" s="167"/>
      <c r="J14" s="167"/>
      <c r="K14" s="167"/>
      <c r="L14" s="167"/>
      <c r="M14" s="167"/>
      <c r="N14" s="167"/>
      <c r="O14" s="167"/>
      <c r="P14" s="167"/>
    </row>
    <row r="15" spans="1:16" ht="17.100000000000001" customHeight="1" x14ac:dyDescent="0.25">
      <c r="A15" s="129" t="s">
        <v>84</v>
      </c>
      <c r="B15" s="187">
        <v>0.8</v>
      </c>
      <c r="C15" s="188">
        <v>0.4</v>
      </c>
      <c r="D15" s="187">
        <v>48.600000000000009</v>
      </c>
      <c r="E15" s="188">
        <v>31.4</v>
      </c>
      <c r="F15" s="187">
        <v>4.1500000000000004</v>
      </c>
      <c r="G15" s="188">
        <v>2.62</v>
      </c>
      <c r="H15" s="167"/>
      <c r="I15" s="167"/>
      <c r="J15" s="167"/>
      <c r="K15" s="167"/>
      <c r="L15" s="167"/>
      <c r="M15" s="167"/>
      <c r="N15" s="167"/>
      <c r="O15" s="167"/>
      <c r="P15" s="167"/>
    </row>
    <row r="16" spans="1:16" ht="17.100000000000001" customHeight="1" thickBot="1" x14ac:dyDescent="0.3">
      <c r="A16" s="122" t="s">
        <v>85</v>
      </c>
      <c r="B16" s="189">
        <v>5.2999999999999989</v>
      </c>
      <c r="C16" s="190">
        <v>2.9</v>
      </c>
      <c r="D16" s="189">
        <v>81.800000000000011</v>
      </c>
      <c r="E16" s="190">
        <v>43.5</v>
      </c>
      <c r="F16" s="189">
        <v>15.4</v>
      </c>
      <c r="G16" s="190">
        <v>8.6</v>
      </c>
      <c r="H16" s="167"/>
      <c r="I16" s="167"/>
      <c r="J16" s="167"/>
      <c r="K16" s="167"/>
      <c r="L16" s="167"/>
      <c r="M16" s="167"/>
      <c r="N16" s="167"/>
      <c r="O16" s="167"/>
      <c r="P16" s="167"/>
    </row>
    <row r="17" spans="1:18" ht="17.100000000000001" customHeight="1" x14ac:dyDescent="0.25">
      <c r="A17" s="113" t="s">
        <v>86</v>
      </c>
      <c r="B17" s="191">
        <v>1</v>
      </c>
      <c r="C17" s="192">
        <v>0.8</v>
      </c>
      <c r="D17" s="191">
        <v>50.2</v>
      </c>
      <c r="E17" s="192">
        <v>27</v>
      </c>
      <c r="F17" s="191">
        <v>27.159999999999997</v>
      </c>
      <c r="G17" s="192">
        <v>9.1999999999999993</v>
      </c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8" ht="17.100000000000001" customHeight="1" x14ac:dyDescent="0.25">
      <c r="A18" s="143" t="s">
        <v>87</v>
      </c>
      <c r="B18" s="185">
        <v>1.01</v>
      </c>
      <c r="C18" s="186">
        <v>0.61</v>
      </c>
      <c r="D18" s="185">
        <v>9.3399999999999981</v>
      </c>
      <c r="E18" s="186">
        <v>2.44</v>
      </c>
      <c r="F18" s="185">
        <v>11.36</v>
      </c>
      <c r="G18" s="186">
        <v>4.26</v>
      </c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8" ht="17.100000000000001" customHeight="1" x14ac:dyDescent="0.25">
      <c r="A19" s="129" t="s">
        <v>88</v>
      </c>
      <c r="B19" s="193">
        <v>0.79</v>
      </c>
      <c r="C19" s="194">
        <v>0.59</v>
      </c>
      <c r="D19" s="193">
        <v>147.60000000000002</v>
      </c>
      <c r="E19" s="194">
        <v>63.9</v>
      </c>
      <c r="F19" s="193">
        <v>29.170000000000005</v>
      </c>
      <c r="G19" s="194">
        <v>12.22</v>
      </c>
      <c r="H19" s="167"/>
      <c r="I19" s="167"/>
      <c r="J19" s="167"/>
      <c r="K19" s="167"/>
      <c r="L19" s="167"/>
      <c r="M19" s="167"/>
      <c r="N19" s="167"/>
      <c r="O19" s="167"/>
      <c r="P19" s="167"/>
    </row>
    <row r="20" spans="1:18" ht="17.100000000000001" customHeight="1" x14ac:dyDescent="0.25">
      <c r="A20" s="143" t="s">
        <v>89</v>
      </c>
      <c r="B20" s="185">
        <v>1.61</v>
      </c>
      <c r="C20" s="186">
        <v>0.81</v>
      </c>
      <c r="D20" s="185">
        <v>63.620000000000005</v>
      </c>
      <c r="E20" s="186">
        <v>32.119999999999997</v>
      </c>
      <c r="F20" s="185">
        <v>11.909999999999998</v>
      </c>
      <c r="G20" s="186">
        <v>3.43</v>
      </c>
      <c r="H20" s="167"/>
      <c r="I20" s="167"/>
      <c r="J20" s="167"/>
      <c r="K20" s="167"/>
      <c r="L20" s="167"/>
      <c r="M20" s="167"/>
      <c r="N20" s="167"/>
      <c r="O20" s="167"/>
      <c r="P20" s="167"/>
    </row>
    <row r="21" spans="1:18" ht="17.100000000000001" customHeight="1" x14ac:dyDescent="0.25">
      <c r="A21" s="129" t="s">
        <v>90</v>
      </c>
      <c r="B21" s="193">
        <v>0.61</v>
      </c>
      <c r="C21" s="194">
        <v>0.41</v>
      </c>
      <c r="D21" s="193">
        <v>33.190000000000005</v>
      </c>
      <c r="E21" s="194">
        <v>27</v>
      </c>
      <c r="F21" s="193">
        <v>25.440000000000005</v>
      </c>
      <c r="G21" s="194">
        <v>11.64</v>
      </c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</row>
    <row r="22" spans="1:18" ht="17.100000000000001" customHeight="1" x14ac:dyDescent="0.25">
      <c r="A22" s="143" t="s">
        <v>91</v>
      </c>
      <c r="B22" s="185">
        <v>0</v>
      </c>
      <c r="C22" s="186">
        <v>0</v>
      </c>
      <c r="D22" s="185">
        <v>17.600000000000001</v>
      </c>
      <c r="E22" s="186">
        <v>4.5999999999999996</v>
      </c>
      <c r="F22" s="185">
        <v>31.400000000000002</v>
      </c>
      <c r="G22" s="186">
        <v>16.399999999999999</v>
      </c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18" ht="16.5" customHeight="1" x14ac:dyDescent="0.25">
      <c r="A23" s="129" t="s">
        <v>92</v>
      </c>
      <c r="B23" s="193">
        <v>1.59</v>
      </c>
      <c r="C23" s="194">
        <v>1.59</v>
      </c>
      <c r="D23" s="193">
        <v>134.53</v>
      </c>
      <c r="E23" s="194">
        <v>47.76</v>
      </c>
      <c r="F23" s="193">
        <v>70.67</v>
      </c>
      <c r="G23" s="194">
        <v>23.89</v>
      </c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</row>
    <row r="24" spans="1:18" ht="17.100000000000001" customHeight="1" x14ac:dyDescent="0.25">
      <c r="A24" s="143" t="s">
        <v>93</v>
      </c>
      <c r="B24" s="185">
        <v>0</v>
      </c>
      <c r="C24" s="186">
        <v>0</v>
      </c>
      <c r="D24" s="185">
        <v>33.5</v>
      </c>
      <c r="E24" s="186">
        <v>18.5</v>
      </c>
      <c r="F24" s="185">
        <v>29.6</v>
      </c>
      <c r="G24" s="186">
        <v>7.6</v>
      </c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1:18" ht="17.100000000000001" customHeight="1" x14ac:dyDescent="0.25">
      <c r="A25" s="129" t="s">
        <v>94</v>
      </c>
      <c r="B25" s="193">
        <v>19.899999999999999</v>
      </c>
      <c r="C25" s="194">
        <v>19.899999999999999</v>
      </c>
      <c r="D25" s="193">
        <v>81.7</v>
      </c>
      <c r="E25" s="194">
        <v>40</v>
      </c>
      <c r="F25" s="193">
        <v>30.8</v>
      </c>
      <c r="G25" s="194">
        <v>14.7</v>
      </c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</row>
    <row r="26" spans="1:18" ht="17.100000000000001" customHeight="1" x14ac:dyDescent="0.25">
      <c r="A26" s="143" t="s">
        <v>95</v>
      </c>
      <c r="B26" s="185">
        <v>4.5999999999999996</v>
      </c>
      <c r="C26" s="186">
        <v>4.5</v>
      </c>
      <c r="D26" s="185">
        <v>77</v>
      </c>
      <c r="E26" s="186">
        <v>46.1</v>
      </c>
      <c r="F26" s="185">
        <v>41.400000000000006</v>
      </c>
      <c r="G26" s="186">
        <v>17.2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</row>
    <row r="27" spans="1:18" ht="17.100000000000001" customHeight="1" x14ac:dyDescent="0.25">
      <c r="A27" s="129" t="s">
        <v>96</v>
      </c>
      <c r="B27" s="193">
        <v>0.39</v>
      </c>
      <c r="C27" s="194">
        <v>0.39</v>
      </c>
      <c r="D27" s="193">
        <v>31.53</v>
      </c>
      <c r="E27" s="194">
        <v>9.41</v>
      </c>
      <c r="F27" s="193">
        <v>44.529999999999994</v>
      </c>
      <c r="G27" s="194">
        <v>17.36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</row>
    <row r="28" spans="1:18" ht="17.100000000000001" customHeight="1" x14ac:dyDescent="0.25">
      <c r="A28" s="143" t="s">
        <v>97</v>
      </c>
      <c r="B28" s="185">
        <v>2.6</v>
      </c>
      <c r="C28" s="186">
        <v>1.6</v>
      </c>
      <c r="D28" s="185">
        <v>25.2</v>
      </c>
      <c r="E28" s="186">
        <v>6</v>
      </c>
      <c r="F28" s="185">
        <v>45.8</v>
      </c>
      <c r="G28" s="186">
        <v>7.6</v>
      </c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</row>
    <row r="29" spans="1:18" ht="17.100000000000001" customHeight="1" x14ac:dyDescent="0.25">
      <c r="A29" s="129" t="s">
        <v>98</v>
      </c>
      <c r="B29" s="193">
        <v>4.5999999999999996</v>
      </c>
      <c r="C29" s="194">
        <v>4.5999999999999996</v>
      </c>
      <c r="D29" s="193">
        <v>88.600000000000009</v>
      </c>
      <c r="E29" s="194">
        <v>30.6</v>
      </c>
      <c r="F29" s="193">
        <v>30.799999999999997</v>
      </c>
      <c r="G29" s="194">
        <v>15.4</v>
      </c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  <row r="30" spans="1:18" ht="17.100000000000001" customHeight="1" x14ac:dyDescent="0.25">
      <c r="A30" s="143" t="s">
        <v>99</v>
      </c>
      <c r="B30" s="185">
        <v>3.38</v>
      </c>
      <c r="C30" s="186">
        <v>1.99</v>
      </c>
      <c r="D30" s="185">
        <v>66.070000000000007</v>
      </c>
      <c r="E30" s="186">
        <v>22.88</v>
      </c>
      <c r="F30" s="185">
        <v>65.88</v>
      </c>
      <c r="G30" s="186">
        <v>41.79</v>
      </c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</row>
    <row r="31" spans="1:18" ht="17.100000000000001" customHeight="1" x14ac:dyDescent="0.25">
      <c r="A31" s="129" t="s">
        <v>100</v>
      </c>
      <c r="B31" s="193">
        <v>1.19</v>
      </c>
      <c r="C31" s="194">
        <v>1.19</v>
      </c>
      <c r="D31" s="193">
        <v>16.72</v>
      </c>
      <c r="E31" s="194">
        <v>4.18</v>
      </c>
      <c r="F31" s="193">
        <v>49.750000000000007</v>
      </c>
      <c r="G31" s="194">
        <v>16.12</v>
      </c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1:18" ht="17.100000000000001" customHeight="1" x14ac:dyDescent="0.25">
      <c r="A32" s="143" t="s">
        <v>101</v>
      </c>
      <c r="B32" s="185">
        <v>5.4</v>
      </c>
      <c r="C32" s="186">
        <v>5.4</v>
      </c>
      <c r="D32" s="185">
        <v>161.89999999999998</v>
      </c>
      <c r="E32" s="186">
        <v>40.299999999999997</v>
      </c>
      <c r="F32" s="185">
        <v>26.700000000000003</v>
      </c>
      <c r="G32" s="186">
        <v>14.8</v>
      </c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</row>
    <row r="33" spans="1:18" ht="17.100000000000001" customHeight="1" x14ac:dyDescent="0.25">
      <c r="A33" s="129" t="s">
        <v>102</v>
      </c>
      <c r="B33" s="193">
        <v>0.30000000000000004</v>
      </c>
      <c r="C33" s="194">
        <v>0.1</v>
      </c>
      <c r="D33" s="193">
        <v>20.599999999999998</v>
      </c>
      <c r="E33" s="194">
        <v>12.1</v>
      </c>
      <c r="F33" s="193">
        <v>26.3</v>
      </c>
      <c r="G33" s="194">
        <v>8.6</v>
      </c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1:18" ht="17.100000000000001" customHeight="1" x14ac:dyDescent="0.25">
      <c r="A34" s="143" t="s">
        <v>103</v>
      </c>
      <c r="B34" s="185">
        <v>0</v>
      </c>
      <c r="C34" s="186">
        <v>0</v>
      </c>
      <c r="D34" s="185">
        <v>53.400000000000006</v>
      </c>
      <c r="E34" s="186">
        <v>42</v>
      </c>
      <c r="F34" s="185">
        <v>30.8</v>
      </c>
      <c r="G34" s="186">
        <v>17.600000000000001</v>
      </c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</row>
    <row r="35" spans="1:18" ht="17.100000000000001" customHeight="1" x14ac:dyDescent="0.25">
      <c r="A35" s="129" t="s">
        <v>104</v>
      </c>
      <c r="B35" s="193">
        <v>0</v>
      </c>
      <c r="C35" s="194">
        <v>0</v>
      </c>
      <c r="D35" s="193">
        <v>119.89999999999999</v>
      </c>
      <c r="E35" s="194">
        <v>71.400000000000006</v>
      </c>
      <c r="F35" s="193">
        <v>35.57</v>
      </c>
      <c r="G35" s="194">
        <v>19.5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</row>
    <row r="36" spans="1:18" ht="17.100000000000001" customHeight="1" x14ac:dyDescent="0.25">
      <c r="A36" s="143" t="s">
        <v>105</v>
      </c>
      <c r="B36" s="185">
        <v>0.8</v>
      </c>
      <c r="C36" s="186">
        <v>0.4</v>
      </c>
      <c r="D36" s="185">
        <v>34.000000000000007</v>
      </c>
      <c r="E36" s="186">
        <v>14.8</v>
      </c>
      <c r="F36" s="185">
        <v>40.800000000000004</v>
      </c>
      <c r="G36" s="186">
        <v>9</v>
      </c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</row>
    <row r="37" spans="1:18" ht="17.100000000000001" customHeight="1" x14ac:dyDescent="0.25">
      <c r="A37" s="129" t="s">
        <v>106</v>
      </c>
      <c r="B37" s="193">
        <v>0.4</v>
      </c>
      <c r="C37" s="194">
        <v>0.2</v>
      </c>
      <c r="D37" s="193">
        <v>64.459999999999994</v>
      </c>
      <c r="E37" s="194">
        <v>38.96</v>
      </c>
      <c r="F37" s="193">
        <v>42.230000000000004</v>
      </c>
      <c r="G37" s="194">
        <v>14.89</v>
      </c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</row>
    <row r="38" spans="1:18" ht="17.100000000000001" customHeight="1" x14ac:dyDescent="0.25">
      <c r="A38" s="143" t="s">
        <v>107</v>
      </c>
      <c r="B38" s="185">
        <v>0.83</v>
      </c>
      <c r="C38" s="186">
        <v>0.62</v>
      </c>
      <c r="D38" s="185">
        <v>60.1</v>
      </c>
      <c r="E38" s="186">
        <v>29.11</v>
      </c>
      <c r="F38" s="185">
        <v>27.53</v>
      </c>
      <c r="G38" s="186">
        <v>7.83</v>
      </c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</row>
    <row r="39" spans="1:18" ht="17.100000000000001" customHeight="1" x14ac:dyDescent="0.25">
      <c r="A39" s="129" t="s">
        <v>108</v>
      </c>
      <c r="B39" s="193">
        <v>0.2</v>
      </c>
      <c r="C39" s="194">
        <v>0.2</v>
      </c>
      <c r="D39" s="193">
        <v>94.3</v>
      </c>
      <c r="E39" s="194">
        <v>46.6</v>
      </c>
      <c r="F39" s="193">
        <v>35.1</v>
      </c>
      <c r="G39" s="194">
        <v>7.7</v>
      </c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</row>
    <row r="40" spans="1:18" ht="17.100000000000001" customHeight="1" x14ac:dyDescent="0.25">
      <c r="A40" s="143" t="s">
        <v>109</v>
      </c>
      <c r="B40" s="185">
        <v>0</v>
      </c>
      <c r="C40" s="186">
        <v>0</v>
      </c>
      <c r="D40" s="185">
        <v>33.709999999999994</v>
      </c>
      <c r="E40" s="186">
        <v>12.79</v>
      </c>
      <c r="F40" s="185">
        <v>12.180000000000001</v>
      </c>
      <c r="G40" s="186">
        <v>5.08</v>
      </c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</row>
    <row r="41" spans="1:18" ht="17.100000000000001" customHeight="1" x14ac:dyDescent="0.25">
      <c r="A41" s="150" t="s">
        <v>110</v>
      </c>
      <c r="B41" s="193">
        <v>1</v>
      </c>
      <c r="C41" s="194">
        <v>0.4</v>
      </c>
      <c r="D41" s="193">
        <v>100.49</v>
      </c>
      <c r="E41" s="194">
        <v>61.51</v>
      </c>
      <c r="F41" s="193">
        <v>13.669999999999998</v>
      </c>
      <c r="G41" s="194">
        <v>7.24</v>
      </c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</row>
    <row r="42" spans="1:18" ht="17.100000000000001" customHeight="1" x14ac:dyDescent="0.25">
      <c r="A42" s="143" t="s">
        <v>111</v>
      </c>
      <c r="B42" s="185">
        <v>11.8</v>
      </c>
      <c r="C42" s="186">
        <v>11.8</v>
      </c>
      <c r="D42" s="185">
        <v>111.2</v>
      </c>
      <c r="E42" s="186">
        <v>37.799999999999997</v>
      </c>
      <c r="F42" s="185">
        <v>31.81</v>
      </c>
      <c r="G42" s="186">
        <v>21.4</v>
      </c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</row>
    <row r="43" spans="1:18" ht="17.100000000000001" customHeight="1" x14ac:dyDescent="0.25">
      <c r="A43" s="129" t="s">
        <v>112</v>
      </c>
      <c r="B43" s="193">
        <v>2</v>
      </c>
      <c r="C43" s="194">
        <v>1</v>
      </c>
      <c r="D43" s="193">
        <v>106.2</v>
      </c>
      <c r="E43" s="194">
        <v>39.799999999999997</v>
      </c>
      <c r="F43" s="193">
        <v>23.999999999999996</v>
      </c>
      <c r="G43" s="194">
        <v>9.8000000000000007</v>
      </c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</row>
    <row r="44" spans="1:18" ht="17.100000000000001" customHeight="1" thickBot="1" x14ac:dyDescent="0.3">
      <c r="A44" s="151" t="s">
        <v>113</v>
      </c>
      <c r="B44" s="185">
        <v>0</v>
      </c>
      <c r="C44" s="186">
        <v>0</v>
      </c>
      <c r="D44" s="185">
        <v>159.91</v>
      </c>
      <c r="E44" s="186">
        <v>60.64</v>
      </c>
      <c r="F44" s="185">
        <v>43.09</v>
      </c>
      <c r="G44" s="186">
        <v>19.5</v>
      </c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  <row r="45" spans="1:18" ht="17.100000000000001" customHeight="1" x14ac:dyDescent="0.25">
      <c r="A45" s="113" t="s">
        <v>114</v>
      </c>
      <c r="B45" s="196">
        <v>2.2000000000000002</v>
      </c>
      <c r="C45" s="197">
        <v>2.2000000000000002</v>
      </c>
      <c r="D45" s="196">
        <v>171.35</v>
      </c>
      <c r="E45" s="197">
        <v>53.6</v>
      </c>
      <c r="F45" s="196">
        <v>17.32</v>
      </c>
      <c r="G45" s="197">
        <v>10.3</v>
      </c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</row>
    <row r="46" spans="1:18" ht="17.100000000000001" customHeight="1" x14ac:dyDescent="0.25">
      <c r="A46" s="143" t="s">
        <v>115</v>
      </c>
      <c r="B46" s="185">
        <v>6.23</v>
      </c>
      <c r="C46" s="186">
        <v>5.63</v>
      </c>
      <c r="D46" s="185">
        <v>63.339999999999996</v>
      </c>
      <c r="E46" s="186">
        <v>38.799999999999997</v>
      </c>
      <c r="F46" s="185">
        <v>15.72</v>
      </c>
      <c r="G46" s="186">
        <v>6.57</v>
      </c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</row>
    <row r="47" spans="1:18" ht="17.100000000000001" customHeight="1" x14ac:dyDescent="0.25">
      <c r="A47" s="129" t="s">
        <v>116</v>
      </c>
      <c r="B47" s="193">
        <v>3.2</v>
      </c>
      <c r="C47" s="194">
        <v>2.8</v>
      </c>
      <c r="D47" s="193">
        <v>118.4</v>
      </c>
      <c r="E47" s="194">
        <v>32.4</v>
      </c>
      <c r="F47" s="193">
        <v>11.14</v>
      </c>
      <c r="G47" s="194">
        <v>8.36</v>
      </c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</row>
    <row r="48" spans="1:18" ht="17.100000000000001" customHeight="1" x14ac:dyDescent="0.25">
      <c r="A48" s="143" t="s">
        <v>117</v>
      </c>
      <c r="B48" s="185">
        <v>10.799999999999999</v>
      </c>
      <c r="C48" s="186">
        <v>9.1999999999999993</v>
      </c>
      <c r="D48" s="185">
        <v>174.40000000000003</v>
      </c>
      <c r="E48" s="186">
        <v>62.2</v>
      </c>
      <c r="F48" s="185">
        <v>13.61</v>
      </c>
      <c r="G48" s="186">
        <v>11</v>
      </c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</row>
    <row r="49" spans="1:18" ht="17.100000000000001" customHeight="1" x14ac:dyDescent="0.25">
      <c r="A49" s="129" t="s">
        <v>118</v>
      </c>
      <c r="B49" s="193">
        <v>0</v>
      </c>
      <c r="C49" s="194">
        <v>0</v>
      </c>
      <c r="D49" s="193">
        <v>121.20000000000002</v>
      </c>
      <c r="E49" s="194">
        <v>29.6</v>
      </c>
      <c r="F49" s="193">
        <v>63.20000000000001</v>
      </c>
      <c r="G49" s="194">
        <v>18.600000000000001</v>
      </c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</row>
    <row r="50" spans="1:18" ht="17.100000000000001" customHeight="1" x14ac:dyDescent="0.25">
      <c r="A50" s="143" t="s">
        <v>119</v>
      </c>
      <c r="B50" s="185">
        <v>3.8</v>
      </c>
      <c r="C50" s="186">
        <v>3.8</v>
      </c>
      <c r="D50" s="185">
        <v>135.19999999999996</v>
      </c>
      <c r="E50" s="186">
        <v>38.799999999999997</v>
      </c>
      <c r="F50" s="185">
        <v>38</v>
      </c>
      <c r="G50" s="186">
        <v>23.8</v>
      </c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</row>
    <row r="51" spans="1:18" ht="17.100000000000001" customHeight="1" x14ac:dyDescent="0.25">
      <c r="A51" s="129" t="s">
        <v>120</v>
      </c>
      <c r="B51" s="193">
        <v>0</v>
      </c>
      <c r="C51" s="194">
        <v>0</v>
      </c>
      <c r="D51" s="193">
        <v>118.33</v>
      </c>
      <c r="E51" s="194">
        <v>38.96</v>
      </c>
      <c r="F51" s="193">
        <v>27.79</v>
      </c>
      <c r="G51" s="194">
        <v>19.3</v>
      </c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</row>
    <row r="52" spans="1:18" ht="17.100000000000001" customHeight="1" x14ac:dyDescent="0.25">
      <c r="A52" s="143" t="s">
        <v>121</v>
      </c>
      <c r="B52" s="185">
        <v>3.43</v>
      </c>
      <c r="C52" s="186">
        <v>3.33</v>
      </c>
      <c r="D52" s="185">
        <v>96.24</v>
      </c>
      <c r="E52" s="186">
        <v>41.65</v>
      </c>
      <c r="F52" s="185">
        <v>7.919999999999999</v>
      </c>
      <c r="G52" s="186">
        <v>6.93</v>
      </c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</row>
    <row r="53" spans="1:18" ht="17.100000000000001" customHeight="1" x14ac:dyDescent="0.25">
      <c r="A53" s="129" t="s">
        <v>122</v>
      </c>
      <c r="B53" s="193">
        <v>0.7</v>
      </c>
      <c r="C53" s="194">
        <v>0.6</v>
      </c>
      <c r="D53" s="193">
        <v>113.89999999999999</v>
      </c>
      <c r="E53" s="194">
        <v>41.3</v>
      </c>
      <c r="F53" s="193">
        <v>51</v>
      </c>
      <c r="G53" s="194">
        <v>36.799999999999997</v>
      </c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</row>
    <row r="54" spans="1:18" ht="17.100000000000001" customHeight="1" x14ac:dyDescent="0.25">
      <c r="A54" s="143" t="s">
        <v>123</v>
      </c>
      <c r="B54" s="185">
        <v>2.9400000000000004</v>
      </c>
      <c r="C54" s="186">
        <v>2.16</v>
      </c>
      <c r="D54" s="185">
        <v>160.42000000000002</v>
      </c>
      <c r="E54" s="186">
        <v>51.55</v>
      </c>
      <c r="F54" s="185">
        <v>33.090000000000003</v>
      </c>
      <c r="G54" s="186">
        <v>26.2</v>
      </c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</row>
    <row r="55" spans="1:18" ht="17.100000000000001" customHeight="1" x14ac:dyDescent="0.25">
      <c r="A55" s="129" t="s">
        <v>124</v>
      </c>
      <c r="B55" s="193">
        <v>0</v>
      </c>
      <c r="C55" s="194">
        <v>0</v>
      </c>
      <c r="D55" s="193">
        <v>124.4</v>
      </c>
      <c r="E55" s="194">
        <v>44.6</v>
      </c>
      <c r="F55" s="193">
        <v>5.8</v>
      </c>
      <c r="G55" s="194">
        <v>5.8</v>
      </c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</row>
    <row r="56" spans="1:18" ht="17.100000000000001" customHeight="1" x14ac:dyDescent="0.25">
      <c r="A56" s="143" t="s">
        <v>125</v>
      </c>
      <c r="B56" s="185">
        <v>0</v>
      </c>
      <c r="C56" s="186">
        <v>0</v>
      </c>
      <c r="D56" s="185">
        <v>113.05999999999999</v>
      </c>
      <c r="E56" s="186">
        <v>48.38</v>
      </c>
      <c r="F56" s="185">
        <v>37.519999999999996</v>
      </c>
      <c r="G56" s="186">
        <v>25.83</v>
      </c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</row>
    <row r="57" spans="1:18" ht="17.100000000000001" customHeight="1" x14ac:dyDescent="0.25">
      <c r="A57" s="129" t="s">
        <v>126</v>
      </c>
      <c r="B57" s="193">
        <v>4.3599999999999994</v>
      </c>
      <c r="C57" s="194">
        <v>2.96</v>
      </c>
      <c r="D57" s="193">
        <v>52.600000000000009</v>
      </c>
      <c r="E57" s="194">
        <v>17.53</v>
      </c>
      <c r="F57" s="193">
        <v>10.790000000000001</v>
      </c>
      <c r="G57" s="194">
        <v>6.2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</row>
    <row r="58" spans="1:18" ht="17.100000000000001" customHeight="1" x14ac:dyDescent="0.25">
      <c r="A58" s="143" t="s">
        <v>127</v>
      </c>
      <c r="B58" s="185">
        <v>0.41</v>
      </c>
      <c r="C58" s="186">
        <v>0.41</v>
      </c>
      <c r="D58" s="185">
        <v>186.36999999999998</v>
      </c>
      <c r="E58" s="186">
        <v>52.02</v>
      </c>
      <c r="F58" s="185">
        <v>14.059999999999999</v>
      </c>
      <c r="G58" s="186">
        <v>4.9000000000000004</v>
      </c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</row>
    <row r="59" spans="1:18" ht="17.100000000000001" customHeight="1" x14ac:dyDescent="0.25">
      <c r="A59" s="129" t="s">
        <v>128</v>
      </c>
      <c r="B59" s="193">
        <v>0.2</v>
      </c>
      <c r="C59" s="194">
        <v>0.2</v>
      </c>
      <c r="D59" s="193">
        <v>245.01999999999998</v>
      </c>
      <c r="E59" s="194">
        <v>130.49</v>
      </c>
      <c r="F59" s="193">
        <v>56.350000000000009</v>
      </c>
      <c r="G59" s="194">
        <v>33.33</v>
      </c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</row>
    <row r="60" spans="1:18" ht="17.100000000000001" customHeight="1" x14ac:dyDescent="0.25">
      <c r="A60" s="143" t="s">
        <v>129</v>
      </c>
      <c r="B60" s="185">
        <v>0.61</v>
      </c>
      <c r="C60" s="186">
        <v>0.41</v>
      </c>
      <c r="D60" s="185">
        <v>109.81</v>
      </c>
      <c r="E60" s="186">
        <v>47.3</v>
      </c>
      <c r="F60" s="185">
        <v>13.19</v>
      </c>
      <c r="G60" s="186">
        <v>11.77</v>
      </c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</row>
    <row r="61" spans="1:18" s="167" customFormat="1" ht="20.100000000000001" customHeight="1" thickBot="1" x14ac:dyDescent="0.3">
      <c r="A61" s="158" t="s">
        <v>130</v>
      </c>
      <c r="B61" s="198">
        <v>0.2</v>
      </c>
      <c r="C61" s="199">
        <v>0.2</v>
      </c>
      <c r="D61" s="198">
        <v>117</v>
      </c>
      <c r="E61" s="199">
        <v>39</v>
      </c>
      <c r="F61" s="198">
        <v>35.800000000000004</v>
      </c>
      <c r="G61" s="199">
        <v>22.6</v>
      </c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</row>
    <row r="62" spans="1:18" s="167" customFormat="1" x14ac:dyDescent="0.2">
      <c r="A62" s="168" t="s">
        <v>137</v>
      </c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</row>
    <row r="63" spans="1:18" s="167" customFormat="1" x14ac:dyDescent="0.2">
      <c r="A63" s="200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</row>
    <row r="64" spans="1:18" s="167" customFormat="1" ht="13.5" customHeight="1" x14ac:dyDescent="0.2"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</row>
    <row r="65" spans="1:18" s="167" customFormat="1" x14ac:dyDescent="0.2"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</row>
    <row r="66" spans="1:18" s="167" customFormat="1" x14ac:dyDescent="0.2"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</row>
    <row r="67" spans="1:18" s="167" customFormat="1" x14ac:dyDescent="0.2"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</row>
    <row r="68" spans="1:18" s="167" customFormat="1" x14ac:dyDescent="0.2"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</row>
    <row r="69" spans="1:18" s="167" customFormat="1" x14ac:dyDescent="0.2"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</row>
    <row r="70" spans="1:18" s="167" customFormat="1" x14ac:dyDescent="0.2"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</row>
    <row r="71" spans="1:18" s="167" customFormat="1" x14ac:dyDescent="0.2"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</row>
    <row r="72" spans="1:18" s="167" customFormat="1" x14ac:dyDescent="0.2"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</row>
    <row r="73" spans="1:18" x14ac:dyDescent="0.2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</row>
  </sheetData>
  <mergeCells count="4">
    <mergeCell ref="A5:A6"/>
    <mergeCell ref="B5:C5"/>
    <mergeCell ref="D5:E5"/>
    <mergeCell ref="F5:G5"/>
  </mergeCells>
  <printOptions horizontalCentered="1"/>
  <pageMargins left="0.55118110236220474" right="0.47244094488188981" top="0.43307086614173229" bottom="0.27559055118110237" header="0" footer="0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979F-8455-455B-A669-13CB0F7F5A4A}">
  <dimension ref="A1:EC98"/>
  <sheetViews>
    <sheetView view="pageBreakPreview" zoomScale="90" zoomScaleNormal="100" zoomScaleSheetLayoutView="90" workbookViewId="0">
      <selection activeCell="U30" sqref="U30"/>
    </sheetView>
  </sheetViews>
  <sheetFormatPr baseColWidth="10" defaultColWidth="11" defaultRowHeight="12.75" x14ac:dyDescent="0.2"/>
  <cols>
    <col min="1" max="1" width="23.5703125" style="201" customWidth="1"/>
    <col min="2" max="2" width="12.140625" style="201" customWidth="1"/>
    <col min="3" max="4" width="9.28515625" style="201" customWidth="1"/>
    <col min="5" max="5" width="12.140625" style="201" customWidth="1"/>
    <col min="6" max="7" width="9.28515625" style="201" customWidth="1"/>
    <col min="8" max="8" width="12.140625" style="201" customWidth="1"/>
    <col min="9" max="10" width="9.28515625" style="201" customWidth="1"/>
    <col min="11" max="11" width="12.140625" style="201" customWidth="1"/>
    <col min="12" max="13" width="9.28515625" style="201" customWidth="1"/>
    <col min="14" max="256" width="11" style="201"/>
    <col min="257" max="257" width="23.5703125" style="201" customWidth="1"/>
    <col min="258" max="258" width="12.140625" style="201" customWidth="1"/>
    <col min="259" max="260" width="9.28515625" style="201" customWidth="1"/>
    <col min="261" max="261" width="12.140625" style="201" customWidth="1"/>
    <col min="262" max="263" width="9.28515625" style="201" customWidth="1"/>
    <col min="264" max="264" width="12.140625" style="201" customWidth="1"/>
    <col min="265" max="266" width="9.28515625" style="201" customWidth="1"/>
    <col min="267" max="267" width="12.140625" style="201" customWidth="1"/>
    <col min="268" max="269" width="9.28515625" style="201" customWidth="1"/>
    <col min="270" max="512" width="11" style="201"/>
    <col min="513" max="513" width="23.5703125" style="201" customWidth="1"/>
    <col min="514" max="514" width="12.140625" style="201" customWidth="1"/>
    <col min="515" max="516" width="9.28515625" style="201" customWidth="1"/>
    <col min="517" max="517" width="12.140625" style="201" customWidth="1"/>
    <col min="518" max="519" width="9.28515625" style="201" customWidth="1"/>
    <col min="520" max="520" width="12.140625" style="201" customWidth="1"/>
    <col min="521" max="522" width="9.28515625" style="201" customWidth="1"/>
    <col min="523" max="523" width="12.140625" style="201" customWidth="1"/>
    <col min="524" max="525" width="9.28515625" style="201" customWidth="1"/>
    <col min="526" max="768" width="11" style="201"/>
    <col min="769" max="769" width="23.5703125" style="201" customWidth="1"/>
    <col min="770" max="770" width="12.140625" style="201" customWidth="1"/>
    <col min="771" max="772" width="9.28515625" style="201" customWidth="1"/>
    <col min="773" max="773" width="12.140625" style="201" customWidth="1"/>
    <col min="774" max="775" width="9.28515625" style="201" customWidth="1"/>
    <col min="776" max="776" width="12.140625" style="201" customWidth="1"/>
    <col min="777" max="778" width="9.28515625" style="201" customWidth="1"/>
    <col min="779" max="779" width="12.140625" style="201" customWidth="1"/>
    <col min="780" max="781" width="9.28515625" style="201" customWidth="1"/>
    <col min="782" max="1024" width="11" style="201"/>
    <col min="1025" max="1025" width="23.5703125" style="201" customWidth="1"/>
    <col min="1026" max="1026" width="12.140625" style="201" customWidth="1"/>
    <col min="1027" max="1028" width="9.28515625" style="201" customWidth="1"/>
    <col min="1029" max="1029" width="12.140625" style="201" customWidth="1"/>
    <col min="1030" max="1031" width="9.28515625" style="201" customWidth="1"/>
    <col min="1032" max="1032" width="12.140625" style="201" customWidth="1"/>
    <col min="1033" max="1034" width="9.28515625" style="201" customWidth="1"/>
    <col min="1035" max="1035" width="12.140625" style="201" customWidth="1"/>
    <col min="1036" max="1037" width="9.28515625" style="201" customWidth="1"/>
    <col min="1038" max="1280" width="11" style="201"/>
    <col min="1281" max="1281" width="23.5703125" style="201" customWidth="1"/>
    <col min="1282" max="1282" width="12.140625" style="201" customWidth="1"/>
    <col min="1283" max="1284" width="9.28515625" style="201" customWidth="1"/>
    <col min="1285" max="1285" width="12.140625" style="201" customWidth="1"/>
    <col min="1286" max="1287" width="9.28515625" style="201" customWidth="1"/>
    <col min="1288" max="1288" width="12.140625" style="201" customWidth="1"/>
    <col min="1289" max="1290" width="9.28515625" style="201" customWidth="1"/>
    <col min="1291" max="1291" width="12.140625" style="201" customWidth="1"/>
    <col min="1292" max="1293" width="9.28515625" style="201" customWidth="1"/>
    <col min="1294" max="1536" width="11" style="201"/>
    <col min="1537" max="1537" width="23.5703125" style="201" customWidth="1"/>
    <col min="1538" max="1538" width="12.140625" style="201" customWidth="1"/>
    <col min="1539" max="1540" width="9.28515625" style="201" customWidth="1"/>
    <col min="1541" max="1541" width="12.140625" style="201" customWidth="1"/>
    <col min="1542" max="1543" width="9.28515625" style="201" customWidth="1"/>
    <col min="1544" max="1544" width="12.140625" style="201" customWidth="1"/>
    <col min="1545" max="1546" width="9.28515625" style="201" customWidth="1"/>
    <col min="1547" max="1547" width="12.140625" style="201" customWidth="1"/>
    <col min="1548" max="1549" width="9.28515625" style="201" customWidth="1"/>
    <col min="1550" max="1792" width="11" style="201"/>
    <col min="1793" max="1793" width="23.5703125" style="201" customWidth="1"/>
    <col min="1794" max="1794" width="12.140625" style="201" customWidth="1"/>
    <col min="1795" max="1796" width="9.28515625" style="201" customWidth="1"/>
    <col min="1797" max="1797" width="12.140625" style="201" customWidth="1"/>
    <col min="1798" max="1799" width="9.28515625" style="201" customWidth="1"/>
    <col min="1800" max="1800" width="12.140625" style="201" customWidth="1"/>
    <col min="1801" max="1802" width="9.28515625" style="201" customWidth="1"/>
    <col min="1803" max="1803" width="12.140625" style="201" customWidth="1"/>
    <col min="1804" max="1805" width="9.28515625" style="201" customWidth="1"/>
    <col min="1806" max="2048" width="11" style="201"/>
    <col min="2049" max="2049" width="23.5703125" style="201" customWidth="1"/>
    <col min="2050" max="2050" width="12.140625" style="201" customWidth="1"/>
    <col min="2051" max="2052" width="9.28515625" style="201" customWidth="1"/>
    <col min="2053" max="2053" width="12.140625" style="201" customWidth="1"/>
    <col min="2054" max="2055" width="9.28515625" style="201" customWidth="1"/>
    <col min="2056" max="2056" width="12.140625" style="201" customWidth="1"/>
    <col min="2057" max="2058" width="9.28515625" style="201" customWidth="1"/>
    <col min="2059" max="2059" width="12.140625" style="201" customWidth="1"/>
    <col min="2060" max="2061" width="9.28515625" style="201" customWidth="1"/>
    <col min="2062" max="2304" width="11" style="201"/>
    <col min="2305" max="2305" width="23.5703125" style="201" customWidth="1"/>
    <col min="2306" max="2306" width="12.140625" style="201" customWidth="1"/>
    <col min="2307" max="2308" width="9.28515625" style="201" customWidth="1"/>
    <col min="2309" max="2309" width="12.140625" style="201" customWidth="1"/>
    <col min="2310" max="2311" width="9.28515625" style="201" customWidth="1"/>
    <col min="2312" max="2312" width="12.140625" style="201" customWidth="1"/>
    <col min="2313" max="2314" width="9.28515625" style="201" customWidth="1"/>
    <col min="2315" max="2315" width="12.140625" style="201" customWidth="1"/>
    <col min="2316" max="2317" width="9.28515625" style="201" customWidth="1"/>
    <col min="2318" max="2560" width="11" style="201"/>
    <col min="2561" max="2561" width="23.5703125" style="201" customWidth="1"/>
    <col min="2562" max="2562" width="12.140625" style="201" customWidth="1"/>
    <col min="2563" max="2564" width="9.28515625" style="201" customWidth="1"/>
    <col min="2565" max="2565" width="12.140625" style="201" customWidth="1"/>
    <col min="2566" max="2567" width="9.28515625" style="201" customWidth="1"/>
    <col min="2568" max="2568" width="12.140625" style="201" customWidth="1"/>
    <col min="2569" max="2570" width="9.28515625" style="201" customWidth="1"/>
    <col min="2571" max="2571" width="12.140625" style="201" customWidth="1"/>
    <col min="2572" max="2573" width="9.28515625" style="201" customWidth="1"/>
    <col min="2574" max="2816" width="11" style="201"/>
    <col min="2817" max="2817" width="23.5703125" style="201" customWidth="1"/>
    <col min="2818" max="2818" width="12.140625" style="201" customWidth="1"/>
    <col min="2819" max="2820" width="9.28515625" style="201" customWidth="1"/>
    <col min="2821" max="2821" width="12.140625" style="201" customWidth="1"/>
    <col min="2822" max="2823" width="9.28515625" style="201" customWidth="1"/>
    <col min="2824" max="2824" width="12.140625" style="201" customWidth="1"/>
    <col min="2825" max="2826" width="9.28515625" style="201" customWidth="1"/>
    <col min="2827" max="2827" width="12.140625" style="201" customWidth="1"/>
    <col min="2828" max="2829" width="9.28515625" style="201" customWidth="1"/>
    <col min="2830" max="3072" width="11" style="201"/>
    <col min="3073" max="3073" width="23.5703125" style="201" customWidth="1"/>
    <col min="3074" max="3074" width="12.140625" style="201" customWidth="1"/>
    <col min="3075" max="3076" width="9.28515625" style="201" customWidth="1"/>
    <col min="3077" max="3077" width="12.140625" style="201" customWidth="1"/>
    <col min="3078" max="3079" width="9.28515625" style="201" customWidth="1"/>
    <col min="3080" max="3080" width="12.140625" style="201" customWidth="1"/>
    <col min="3081" max="3082" width="9.28515625" style="201" customWidth="1"/>
    <col min="3083" max="3083" width="12.140625" style="201" customWidth="1"/>
    <col min="3084" max="3085" width="9.28515625" style="201" customWidth="1"/>
    <col min="3086" max="3328" width="11" style="201"/>
    <col min="3329" max="3329" width="23.5703125" style="201" customWidth="1"/>
    <col min="3330" max="3330" width="12.140625" style="201" customWidth="1"/>
    <col min="3331" max="3332" width="9.28515625" style="201" customWidth="1"/>
    <col min="3333" max="3333" width="12.140625" style="201" customWidth="1"/>
    <col min="3334" max="3335" width="9.28515625" style="201" customWidth="1"/>
    <col min="3336" max="3336" width="12.140625" style="201" customWidth="1"/>
    <col min="3337" max="3338" width="9.28515625" style="201" customWidth="1"/>
    <col min="3339" max="3339" width="12.140625" style="201" customWidth="1"/>
    <col min="3340" max="3341" width="9.28515625" style="201" customWidth="1"/>
    <col min="3342" max="3584" width="11" style="201"/>
    <col min="3585" max="3585" width="23.5703125" style="201" customWidth="1"/>
    <col min="3586" max="3586" width="12.140625" style="201" customWidth="1"/>
    <col min="3587" max="3588" width="9.28515625" style="201" customWidth="1"/>
    <col min="3589" max="3589" width="12.140625" style="201" customWidth="1"/>
    <col min="3590" max="3591" width="9.28515625" style="201" customWidth="1"/>
    <col min="3592" max="3592" width="12.140625" style="201" customWidth="1"/>
    <col min="3593" max="3594" width="9.28515625" style="201" customWidth="1"/>
    <col min="3595" max="3595" width="12.140625" style="201" customWidth="1"/>
    <col min="3596" max="3597" width="9.28515625" style="201" customWidth="1"/>
    <col min="3598" max="3840" width="11" style="201"/>
    <col min="3841" max="3841" width="23.5703125" style="201" customWidth="1"/>
    <col min="3842" max="3842" width="12.140625" style="201" customWidth="1"/>
    <col min="3843" max="3844" width="9.28515625" style="201" customWidth="1"/>
    <col min="3845" max="3845" width="12.140625" style="201" customWidth="1"/>
    <col min="3846" max="3847" width="9.28515625" style="201" customWidth="1"/>
    <col min="3848" max="3848" width="12.140625" style="201" customWidth="1"/>
    <col min="3849" max="3850" width="9.28515625" style="201" customWidth="1"/>
    <col min="3851" max="3851" width="12.140625" style="201" customWidth="1"/>
    <col min="3852" max="3853" width="9.28515625" style="201" customWidth="1"/>
    <col min="3854" max="4096" width="11" style="201"/>
    <col min="4097" max="4097" width="23.5703125" style="201" customWidth="1"/>
    <col min="4098" max="4098" width="12.140625" style="201" customWidth="1"/>
    <col min="4099" max="4100" width="9.28515625" style="201" customWidth="1"/>
    <col min="4101" max="4101" width="12.140625" style="201" customWidth="1"/>
    <col min="4102" max="4103" width="9.28515625" style="201" customWidth="1"/>
    <col min="4104" max="4104" width="12.140625" style="201" customWidth="1"/>
    <col min="4105" max="4106" width="9.28515625" style="201" customWidth="1"/>
    <col min="4107" max="4107" width="12.140625" style="201" customWidth="1"/>
    <col min="4108" max="4109" width="9.28515625" style="201" customWidth="1"/>
    <col min="4110" max="4352" width="11" style="201"/>
    <col min="4353" max="4353" width="23.5703125" style="201" customWidth="1"/>
    <col min="4354" max="4354" width="12.140625" style="201" customWidth="1"/>
    <col min="4355" max="4356" width="9.28515625" style="201" customWidth="1"/>
    <col min="4357" max="4357" width="12.140625" style="201" customWidth="1"/>
    <col min="4358" max="4359" width="9.28515625" style="201" customWidth="1"/>
    <col min="4360" max="4360" width="12.140625" style="201" customWidth="1"/>
    <col min="4361" max="4362" width="9.28515625" style="201" customWidth="1"/>
    <col min="4363" max="4363" width="12.140625" style="201" customWidth="1"/>
    <col min="4364" max="4365" width="9.28515625" style="201" customWidth="1"/>
    <col min="4366" max="4608" width="11" style="201"/>
    <col min="4609" max="4609" width="23.5703125" style="201" customWidth="1"/>
    <col min="4610" max="4610" width="12.140625" style="201" customWidth="1"/>
    <col min="4611" max="4612" width="9.28515625" style="201" customWidth="1"/>
    <col min="4613" max="4613" width="12.140625" style="201" customWidth="1"/>
    <col min="4614" max="4615" width="9.28515625" style="201" customWidth="1"/>
    <col min="4616" max="4616" width="12.140625" style="201" customWidth="1"/>
    <col min="4617" max="4618" width="9.28515625" style="201" customWidth="1"/>
    <col min="4619" max="4619" width="12.140625" style="201" customWidth="1"/>
    <col min="4620" max="4621" width="9.28515625" style="201" customWidth="1"/>
    <col min="4622" max="4864" width="11" style="201"/>
    <col min="4865" max="4865" width="23.5703125" style="201" customWidth="1"/>
    <col min="4866" max="4866" width="12.140625" style="201" customWidth="1"/>
    <col min="4867" max="4868" width="9.28515625" style="201" customWidth="1"/>
    <col min="4869" max="4869" width="12.140625" style="201" customWidth="1"/>
    <col min="4870" max="4871" width="9.28515625" style="201" customWidth="1"/>
    <col min="4872" max="4872" width="12.140625" style="201" customWidth="1"/>
    <col min="4873" max="4874" width="9.28515625" style="201" customWidth="1"/>
    <col min="4875" max="4875" width="12.140625" style="201" customWidth="1"/>
    <col min="4876" max="4877" width="9.28515625" style="201" customWidth="1"/>
    <col min="4878" max="5120" width="11" style="201"/>
    <col min="5121" max="5121" width="23.5703125" style="201" customWidth="1"/>
    <col min="5122" max="5122" width="12.140625" style="201" customWidth="1"/>
    <col min="5123" max="5124" width="9.28515625" style="201" customWidth="1"/>
    <col min="5125" max="5125" width="12.140625" style="201" customWidth="1"/>
    <col min="5126" max="5127" width="9.28515625" style="201" customWidth="1"/>
    <col min="5128" max="5128" width="12.140625" style="201" customWidth="1"/>
    <col min="5129" max="5130" width="9.28515625" style="201" customWidth="1"/>
    <col min="5131" max="5131" width="12.140625" style="201" customWidth="1"/>
    <col min="5132" max="5133" width="9.28515625" style="201" customWidth="1"/>
    <col min="5134" max="5376" width="11" style="201"/>
    <col min="5377" max="5377" width="23.5703125" style="201" customWidth="1"/>
    <col min="5378" max="5378" width="12.140625" style="201" customWidth="1"/>
    <col min="5379" max="5380" width="9.28515625" style="201" customWidth="1"/>
    <col min="5381" max="5381" width="12.140625" style="201" customWidth="1"/>
    <col min="5382" max="5383" width="9.28515625" style="201" customWidth="1"/>
    <col min="5384" max="5384" width="12.140625" style="201" customWidth="1"/>
    <col min="5385" max="5386" width="9.28515625" style="201" customWidth="1"/>
    <col min="5387" max="5387" width="12.140625" style="201" customWidth="1"/>
    <col min="5388" max="5389" width="9.28515625" style="201" customWidth="1"/>
    <col min="5390" max="5632" width="11" style="201"/>
    <col min="5633" max="5633" width="23.5703125" style="201" customWidth="1"/>
    <col min="5634" max="5634" width="12.140625" style="201" customWidth="1"/>
    <col min="5635" max="5636" width="9.28515625" style="201" customWidth="1"/>
    <col min="5637" max="5637" width="12.140625" style="201" customWidth="1"/>
    <col min="5638" max="5639" width="9.28515625" style="201" customWidth="1"/>
    <col min="5640" max="5640" width="12.140625" style="201" customWidth="1"/>
    <col min="5641" max="5642" width="9.28515625" style="201" customWidth="1"/>
    <col min="5643" max="5643" width="12.140625" style="201" customWidth="1"/>
    <col min="5644" max="5645" width="9.28515625" style="201" customWidth="1"/>
    <col min="5646" max="5888" width="11" style="201"/>
    <col min="5889" max="5889" width="23.5703125" style="201" customWidth="1"/>
    <col min="5890" max="5890" width="12.140625" style="201" customWidth="1"/>
    <col min="5891" max="5892" width="9.28515625" style="201" customWidth="1"/>
    <col min="5893" max="5893" width="12.140625" style="201" customWidth="1"/>
    <col min="5894" max="5895" width="9.28515625" style="201" customWidth="1"/>
    <col min="5896" max="5896" width="12.140625" style="201" customWidth="1"/>
    <col min="5897" max="5898" width="9.28515625" style="201" customWidth="1"/>
    <col min="5899" max="5899" width="12.140625" style="201" customWidth="1"/>
    <col min="5900" max="5901" width="9.28515625" style="201" customWidth="1"/>
    <col min="5902" max="6144" width="11" style="201"/>
    <col min="6145" max="6145" width="23.5703125" style="201" customWidth="1"/>
    <col min="6146" max="6146" width="12.140625" style="201" customWidth="1"/>
    <col min="6147" max="6148" width="9.28515625" style="201" customWidth="1"/>
    <col min="6149" max="6149" width="12.140625" style="201" customWidth="1"/>
    <col min="6150" max="6151" width="9.28515625" style="201" customWidth="1"/>
    <col min="6152" max="6152" width="12.140625" style="201" customWidth="1"/>
    <col min="6153" max="6154" width="9.28515625" style="201" customWidth="1"/>
    <col min="6155" max="6155" width="12.140625" style="201" customWidth="1"/>
    <col min="6156" max="6157" width="9.28515625" style="201" customWidth="1"/>
    <col min="6158" max="6400" width="11" style="201"/>
    <col min="6401" max="6401" width="23.5703125" style="201" customWidth="1"/>
    <col min="6402" max="6402" width="12.140625" style="201" customWidth="1"/>
    <col min="6403" max="6404" width="9.28515625" style="201" customWidth="1"/>
    <col min="6405" max="6405" width="12.140625" style="201" customWidth="1"/>
    <col min="6406" max="6407" width="9.28515625" style="201" customWidth="1"/>
    <col min="6408" max="6408" width="12.140625" style="201" customWidth="1"/>
    <col min="6409" max="6410" width="9.28515625" style="201" customWidth="1"/>
    <col min="6411" max="6411" width="12.140625" style="201" customWidth="1"/>
    <col min="6412" max="6413" width="9.28515625" style="201" customWidth="1"/>
    <col min="6414" max="6656" width="11" style="201"/>
    <col min="6657" max="6657" width="23.5703125" style="201" customWidth="1"/>
    <col min="6658" max="6658" width="12.140625" style="201" customWidth="1"/>
    <col min="6659" max="6660" width="9.28515625" style="201" customWidth="1"/>
    <col min="6661" max="6661" width="12.140625" style="201" customWidth="1"/>
    <col min="6662" max="6663" width="9.28515625" style="201" customWidth="1"/>
    <col min="6664" max="6664" width="12.140625" style="201" customWidth="1"/>
    <col min="6665" max="6666" width="9.28515625" style="201" customWidth="1"/>
    <col min="6667" max="6667" width="12.140625" style="201" customWidth="1"/>
    <col min="6668" max="6669" width="9.28515625" style="201" customWidth="1"/>
    <col min="6670" max="6912" width="11" style="201"/>
    <col min="6913" max="6913" width="23.5703125" style="201" customWidth="1"/>
    <col min="6914" max="6914" width="12.140625" style="201" customWidth="1"/>
    <col min="6915" max="6916" width="9.28515625" style="201" customWidth="1"/>
    <col min="6917" max="6917" width="12.140625" style="201" customWidth="1"/>
    <col min="6918" max="6919" width="9.28515625" style="201" customWidth="1"/>
    <col min="6920" max="6920" width="12.140625" style="201" customWidth="1"/>
    <col min="6921" max="6922" width="9.28515625" style="201" customWidth="1"/>
    <col min="6923" max="6923" width="12.140625" style="201" customWidth="1"/>
    <col min="6924" max="6925" width="9.28515625" style="201" customWidth="1"/>
    <col min="6926" max="7168" width="11" style="201"/>
    <col min="7169" max="7169" width="23.5703125" style="201" customWidth="1"/>
    <col min="7170" max="7170" width="12.140625" style="201" customWidth="1"/>
    <col min="7171" max="7172" width="9.28515625" style="201" customWidth="1"/>
    <col min="7173" max="7173" width="12.140625" style="201" customWidth="1"/>
    <col min="7174" max="7175" width="9.28515625" style="201" customWidth="1"/>
    <col min="7176" max="7176" width="12.140625" style="201" customWidth="1"/>
    <col min="7177" max="7178" width="9.28515625" style="201" customWidth="1"/>
    <col min="7179" max="7179" width="12.140625" style="201" customWidth="1"/>
    <col min="7180" max="7181" width="9.28515625" style="201" customWidth="1"/>
    <col min="7182" max="7424" width="11" style="201"/>
    <col min="7425" max="7425" width="23.5703125" style="201" customWidth="1"/>
    <col min="7426" max="7426" width="12.140625" style="201" customWidth="1"/>
    <col min="7427" max="7428" width="9.28515625" style="201" customWidth="1"/>
    <col min="7429" max="7429" width="12.140625" style="201" customWidth="1"/>
    <col min="7430" max="7431" width="9.28515625" style="201" customWidth="1"/>
    <col min="7432" max="7432" width="12.140625" style="201" customWidth="1"/>
    <col min="7433" max="7434" width="9.28515625" style="201" customWidth="1"/>
    <col min="7435" max="7435" width="12.140625" style="201" customWidth="1"/>
    <col min="7436" max="7437" width="9.28515625" style="201" customWidth="1"/>
    <col min="7438" max="7680" width="11" style="201"/>
    <col min="7681" max="7681" width="23.5703125" style="201" customWidth="1"/>
    <col min="7682" max="7682" width="12.140625" style="201" customWidth="1"/>
    <col min="7683" max="7684" width="9.28515625" style="201" customWidth="1"/>
    <col min="7685" max="7685" width="12.140625" style="201" customWidth="1"/>
    <col min="7686" max="7687" width="9.28515625" style="201" customWidth="1"/>
    <col min="7688" max="7688" width="12.140625" style="201" customWidth="1"/>
    <col min="7689" max="7690" width="9.28515625" style="201" customWidth="1"/>
    <col min="7691" max="7691" width="12.140625" style="201" customWidth="1"/>
    <col min="7692" max="7693" width="9.28515625" style="201" customWidth="1"/>
    <col min="7694" max="7936" width="11" style="201"/>
    <col min="7937" max="7937" width="23.5703125" style="201" customWidth="1"/>
    <col min="7938" max="7938" width="12.140625" style="201" customWidth="1"/>
    <col min="7939" max="7940" width="9.28515625" style="201" customWidth="1"/>
    <col min="7941" max="7941" width="12.140625" style="201" customWidth="1"/>
    <col min="7942" max="7943" width="9.28515625" style="201" customWidth="1"/>
    <col min="7944" max="7944" width="12.140625" style="201" customWidth="1"/>
    <col min="7945" max="7946" width="9.28515625" style="201" customWidth="1"/>
    <col min="7947" max="7947" width="12.140625" style="201" customWidth="1"/>
    <col min="7948" max="7949" width="9.28515625" style="201" customWidth="1"/>
    <col min="7950" max="8192" width="11" style="201"/>
    <col min="8193" max="8193" width="23.5703125" style="201" customWidth="1"/>
    <col min="8194" max="8194" width="12.140625" style="201" customWidth="1"/>
    <col min="8195" max="8196" width="9.28515625" style="201" customWidth="1"/>
    <col min="8197" max="8197" width="12.140625" style="201" customWidth="1"/>
    <col min="8198" max="8199" width="9.28515625" style="201" customWidth="1"/>
    <col min="8200" max="8200" width="12.140625" style="201" customWidth="1"/>
    <col min="8201" max="8202" width="9.28515625" style="201" customWidth="1"/>
    <col min="8203" max="8203" width="12.140625" style="201" customWidth="1"/>
    <col min="8204" max="8205" width="9.28515625" style="201" customWidth="1"/>
    <col min="8206" max="8448" width="11" style="201"/>
    <col min="8449" max="8449" width="23.5703125" style="201" customWidth="1"/>
    <col min="8450" max="8450" width="12.140625" style="201" customWidth="1"/>
    <col min="8451" max="8452" width="9.28515625" style="201" customWidth="1"/>
    <col min="8453" max="8453" width="12.140625" style="201" customWidth="1"/>
    <col min="8454" max="8455" width="9.28515625" style="201" customWidth="1"/>
    <col min="8456" max="8456" width="12.140625" style="201" customWidth="1"/>
    <col min="8457" max="8458" width="9.28515625" style="201" customWidth="1"/>
    <col min="8459" max="8459" width="12.140625" style="201" customWidth="1"/>
    <col min="8460" max="8461" width="9.28515625" style="201" customWidth="1"/>
    <col min="8462" max="8704" width="11" style="201"/>
    <col min="8705" max="8705" width="23.5703125" style="201" customWidth="1"/>
    <col min="8706" max="8706" width="12.140625" style="201" customWidth="1"/>
    <col min="8707" max="8708" width="9.28515625" style="201" customWidth="1"/>
    <col min="8709" max="8709" width="12.140625" style="201" customWidth="1"/>
    <col min="8710" max="8711" width="9.28515625" style="201" customWidth="1"/>
    <col min="8712" max="8712" width="12.140625" style="201" customWidth="1"/>
    <col min="8713" max="8714" width="9.28515625" style="201" customWidth="1"/>
    <col min="8715" max="8715" width="12.140625" style="201" customWidth="1"/>
    <col min="8716" max="8717" width="9.28515625" style="201" customWidth="1"/>
    <col min="8718" max="8960" width="11" style="201"/>
    <col min="8961" max="8961" width="23.5703125" style="201" customWidth="1"/>
    <col min="8962" max="8962" width="12.140625" style="201" customWidth="1"/>
    <col min="8963" max="8964" width="9.28515625" style="201" customWidth="1"/>
    <col min="8965" max="8965" width="12.140625" style="201" customWidth="1"/>
    <col min="8966" max="8967" width="9.28515625" style="201" customWidth="1"/>
    <col min="8968" max="8968" width="12.140625" style="201" customWidth="1"/>
    <col min="8969" max="8970" width="9.28515625" style="201" customWidth="1"/>
    <col min="8971" max="8971" width="12.140625" style="201" customWidth="1"/>
    <col min="8972" max="8973" width="9.28515625" style="201" customWidth="1"/>
    <col min="8974" max="9216" width="11" style="201"/>
    <col min="9217" max="9217" width="23.5703125" style="201" customWidth="1"/>
    <col min="9218" max="9218" width="12.140625" style="201" customWidth="1"/>
    <col min="9219" max="9220" width="9.28515625" style="201" customWidth="1"/>
    <col min="9221" max="9221" width="12.140625" style="201" customWidth="1"/>
    <col min="9222" max="9223" width="9.28515625" style="201" customWidth="1"/>
    <col min="9224" max="9224" width="12.140625" style="201" customWidth="1"/>
    <col min="9225" max="9226" width="9.28515625" style="201" customWidth="1"/>
    <col min="9227" max="9227" width="12.140625" style="201" customWidth="1"/>
    <col min="9228" max="9229" width="9.28515625" style="201" customWidth="1"/>
    <col min="9230" max="9472" width="11" style="201"/>
    <col min="9473" max="9473" width="23.5703125" style="201" customWidth="1"/>
    <col min="9474" max="9474" width="12.140625" style="201" customWidth="1"/>
    <col min="9475" max="9476" width="9.28515625" style="201" customWidth="1"/>
    <col min="9477" max="9477" width="12.140625" style="201" customWidth="1"/>
    <col min="9478" max="9479" width="9.28515625" style="201" customWidth="1"/>
    <col min="9480" max="9480" width="12.140625" style="201" customWidth="1"/>
    <col min="9481" max="9482" width="9.28515625" style="201" customWidth="1"/>
    <col min="9483" max="9483" width="12.140625" style="201" customWidth="1"/>
    <col min="9484" max="9485" width="9.28515625" style="201" customWidth="1"/>
    <col min="9486" max="9728" width="11" style="201"/>
    <col min="9729" max="9729" width="23.5703125" style="201" customWidth="1"/>
    <col min="9730" max="9730" width="12.140625" style="201" customWidth="1"/>
    <col min="9731" max="9732" width="9.28515625" style="201" customWidth="1"/>
    <col min="9733" max="9733" width="12.140625" style="201" customWidth="1"/>
    <col min="9734" max="9735" width="9.28515625" style="201" customWidth="1"/>
    <col min="9736" max="9736" width="12.140625" style="201" customWidth="1"/>
    <col min="9737" max="9738" width="9.28515625" style="201" customWidth="1"/>
    <col min="9739" max="9739" width="12.140625" style="201" customWidth="1"/>
    <col min="9740" max="9741" width="9.28515625" style="201" customWidth="1"/>
    <col min="9742" max="9984" width="11" style="201"/>
    <col min="9985" max="9985" width="23.5703125" style="201" customWidth="1"/>
    <col min="9986" max="9986" width="12.140625" style="201" customWidth="1"/>
    <col min="9987" max="9988" width="9.28515625" style="201" customWidth="1"/>
    <col min="9989" max="9989" width="12.140625" style="201" customWidth="1"/>
    <col min="9990" max="9991" width="9.28515625" style="201" customWidth="1"/>
    <col min="9992" max="9992" width="12.140625" style="201" customWidth="1"/>
    <col min="9993" max="9994" width="9.28515625" style="201" customWidth="1"/>
    <col min="9995" max="9995" width="12.140625" style="201" customWidth="1"/>
    <col min="9996" max="9997" width="9.28515625" style="201" customWidth="1"/>
    <col min="9998" max="10240" width="11" style="201"/>
    <col min="10241" max="10241" width="23.5703125" style="201" customWidth="1"/>
    <col min="10242" max="10242" width="12.140625" style="201" customWidth="1"/>
    <col min="10243" max="10244" width="9.28515625" style="201" customWidth="1"/>
    <col min="10245" max="10245" width="12.140625" style="201" customWidth="1"/>
    <col min="10246" max="10247" width="9.28515625" style="201" customWidth="1"/>
    <col min="10248" max="10248" width="12.140625" style="201" customWidth="1"/>
    <col min="10249" max="10250" width="9.28515625" style="201" customWidth="1"/>
    <col min="10251" max="10251" width="12.140625" style="201" customWidth="1"/>
    <col min="10252" max="10253" width="9.28515625" style="201" customWidth="1"/>
    <col min="10254" max="10496" width="11" style="201"/>
    <col min="10497" max="10497" width="23.5703125" style="201" customWidth="1"/>
    <col min="10498" max="10498" width="12.140625" style="201" customWidth="1"/>
    <col min="10499" max="10500" width="9.28515625" style="201" customWidth="1"/>
    <col min="10501" max="10501" width="12.140625" style="201" customWidth="1"/>
    <col min="10502" max="10503" width="9.28515625" style="201" customWidth="1"/>
    <col min="10504" max="10504" width="12.140625" style="201" customWidth="1"/>
    <col min="10505" max="10506" width="9.28515625" style="201" customWidth="1"/>
    <col min="10507" max="10507" width="12.140625" style="201" customWidth="1"/>
    <col min="10508" max="10509" width="9.28515625" style="201" customWidth="1"/>
    <col min="10510" max="10752" width="11" style="201"/>
    <col min="10753" max="10753" width="23.5703125" style="201" customWidth="1"/>
    <col min="10754" max="10754" width="12.140625" style="201" customWidth="1"/>
    <col min="10755" max="10756" width="9.28515625" style="201" customWidth="1"/>
    <col min="10757" max="10757" width="12.140625" style="201" customWidth="1"/>
    <col min="10758" max="10759" width="9.28515625" style="201" customWidth="1"/>
    <col min="10760" max="10760" width="12.140625" style="201" customWidth="1"/>
    <col min="10761" max="10762" width="9.28515625" style="201" customWidth="1"/>
    <col min="10763" max="10763" width="12.140625" style="201" customWidth="1"/>
    <col min="10764" max="10765" width="9.28515625" style="201" customWidth="1"/>
    <col min="10766" max="11008" width="11" style="201"/>
    <col min="11009" max="11009" width="23.5703125" style="201" customWidth="1"/>
    <col min="11010" max="11010" width="12.140625" style="201" customWidth="1"/>
    <col min="11011" max="11012" width="9.28515625" style="201" customWidth="1"/>
    <col min="11013" max="11013" width="12.140625" style="201" customWidth="1"/>
    <col min="11014" max="11015" width="9.28515625" style="201" customWidth="1"/>
    <col min="11016" max="11016" width="12.140625" style="201" customWidth="1"/>
    <col min="11017" max="11018" width="9.28515625" style="201" customWidth="1"/>
    <col min="11019" max="11019" width="12.140625" style="201" customWidth="1"/>
    <col min="11020" max="11021" width="9.28515625" style="201" customWidth="1"/>
    <col min="11022" max="11264" width="11" style="201"/>
    <col min="11265" max="11265" width="23.5703125" style="201" customWidth="1"/>
    <col min="11266" max="11266" width="12.140625" style="201" customWidth="1"/>
    <col min="11267" max="11268" width="9.28515625" style="201" customWidth="1"/>
    <col min="11269" max="11269" width="12.140625" style="201" customWidth="1"/>
    <col min="11270" max="11271" width="9.28515625" style="201" customWidth="1"/>
    <col min="11272" max="11272" width="12.140625" style="201" customWidth="1"/>
    <col min="11273" max="11274" width="9.28515625" style="201" customWidth="1"/>
    <col min="11275" max="11275" width="12.140625" style="201" customWidth="1"/>
    <col min="11276" max="11277" width="9.28515625" style="201" customWidth="1"/>
    <col min="11278" max="11520" width="11" style="201"/>
    <col min="11521" max="11521" width="23.5703125" style="201" customWidth="1"/>
    <col min="11522" max="11522" width="12.140625" style="201" customWidth="1"/>
    <col min="11523" max="11524" width="9.28515625" style="201" customWidth="1"/>
    <col min="11525" max="11525" width="12.140625" style="201" customWidth="1"/>
    <col min="11526" max="11527" width="9.28515625" style="201" customWidth="1"/>
    <col min="11528" max="11528" width="12.140625" style="201" customWidth="1"/>
    <col min="11529" max="11530" width="9.28515625" style="201" customWidth="1"/>
    <col min="11531" max="11531" width="12.140625" style="201" customWidth="1"/>
    <col min="11532" max="11533" width="9.28515625" style="201" customWidth="1"/>
    <col min="11534" max="11776" width="11" style="201"/>
    <col min="11777" max="11777" width="23.5703125" style="201" customWidth="1"/>
    <col min="11778" max="11778" width="12.140625" style="201" customWidth="1"/>
    <col min="11779" max="11780" width="9.28515625" style="201" customWidth="1"/>
    <col min="11781" max="11781" width="12.140625" style="201" customWidth="1"/>
    <col min="11782" max="11783" width="9.28515625" style="201" customWidth="1"/>
    <col min="11784" max="11784" width="12.140625" style="201" customWidth="1"/>
    <col min="11785" max="11786" width="9.28515625" style="201" customWidth="1"/>
    <col min="11787" max="11787" width="12.140625" style="201" customWidth="1"/>
    <col min="11788" max="11789" width="9.28515625" style="201" customWidth="1"/>
    <col min="11790" max="12032" width="11" style="201"/>
    <col min="12033" max="12033" width="23.5703125" style="201" customWidth="1"/>
    <col min="12034" max="12034" width="12.140625" style="201" customWidth="1"/>
    <col min="12035" max="12036" width="9.28515625" style="201" customWidth="1"/>
    <col min="12037" max="12037" width="12.140625" style="201" customWidth="1"/>
    <col min="12038" max="12039" width="9.28515625" style="201" customWidth="1"/>
    <col min="12040" max="12040" width="12.140625" style="201" customWidth="1"/>
    <col min="12041" max="12042" width="9.28515625" style="201" customWidth="1"/>
    <col min="12043" max="12043" width="12.140625" style="201" customWidth="1"/>
    <col min="12044" max="12045" width="9.28515625" style="201" customWidth="1"/>
    <col min="12046" max="12288" width="11" style="201"/>
    <col min="12289" max="12289" width="23.5703125" style="201" customWidth="1"/>
    <col min="12290" max="12290" width="12.140625" style="201" customWidth="1"/>
    <col min="12291" max="12292" width="9.28515625" style="201" customWidth="1"/>
    <col min="12293" max="12293" width="12.140625" style="201" customWidth="1"/>
    <col min="12294" max="12295" width="9.28515625" style="201" customWidth="1"/>
    <col min="12296" max="12296" width="12.140625" style="201" customWidth="1"/>
    <col min="12297" max="12298" width="9.28515625" style="201" customWidth="1"/>
    <col min="12299" max="12299" width="12.140625" style="201" customWidth="1"/>
    <col min="12300" max="12301" width="9.28515625" style="201" customWidth="1"/>
    <col min="12302" max="12544" width="11" style="201"/>
    <col min="12545" max="12545" width="23.5703125" style="201" customWidth="1"/>
    <col min="12546" max="12546" width="12.140625" style="201" customWidth="1"/>
    <col min="12547" max="12548" width="9.28515625" style="201" customWidth="1"/>
    <col min="12549" max="12549" width="12.140625" style="201" customWidth="1"/>
    <col min="12550" max="12551" width="9.28515625" style="201" customWidth="1"/>
    <col min="12552" max="12552" width="12.140625" style="201" customWidth="1"/>
    <col min="12553" max="12554" width="9.28515625" style="201" customWidth="1"/>
    <col min="12555" max="12555" width="12.140625" style="201" customWidth="1"/>
    <col min="12556" max="12557" width="9.28515625" style="201" customWidth="1"/>
    <col min="12558" max="12800" width="11" style="201"/>
    <col min="12801" max="12801" width="23.5703125" style="201" customWidth="1"/>
    <col min="12802" max="12802" width="12.140625" style="201" customWidth="1"/>
    <col min="12803" max="12804" width="9.28515625" style="201" customWidth="1"/>
    <col min="12805" max="12805" width="12.140625" style="201" customWidth="1"/>
    <col min="12806" max="12807" width="9.28515625" style="201" customWidth="1"/>
    <col min="12808" max="12808" width="12.140625" style="201" customWidth="1"/>
    <col min="12809" max="12810" width="9.28515625" style="201" customWidth="1"/>
    <col min="12811" max="12811" width="12.140625" style="201" customWidth="1"/>
    <col min="12812" max="12813" width="9.28515625" style="201" customWidth="1"/>
    <col min="12814" max="13056" width="11" style="201"/>
    <col min="13057" max="13057" width="23.5703125" style="201" customWidth="1"/>
    <col min="13058" max="13058" width="12.140625" style="201" customWidth="1"/>
    <col min="13059" max="13060" width="9.28515625" style="201" customWidth="1"/>
    <col min="13061" max="13061" width="12.140625" style="201" customWidth="1"/>
    <col min="13062" max="13063" width="9.28515625" style="201" customWidth="1"/>
    <col min="13064" max="13064" width="12.140625" style="201" customWidth="1"/>
    <col min="13065" max="13066" width="9.28515625" style="201" customWidth="1"/>
    <col min="13067" max="13067" width="12.140625" style="201" customWidth="1"/>
    <col min="13068" max="13069" width="9.28515625" style="201" customWidth="1"/>
    <col min="13070" max="13312" width="11" style="201"/>
    <col min="13313" max="13313" width="23.5703125" style="201" customWidth="1"/>
    <col min="13314" max="13314" width="12.140625" style="201" customWidth="1"/>
    <col min="13315" max="13316" width="9.28515625" style="201" customWidth="1"/>
    <col min="13317" max="13317" width="12.140625" style="201" customWidth="1"/>
    <col min="13318" max="13319" width="9.28515625" style="201" customWidth="1"/>
    <col min="13320" max="13320" width="12.140625" style="201" customWidth="1"/>
    <col min="13321" max="13322" width="9.28515625" style="201" customWidth="1"/>
    <col min="13323" max="13323" width="12.140625" style="201" customWidth="1"/>
    <col min="13324" max="13325" width="9.28515625" style="201" customWidth="1"/>
    <col min="13326" max="13568" width="11" style="201"/>
    <col min="13569" max="13569" width="23.5703125" style="201" customWidth="1"/>
    <col min="13570" max="13570" width="12.140625" style="201" customWidth="1"/>
    <col min="13571" max="13572" width="9.28515625" style="201" customWidth="1"/>
    <col min="13573" max="13573" width="12.140625" style="201" customWidth="1"/>
    <col min="13574" max="13575" width="9.28515625" style="201" customWidth="1"/>
    <col min="13576" max="13576" width="12.140625" style="201" customWidth="1"/>
    <col min="13577" max="13578" width="9.28515625" style="201" customWidth="1"/>
    <col min="13579" max="13579" width="12.140625" style="201" customWidth="1"/>
    <col min="13580" max="13581" width="9.28515625" style="201" customWidth="1"/>
    <col min="13582" max="13824" width="11" style="201"/>
    <col min="13825" max="13825" width="23.5703125" style="201" customWidth="1"/>
    <col min="13826" max="13826" width="12.140625" style="201" customWidth="1"/>
    <col min="13827" max="13828" width="9.28515625" style="201" customWidth="1"/>
    <col min="13829" max="13829" width="12.140625" style="201" customWidth="1"/>
    <col min="13830" max="13831" width="9.28515625" style="201" customWidth="1"/>
    <col min="13832" max="13832" width="12.140625" style="201" customWidth="1"/>
    <col min="13833" max="13834" width="9.28515625" style="201" customWidth="1"/>
    <col min="13835" max="13835" width="12.140625" style="201" customWidth="1"/>
    <col min="13836" max="13837" width="9.28515625" style="201" customWidth="1"/>
    <col min="13838" max="14080" width="11" style="201"/>
    <col min="14081" max="14081" width="23.5703125" style="201" customWidth="1"/>
    <col min="14082" max="14082" width="12.140625" style="201" customWidth="1"/>
    <col min="14083" max="14084" width="9.28515625" style="201" customWidth="1"/>
    <col min="14085" max="14085" width="12.140625" style="201" customWidth="1"/>
    <col min="14086" max="14087" width="9.28515625" style="201" customWidth="1"/>
    <col min="14088" max="14088" width="12.140625" style="201" customWidth="1"/>
    <col min="14089" max="14090" width="9.28515625" style="201" customWidth="1"/>
    <col min="14091" max="14091" width="12.140625" style="201" customWidth="1"/>
    <col min="14092" max="14093" width="9.28515625" style="201" customWidth="1"/>
    <col min="14094" max="14336" width="11" style="201"/>
    <col min="14337" max="14337" width="23.5703125" style="201" customWidth="1"/>
    <col min="14338" max="14338" width="12.140625" style="201" customWidth="1"/>
    <col min="14339" max="14340" width="9.28515625" style="201" customWidth="1"/>
    <col min="14341" max="14341" width="12.140625" style="201" customWidth="1"/>
    <col min="14342" max="14343" width="9.28515625" style="201" customWidth="1"/>
    <col min="14344" max="14344" width="12.140625" style="201" customWidth="1"/>
    <col min="14345" max="14346" width="9.28515625" style="201" customWidth="1"/>
    <col min="14347" max="14347" width="12.140625" style="201" customWidth="1"/>
    <col min="14348" max="14349" width="9.28515625" style="201" customWidth="1"/>
    <col min="14350" max="14592" width="11" style="201"/>
    <col min="14593" max="14593" width="23.5703125" style="201" customWidth="1"/>
    <col min="14594" max="14594" width="12.140625" style="201" customWidth="1"/>
    <col min="14595" max="14596" width="9.28515625" style="201" customWidth="1"/>
    <col min="14597" max="14597" width="12.140625" style="201" customWidth="1"/>
    <col min="14598" max="14599" width="9.28515625" style="201" customWidth="1"/>
    <col min="14600" max="14600" width="12.140625" style="201" customWidth="1"/>
    <col min="14601" max="14602" width="9.28515625" style="201" customWidth="1"/>
    <col min="14603" max="14603" width="12.140625" style="201" customWidth="1"/>
    <col min="14604" max="14605" width="9.28515625" style="201" customWidth="1"/>
    <col min="14606" max="14848" width="11" style="201"/>
    <col min="14849" max="14849" width="23.5703125" style="201" customWidth="1"/>
    <col min="14850" max="14850" width="12.140625" style="201" customWidth="1"/>
    <col min="14851" max="14852" width="9.28515625" style="201" customWidth="1"/>
    <col min="14853" max="14853" width="12.140625" style="201" customWidth="1"/>
    <col min="14854" max="14855" width="9.28515625" style="201" customWidth="1"/>
    <col min="14856" max="14856" width="12.140625" style="201" customWidth="1"/>
    <col min="14857" max="14858" width="9.28515625" style="201" customWidth="1"/>
    <col min="14859" max="14859" width="12.140625" style="201" customWidth="1"/>
    <col min="14860" max="14861" width="9.28515625" style="201" customWidth="1"/>
    <col min="14862" max="15104" width="11" style="201"/>
    <col min="15105" max="15105" width="23.5703125" style="201" customWidth="1"/>
    <col min="15106" max="15106" width="12.140625" style="201" customWidth="1"/>
    <col min="15107" max="15108" width="9.28515625" style="201" customWidth="1"/>
    <col min="15109" max="15109" width="12.140625" style="201" customWidth="1"/>
    <col min="15110" max="15111" width="9.28515625" style="201" customWidth="1"/>
    <col min="15112" max="15112" width="12.140625" style="201" customWidth="1"/>
    <col min="15113" max="15114" width="9.28515625" style="201" customWidth="1"/>
    <col min="15115" max="15115" width="12.140625" style="201" customWidth="1"/>
    <col min="15116" max="15117" width="9.28515625" style="201" customWidth="1"/>
    <col min="15118" max="15360" width="11" style="201"/>
    <col min="15361" max="15361" width="23.5703125" style="201" customWidth="1"/>
    <col min="15362" max="15362" width="12.140625" style="201" customWidth="1"/>
    <col min="15363" max="15364" width="9.28515625" style="201" customWidth="1"/>
    <col min="15365" max="15365" width="12.140625" style="201" customWidth="1"/>
    <col min="15366" max="15367" width="9.28515625" style="201" customWidth="1"/>
    <col min="15368" max="15368" width="12.140625" style="201" customWidth="1"/>
    <col min="15369" max="15370" width="9.28515625" style="201" customWidth="1"/>
    <col min="15371" max="15371" width="12.140625" style="201" customWidth="1"/>
    <col min="15372" max="15373" width="9.28515625" style="201" customWidth="1"/>
    <col min="15374" max="15616" width="11" style="201"/>
    <col min="15617" max="15617" width="23.5703125" style="201" customWidth="1"/>
    <col min="15618" max="15618" width="12.140625" style="201" customWidth="1"/>
    <col min="15619" max="15620" width="9.28515625" style="201" customWidth="1"/>
    <col min="15621" max="15621" width="12.140625" style="201" customWidth="1"/>
    <col min="15622" max="15623" width="9.28515625" style="201" customWidth="1"/>
    <col min="15624" max="15624" width="12.140625" style="201" customWidth="1"/>
    <col min="15625" max="15626" width="9.28515625" style="201" customWidth="1"/>
    <col min="15627" max="15627" width="12.140625" style="201" customWidth="1"/>
    <col min="15628" max="15629" width="9.28515625" style="201" customWidth="1"/>
    <col min="15630" max="15872" width="11" style="201"/>
    <col min="15873" max="15873" width="23.5703125" style="201" customWidth="1"/>
    <col min="15874" max="15874" width="12.140625" style="201" customWidth="1"/>
    <col min="15875" max="15876" width="9.28515625" style="201" customWidth="1"/>
    <col min="15877" max="15877" width="12.140625" style="201" customWidth="1"/>
    <col min="15878" max="15879" width="9.28515625" style="201" customWidth="1"/>
    <col min="15880" max="15880" width="12.140625" style="201" customWidth="1"/>
    <col min="15881" max="15882" width="9.28515625" style="201" customWidth="1"/>
    <col min="15883" max="15883" width="12.140625" style="201" customWidth="1"/>
    <col min="15884" max="15885" width="9.28515625" style="201" customWidth="1"/>
    <col min="15886" max="16128" width="11" style="201"/>
    <col min="16129" max="16129" width="23.5703125" style="201" customWidth="1"/>
    <col min="16130" max="16130" width="12.140625" style="201" customWidth="1"/>
    <col min="16131" max="16132" width="9.28515625" style="201" customWidth="1"/>
    <col min="16133" max="16133" width="12.140625" style="201" customWidth="1"/>
    <col min="16134" max="16135" width="9.28515625" style="201" customWidth="1"/>
    <col min="16136" max="16136" width="12.140625" style="201" customWidth="1"/>
    <col min="16137" max="16138" width="9.28515625" style="201" customWidth="1"/>
    <col min="16139" max="16139" width="12.140625" style="201" customWidth="1"/>
    <col min="16140" max="16141" width="9.28515625" style="201" customWidth="1"/>
    <col min="16142" max="16384" width="11" style="201"/>
  </cols>
  <sheetData>
    <row r="1" spans="1:133" ht="26.25" customHeight="1" x14ac:dyDescent="0.35">
      <c r="A1" s="747" t="s">
        <v>138</v>
      </c>
      <c r="B1" s="747"/>
      <c r="C1" s="747"/>
      <c r="D1" s="747"/>
      <c r="E1" s="747"/>
      <c r="F1" s="747"/>
    </row>
    <row r="2" spans="1:133" ht="21.95" customHeight="1" x14ac:dyDescent="0.2">
      <c r="A2" s="748" t="s">
        <v>139</v>
      </c>
      <c r="B2" s="748"/>
      <c r="C2" s="748"/>
      <c r="D2" s="748"/>
      <c r="E2" s="748"/>
      <c r="F2" s="748"/>
    </row>
    <row r="3" spans="1:133" ht="21.95" customHeight="1" thickBot="1" x14ac:dyDescent="0.25">
      <c r="A3" s="202"/>
      <c r="B3" s="202"/>
      <c r="C3" s="202"/>
      <c r="D3" s="202"/>
      <c r="E3" s="202"/>
      <c r="F3" s="202"/>
    </row>
    <row r="4" spans="1:133" ht="30" customHeight="1" thickBot="1" x14ac:dyDescent="0.3">
      <c r="A4" s="203" t="s">
        <v>140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206" t="s">
        <v>141</v>
      </c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</row>
    <row r="5" spans="1:133" ht="15.75" customHeight="1" x14ac:dyDescent="0.25">
      <c r="A5" s="737" t="s">
        <v>142</v>
      </c>
      <c r="B5" s="740" t="s">
        <v>143</v>
      </c>
      <c r="C5" s="741"/>
      <c r="D5" s="741"/>
      <c r="E5" s="741"/>
      <c r="F5" s="741"/>
      <c r="G5" s="742"/>
      <c r="H5" s="740" t="s">
        <v>144</v>
      </c>
      <c r="I5" s="741"/>
      <c r="J5" s="741"/>
      <c r="K5" s="741"/>
      <c r="L5" s="741"/>
      <c r="M5" s="742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</row>
    <row r="6" spans="1:133" ht="15.75" customHeight="1" x14ac:dyDescent="0.25">
      <c r="A6" s="738"/>
      <c r="B6" s="743" t="s">
        <v>145</v>
      </c>
      <c r="C6" s="744"/>
      <c r="D6" s="744"/>
      <c r="E6" s="745" t="s">
        <v>146</v>
      </c>
      <c r="F6" s="744"/>
      <c r="G6" s="746"/>
      <c r="H6" s="743" t="s">
        <v>147</v>
      </c>
      <c r="I6" s="744"/>
      <c r="J6" s="744"/>
      <c r="K6" s="745" t="s">
        <v>148</v>
      </c>
      <c r="L6" s="744"/>
      <c r="M6" s="746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</row>
    <row r="7" spans="1:133" ht="35.25" customHeight="1" thickBot="1" x14ac:dyDescent="0.3">
      <c r="A7" s="739"/>
      <c r="B7" s="208" t="s">
        <v>149</v>
      </c>
      <c r="C7" s="209">
        <v>2022</v>
      </c>
      <c r="D7" s="210" t="s">
        <v>150</v>
      </c>
      <c r="E7" s="211" t="str">
        <f>B7</f>
        <v>Mitjana 2012/2021</v>
      </c>
      <c r="F7" s="209">
        <f t="shared" ref="F7:M7" si="0">C7</f>
        <v>2022</v>
      </c>
      <c r="G7" s="212" t="str">
        <f t="shared" si="0"/>
        <v>Avanç 2023</v>
      </c>
      <c r="H7" s="208" t="str">
        <f t="shared" si="0"/>
        <v>Mitjana 2012/2021</v>
      </c>
      <c r="I7" s="209">
        <f t="shared" si="0"/>
        <v>2022</v>
      </c>
      <c r="J7" s="210" t="str">
        <f t="shared" si="0"/>
        <v>Avanç 2023</v>
      </c>
      <c r="K7" s="211" t="str">
        <f t="shared" si="0"/>
        <v>Mitjana 2012/2021</v>
      </c>
      <c r="L7" s="209">
        <f t="shared" si="0"/>
        <v>2022</v>
      </c>
      <c r="M7" s="212" t="str">
        <f t="shared" si="0"/>
        <v>Avanç 2023</v>
      </c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</row>
    <row r="8" spans="1:133" ht="15.75" customHeight="1" x14ac:dyDescent="0.25">
      <c r="A8" s="213" t="s">
        <v>151</v>
      </c>
      <c r="B8" s="214"/>
      <c r="C8" s="215"/>
      <c r="D8" s="215"/>
      <c r="E8" s="215"/>
      <c r="F8" s="215"/>
      <c r="G8" s="216"/>
      <c r="H8" s="217"/>
      <c r="I8" s="218"/>
      <c r="J8" s="218"/>
      <c r="K8" s="218"/>
      <c r="L8" s="218"/>
      <c r="M8" s="219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</row>
    <row r="9" spans="1:133" ht="15.75" customHeight="1" x14ac:dyDescent="0.25">
      <c r="A9" s="220" t="s">
        <v>152</v>
      </c>
      <c r="B9" s="221">
        <v>15203.199999999999</v>
      </c>
      <c r="C9" s="222">
        <v>15021</v>
      </c>
      <c r="D9" s="222">
        <v>15037</v>
      </c>
      <c r="E9" s="222">
        <v>120161.8</v>
      </c>
      <c r="F9" s="222">
        <v>91343</v>
      </c>
      <c r="G9" s="222">
        <v>109386</v>
      </c>
      <c r="H9" s="223">
        <v>351.3</v>
      </c>
      <c r="I9" s="222">
        <v>414</v>
      </c>
      <c r="J9" s="222">
        <v>430</v>
      </c>
      <c r="K9" s="222">
        <v>1227.5999999999999</v>
      </c>
      <c r="L9" s="222">
        <v>794</v>
      </c>
      <c r="M9" s="224">
        <v>1430</v>
      </c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</row>
    <row r="10" spans="1:133" ht="15.75" customHeight="1" x14ac:dyDescent="0.25">
      <c r="A10" s="225" t="s">
        <v>153</v>
      </c>
      <c r="B10" s="226">
        <v>4478.6000000000004</v>
      </c>
      <c r="C10" s="227">
        <v>5100</v>
      </c>
      <c r="D10" s="227">
        <v>4857</v>
      </c>
      <c r="E10" s="227">
        <v>9462.08</v>
      </c>
      <c r="F10" s="227">
        <v>19931</v>
      </c>
      <c r="G10" s="227">
        <v>3603</v>
      </c>
      <c r="H10" s="228">
        <v>1478.7</v>
      </c>
      <c r="I10" s="227">
        <v>1482</v>
      </c>
      <c r="J10" s="227">
        <v>1271</v>
      </c>
      <c r="K10" s="227">
        <v>3679.6</v>
      </c>
      <c r="L10" s="227">
        <v>3482</v>
      </c>
      <c r="M10" s="229">
        <v>1771</v>
      </c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</row>
    <row r="11" spans="1:133" ht="15.75" customHeight="1" x14ac:dyDescent="0.25">
      <c r="A11" s="230" t="s">
        <v>154</v>
      </c>
      <c r="B11" s="221">
        <v>16325.9</v>
      </c>
      <c r="C11" s="222">
        <v>13085</v>
      </c>
      <c r="D11" s="222">
        <v>12714</v>
      </c>
      <c r="E11" s="222">
        <v>28674.739999999998</v>
      </c>
      <c r="F11" s="222">
        <v>23906</v>
      </c>
      <c r="G11" s="222">
        <v>9347</v>
      </c>
      <c r="H11" s="223">
        <v>3251.8</v>
      </c>
      <c r="I11" s="222">
        <v>2574</v>
      </c>
      <c r="J11" s="222">
        <v>2203</v>
      </c>
      <c r="K11" s="222">
        <v>5962.9</v>
      </c>
      <c r="L11" s="222">
        <v>4616</v>
      </c>
      <c r="M11" s="224">
        <v>2724</v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</row>
    <row r="12" spans="1:133" ht="15.75" customHeight="1" x14ac:dyDescent="0.25">
      <c r="A12" s="225" t="s">
        <v>155</v>
      </c>
      <c r="B12" s="226">
        <v>5428</v>
      </c>
      <c r="C12" s="227">
        <v>5236</v>
      </c>
      <c r="D12" s="227">
        <v>4879</v>
      </c>
      <c r="E12" s="227">
        <v>9714.11</v>
      </c>
      <c r="F12" s="227">
        <v>10498</v>
      </c>
      <c r="G12" s="229">
        <v>5867</v>
      </c>
      <c r="H12" s="228">
        <v>2469.1999999999998</v>
      </c>
      <c r="I12" s="227">
        <v>2037</v>
      </c>
      <c r="J12" s="227">
        <v>1680</v>
      </c>
      <c r="K12" s="227">
        <v>5078</v>
      </c>
      <c r="L12" s="227">
        <v>4627</v>
      </c>
      <c r="M12" s="229">
        <v>3390</v>
      </c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</row>
    <row r="13" spans="1:133" ht="15.75" customHeight="1" x14ac:dyDescent="0.25">
      <c r="A13" s="231" t="s">
        <v>156</v>
      </c>
      <c r="B13" s="221">
        <v>559.9</v>
      </c>
      <c r="C13" s="222">
        <v>311</v>
      </c>
      <c r="D13" s="222">
        <v>443</v>
      </c>
      <c r="E13" s="222">
        <v>5335.11</v>
      </c>
      <c r="F13" s="222">
        <v>3939</v>
      </c>
      <c r="G13" s="224" t="s">
        <v>157</v>
      </c>
      <c r="H13" s="232">
        <v>252.6</v>
      </c>
      <c r="I13" s="233">
        <v>200</v>
      </c>
      <c r="J13" s="233">
        <v>291</v>
      </c>
      <c r="K13" s="233">
        <v>2633.7</v>
      </c>
      <c r="L13" s="233">
        <v>2399</v>
      </c>
      <c r="M13" s="234">
        <v>3492</v>
      </c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</row>
    <row r="14" spans="1:133" ht="15.75" customHeight="1" x14ac:dyDescent="0.25">
      <c r="A14" s="213" t="s">
        <v>158</v>
      </c>
      <c r="B14" s="235"/>
      <c r="C14" s="236"/>
      <c r="D14" s="236"/>
      <c r="E14" s="236"/>
      <c r="F14" s="236"/>
      <c r="G14" s="237"/>
      <c r="H14" s="223"/>
      <c r="I14" s="222"/>
      <c r="J14" s="222"/>
      <c r="K14" s="222"/>
      <c r="L14" s="222"/>
      <c r="M14" s="224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</row>
    <row r="15" spans="1:133" ht="15.75" customHeight="1" x14ac:dyDescent="0.25">
      <c r="A15" s="220" t="s">
        <v>159</v>
      </c>
      <c r="B15" s="221">
        <v>13.5</v>
      </c>
      <c r="C15" s="222">
        <v>5</v>
      </c>
      <c r="D15" s="222" t="s">
        <v>157</v>
      </c>
      <c r="E15" s="222">
        <v>22.29</v>
      </c>
      <c r="F15" s="222">
        <v>6</v>
      </c>
      <c r="G15" s="224" t="s">
        <v>157</v>
      </c>
      <c r="H15" s="223">
        <v>3</v>
      </c>
      <c r="I15" s="222">
        <v>5</v>
      </c>
      <c r="J15" s="222" t="s">
        <v>157</v>
      </c>
      <c r="K15" s="222">
        <v>4.0999999999999996</v>
      </c>
      <c r="L15" s="222">
        <v>6</v>
      </c>
      <c r="M15" s="224" t="s">
        <v>157</v>
      </c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</row>
    <row r="16" spans="1:133" ht="15.75" customHeight="1" x14ac:dyDescent="0.25">
      <c r="A16" s="238" t="s">
        <v>160</v>
      </c>
      <c r="B16" s="226">
        <v>14.8</v>
      </c>
      <c r="C16" s="227">
        <v>15</v>
      </c>
      <c r="D16" s="227">
        <v>10</v>
      </c>
      <c r="E16" s="227">
        <v>9.58</v>
      </c>
      <c r="F16" s="227">
        <v>16</v>
      </c>
      <c r="G16" s="229">
        <v>2</v>
      </c>
      <c r="H16" s="239">
        <v>1.9</v>
      </c>
      <c r="I16" s="240">
        <v>0</v>
      </c>
      <c r="J16" s="240">
        <v>0</v>
      </c>
      <c r="K16" s="240">
        <v>1.2</v>
      </c>
      <c r="L16" s="240">
        <v>0</v>
      </c>
      <c r="M16" s="241">
        <v>0</v>
      </c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</row>
    <row r="17" spans="1:133" ht="15.75" customHeight="1" x14ac:dyDescent="0.25">
      <c r="A17" s="213" t="s">
        <v>161</v>
      </c>
      <c r="B17" s="235"/>
      <c r="C17" s="236"/>
      <c r="D17" s="236"/>
      <c r="E17" s="236"/>
      <c r="F17" s="236"/>
      <c r="G17" s="237"/>
      <c r="H17" s="223"/>
      <c r="I17" s="222"/>
      <c r="J17" s="222"/>
      <c r="K17" s="222"/>
      <c r="L17" s="222"/>
      <c r="M17" s="224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</row>
    <row r="18" spans="1:133" ht="15.75" customHeight="1" x14ac:dyDescent="0.25">
      <c r="A18" s="230" t="s">
        <v>162</v>
      </c>
      <c r="B18" s="221">
        <v>1133.2</v>
      </c>
      <c r="C18" s="222">
        <v>1413</v>
      </c>
      <c r="D18" s="222">
        <v>1469</v>
      </c>
      <c r="E18" s="222">
        <v>37103.94</v>
      </c>
      <c r="F18" s="222">
        <v>52938</v>
      </c>
      <c r="G18" s="224">
        <v>56574</v>
      </c>
      <c r="H18" s="223">
        <v>228.5</v>
      </c>
      <c r="I18" s="222">
        <v>284</v>
      </c>
      <c r="J18" s="222">
        <v>315</v>
      </c>
      <c r="K18" s="222">
        <v>5780.4</v>
      </c>
      <c r="L18" s="222">
        <v>5510</v>
      </c>
      <c r="M18" s="224">
        <v>8033</v>
      </c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</row>
    <row r="19" spans="1:133" ht="15.75" customHeight="1" x14ac:dyDescent="0.25">
      <c r="A19" s="242" t="s">
        <v>163</v>
      </c>
      <c r="B19" s="226">
        <v>572.6</v>
      </c>
      <c r="C19" s="227">
        <v>574</v>
      </c>
      <c r="D19" s="227">
        <v>658</v>
      </c>
      <c r="E19" s="227">
        <v>15157.8</v>
      </c>
      <c r="F19" s="227">
        <v>11871</v>
      </c>
      <c r="G19" s="229">
        <v>17652</v>
      </c>
      <c r="H19" s="228">
        <v>319.8</v>
      </c>
      <c r="I19" s="243">
        <v>466</v>
      </c>
      <c r="J19" s="243">
        <v>550</v>
      </c>
      <c r="K19" s="227">
        <v>8590.9</v>
      </c>
      <c r="L19" s="227">
        <v>9658</v>
      </c>
      <c r="M19" s="244">
        <v>15400</v>
      </c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</row>
    <row r="20" spans="1:133" ht="15.75" customHeight="1" x14ac:dyDescent="0.25">
      <c r="A20" s="220" t="s">
        <v>164</v>
      </c>
      <c r="B20" s="221">
        <v>411.6</v>
      </c>
      <c r="C20" s="222">
        <v>415</v>
      </c>
      <c r="D20" s="222">
        <v>438</v>
      </c>
      <c r="E20" s="222">
        <v>8499.65</v>
      </c>
      <c r="F20" s="222">
        <v>8579</v>
      </c>
      <c r="G20" s="224" t="s">
        <v>157</v>
      </c>
      <c r="H20" s="223">
        <v>216.8</v>
      </c>
      <c r="I20" s="222">
        <v>196</v>
      </c>
      <c r="J20" s="222">
        <v>216</v>
      </c>
      <c r="K20" s="222">
        <v>5206.5</v>
      </c>
      <c r="L20" s="222">
        <v>4866</v>
      </c>
      <c r="M20" s="224" t="s">
        <v>157</v>
      </c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</row>
    <row r="21" spans="1:133" ht="15.75" customHeight="1" x14ac:dyDescent="0.25">
      <c r="A21" s="238" t="s">
        <v>165</v>
      </c>
      <c r="B21" s="226">
        <v>528.4</v>
      </c>
      <c r="C21" s="227">
        <v>610</v>
      </c>
      <c r="D21" s="227">
        <v>610</v>
      </c>
      <c r="E21" s="227">
        <v>8568.5</v>
      </c>
      <c r="F21" s="227">
        <v>9091</v>
      </c>
      <c r="G21" s="229" t="s">
        <v>157</v>
      </c>
      <c r="H21" s="239">
        <v>0</v>
      </c>
      <c r="I21" s="240">
        <v>0</v>
      </c>
      <c r="J21" s="240">
        <v>0</v>
      </c>
      <c r="K21" s="240">
        <v>0</v>
      </c>
      <c r="L21" s="240">
        <v>0</v>
      </c>
      <c r="M21" s="241">
        <v>0</v>
      </c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</row>
    <row r="22" spans="1:133" ht="15.75" customHeight="1" x14ac:dyDescent="0.25">
      <c r="A22" s="213" t="s">
        <v>166</v>
      </c>
      <c r="B22" s="235"/>
      <c r="C22" s="236"/>
      <c r="D22" s="236"/>
      <c r="E22" s="236"/>
      <c r="F22" s="236"/>
      <c r="G22" s="237"/>
      <c r="H22" s="223"/>
      <c r="I22" s="222"/>
      <c r="J22" s="222"/>
      <c r="K22" s="222"/>
      <c r="L22" s="222"/>
      <c r="M22" s="224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</row>
    <row r="23" spans="1:133" ht="15.75" customHeight="1" x14ac:dyDescent="0.25">
      <c r="A23" s="220" t="s">
        <v>167</v>
      </c>
      <c r="B23" s="221">
        <v>0.2</v>
      </c>
      <c r="C23" s="222">
        <v>0</v>
      </c>
      <c r="D23" s="222">
        <v>0</v>
      </c>
      <c r="E23" s="222">
        <v>0.6</v>
      </c>
      <c r="F23" s="222">
        <v>0</v>
      </c>
      <c r="G23" s="224">
        <v>0</v>
      </c>
      <c r="H23" s="223">
        <v>0.2</v>
      </c>
      <c r="I23" s="222">
        <v>0</v>
      </c>
      <c r="J23" s="222">
        <v>0</v>
      </c>
      <c r="K23" s="222">
        <v>0.6</v>
      </c>
      <c r="L23" s="222">
        <v>0</v>
      </c>
      <c r="M23" s="224">
        <v>0</v>
      </c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</row>
    <row r="24" spans="1:133" ht="15.75" customHeight="1" x14ac:dyDescent="0.25">
      <c r="A24" s="238" t="s">
        <v>168</v>
      </c>
      <c r="B24" s="226">
        <v>977.8</v>
      </c>
      <c r="C24" s="227">
        <v>1072</v>
      </c>
      <c r="D24" s="227">
        <v>964</v>
      </c>
      <c r="E24" s="227">
        <v>816.74</v>
      </c>
      <c r="F24" s="227">
        <v>784</v>
      </c>
      <c r="G24" s="244" t="s">
        <v>157</v>
      </c>
      <c r="H24" s="239">
        <v>479.2</v>
      </c>
      <c r="I24" s="245">
        <v>478</v>
      </c>
      <c r="J24" s="245">
        <v>370</v>
      </c>
      <c r="K24" s="240">
        <v>395.4</v>
      </c>
      <c r="L24" s="240">
        <v>280</v>
      </c>
      <c r="M24" s="246">
        <v>307</v>
      </c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</row>
    <row r="25" spans="1:133" ht="15.75" customHeight="1" x14ac:dyDescent="0.25">
      <c r="A25" s="213" t="s">
        <v>169</v>
      </c>
      <c r="B25" s="235"/>
      <c r="C25" s="236"/>
      <c r="D25" s="236"/>
      <c r="E25" s="236"/>
      <c r="F25" s="236"/>
      <c r="G25" s="237"/>
      <c r="H25" s="223"/>
      <c r="I25" s="222"/>
      <c r="J25" s="222"/>
      <c r="K25" s="222"/>
      <c r="L25" s="222"/>
      <c r="M25" s="224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</row>
    <row r="26" spans="1:133" ht="15.75" customHeight="1" x14ac:dyDescent="0.25">
      <c r="A26" s="231" t="s">
        <v>170</v>
      </c>
      <c r="B26" s="221">
        <v>1726</v>
      </c>
      <c r="C26" s="222">
        <v>1405</v>
      </c>
      <c r="D26" s="222">
        <v>1518</v>
      </c>
      <c r="E26" s="222">
        <v>81891.63</v>
      </c>
      <c r="F26" s="222">
        <v>61455</v>
      </c>
      <c r="G26" s="224">
        <v>57086</v>
      </c>
      <c r="H26" s="232">
        <v>1135.5999999999999</v>
      </c>
      <c r="I26" s="233">
        <v>837</v>
      </c>
      <c r="J26" s="233">
        <v>950</v>
      </c>
      <c r="K26" s="233">
        <v>70995.3</v>
      </c>
      <c r="L26" s="233">
        <v>50122</v>
      </c>
      <c r="M26" s="234">
        <v>49302</v>
      </c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</row>
    <row r="27" spans="1:133" ht="15.75" customHeight="1" x14ac:dyDescent="0.25">
      <c r="A27" s="213" t="s">
        <v>171</v>
      </c>
      <c r="B27" s="235"/>
      <c r="C27" s="236"/>
      <c r="D27" s="236"/>
      <c r="E27" s="236"/>
      <c r="F27" s="236"/>
      <c r="G27" s="237"/>
      <c r="H27" s="223"/>
      <c r="I27" s="222"/>
      <c r="J27" s="222"/>
      <c r="K27" s="222"/>
      <c r="L27" s="222"/>
      <c r="M27" s="224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</row>
    <row r="28" spans="1:133" ht="15.75" customHeight="1" x14ac:dyDescent="0.25">
      <c r="A28" s="220" t="s">
        <v>172</v>
      </c>
      <c r="B28" s="221">
        <v>240.2</v>
      </c>
      <c r="C28" s="222">
        <v>261</v>
      </c>
      <c r="D28" s="222">
        <v>264</v>
      </c>
      <c r="E28" s="222">
        <v>10834.3</v>
      </c>
      <c r="F28" s="222">
        <v>12742</v>
      </c>
      <c r="G28" s="224">
        <v>12404</v>
      </c>
      <c r="H28" s="223">
        <v>66.2</v>
      </c>
      <c r="I28" s="222">
        <v>50</v>
      </c>
      <c r="J28" s="222">
        <v>53</v>
      </c>
      <c r="K28" s="222">
        <v>3325</v>
      </c>
      <c r="L28" s="222">
        <v>2620</v>
      </c>
      <c r="M28" s="224">
        <v>2710</v>
      </c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</row>
    <row r="29" spans="1:133" ht="15.75" customHeight="1" x14ac:dyDescent="0.25">
      <c r="A29" s="242" t="s">
        <v>173</v>
      </c>
      <c r="B29" s="226">
        <v>406.4</v>
      </c>
      <c r="C29" s="227">
        <v>259</v>
      </c>
      <c r="D29" s="227" t="s">
        <v>157</v>
      </c>
      <c r="E29" s="227">
        <v>6189.8300000000008</v>
      </c>
      <c r="F29" s="227">
        <v>4341</v>
      </c>
      <c r="G29" s="229" t="s">
        <v>157</v>
      </c>
      <c r="H29" s="228">
        <v>49.7</v>
      </c>
      <c r="I29" s="227">
        <v>42</v>
      </c>
      <c r="J29" s="227" t="s">
        <v>157</v>
      </c>
      <c r="K29" s="227">
        <v>592.29999999999995</v>
      </c>
      <c r="L29" s="227">
        <v>630</v>
      </c>
      <c r="M29" s="229" t="s">
        <v>157</v>
      </c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</row>
    <row r="30" spans="1:133" ht="15.75" customHeight="1" x14ac:dyDescent="0.25">
      <c r="A30" s="230" t="s">
        <v>174</v>
      </c>
      <c r="B30" s="221">
        <v>4121.3999999999996</v>
      </c>
      <c r="C30" s="222">
        <v>4853</v>
      </c>
      <c r="D30" s="222">
        <v>5002</v>
      </c>
      <c r="E30" s="222">
        <v>59982.350000000006</v>
      </c>
      <c r="F30" s="222">
        <v>75032</v>
      </c>
      <c r="G30" s="224">
        <v>70854</v>
      </c>
      <c r="H30" s="223">
        <v>2098.1</v>
      </c>
      <c r="I30" s="222">
        <v>2651</v>
      </c>
      <c r="J30" s="222">
        <v>2800</v>
      </c>
      <c r="K30" s="222">
        <v>29034.6</v>
      </c>
      <c r="L30" s="222">
        <v>38485</v>
      </c>
      <c r="M30" s="224">
        <v>36400</v>
      </c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</row>
    <row r="31" spans="1:133" ht="15.75" customHeight="1" x14ac:dyDescent="0.25">
      <c r="A31" s="242" t="s">
        <v>175</v>
      </c>
      <c r="B31" s="226"/>
      <c r="C31" s="227"/>
      <c r="D31" s="227"/>
      <c r="E31" s="227"/>
      <c r="F31" s="227"/>
      <c r="G31" s="229"/>
      <c r="H31" s="228"/>
      <c r="I31" s="227"/>
      <c r="J31" s="227"/>
      <c r="K31" s="227"/>
      <c r="L31" s="227"/>
      <c r="M31" s="229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</row>
    <row r="32" spans="1:133" ht="15.75" customHeight="1" x14ac:dyDescent="0.25">
      <c r="A32" s="230" t="s">
        <v>176</v>
      </c>
      <c r="B32" s="221">
        <v>1293</v>
      </c>
      <c r="C32" s="222">
        <v>1386</v>
      </c>
      <c r="D32" s="222">
        <v>1247</v>
      </c>
      <c r="E32" s="222">
        <v>64495.67</v>
      </c>
      <c r="F32" s="222">
        <v>66172</v>
      </c>
      <c r="G32" s="224">
        <v>64625</v>
      </c>
      <c r="H32" s="223">
        <v>165.8</v>
      </c>
      <c r="I32" s="222">
        <v>129</v>
      </c>
      <c r="J32" s="222">
        <v>0</v>
      </c>
      <c r="K32" s="222">
        <v>5738.3</v>
      </c>
      <c r="L32" s="222">
        <v>4644</v>
      </c>
      <c r="M32" s="224">
        <v>4320</v>
      </c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</row>
    <row r="33" spans="1:133" ht="15.75" customHeight="1" x14ac:dyDescent="0.25">
      <c r="A33" s="242" t="s">
        <v>177</v>
      </c>
      <c r="B33" s="226">
        <v>25.299999999999997</v>
      </c>
      <c r="C33" s="227">
        <v>9</v>
      </c>
      <c r="D33" s="227">
        <v>395</v>
      </c>
      <c r="E33" s="227">
        <v>1235.1000000000001</v>
      </c>
      <c r="F33" s="227">
        <v>225</v>
      </c>
      <c r="G33" s="229">
        <v>0</v>
      </c>
      <c r="H33" s="228">
        <v>0</v>
      </c>
      <c r="I33" s="227">
        <v>0</v>
      </c>
      <c r="J33" s="227">
        <v>0</v>
      </c>
      <c r="K33" s="227">
        <v>0</v>
      </c>
      <c r="L33" s="227">
        <v>0</v>
      </c>
      <c r="M33" s="229">
        <v>0</v>
      </c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</row>
    <row r="34" spans="1:133" ht="15.75" customHeight="1" x14ac:dyDescent="0.25">
      <c r="A34" s="220" t="s">
        <v>178</v>
      </c>
      <c r="B34" s="221">
        <v>360.9</v>
      </c>
      <c r="C34" s="222">
        <v>328</v>
      </c>
      <c r="D34" s="222">
        <v>116</v>
      </c>
      <c r="E34" s="222">
        <v>12770.07</v>
      </c>
      <c r="F34" s="222">
        <v>14760</v>
      </c>
      <c r="G34" s="224">
        <v>5473</v>
      </c>
      <c r="H34" s="223">
        <v>298.5</v>
      </c>
      <c r="I34" s="222">
        <v>328</v>
      </c>
      <c r="J34" s="222">
        <v>240</v>
      </c>
      <c r="K34" s="222">
        <v>11369</v>
      </c>
      <c r="L34" s="222">
        <v>14760</v>
      </c>
      <c r="M34" s="224">
        <v>8400</v>
      </c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</row>
    <row r="35" spans="1:133" ht="15.75" customHeight="1" x14ac:dyDescent="0.25">
      <c r="A35" s="242" t="s">
        <v>179</v>
      </c>
      <c r="B35" s="226">
        <v>153.9</v>
      </c>
      <c r="C35" s="227">
        <v>138</v>
      </c>
      <c r="D35" s="227" t="s">
        <v>157</v>
      </c>
      <c r="E35" s="227">
        <v>6238.93</v>
      </c>
      <c r="F35" s="227">
        <v>5915</v>
      </c>
      <c r="G35" s="229">
        <v>5798</v>
      </c>
      <c r="H35" s="228">
        <v>63.9</v>
      </c>
      <c r="I35" s="227">
        <v>46</v>
      </c>
      <c r="J35" s="227" t="s">
        <v>157</v>
      </c>
      <c r="K35" s="227">
        <v>3137.3</v>
      </c>
      <c r="L35" s="227">
        <v>2380</v>
      </c>
      <c r="M35" s="229">
        <v>2380</v>
      </c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</row>
    <row r="36" spans="1:133" ht="15.75" customHeight="1" x14ac:dyDescent="0.25">
      <c r="A36" s="220" t="s">
        <v>180</v>
      </c>
      <c r="B36" s="221">
        <v>1189.8</v>
      </c>
      <c r="C36" s="222">
        <v>1206</v>
      </c>
      <c r="D36" s="222" t="s">
        <v>157</v>
      </c>
      <c r="E36" s="222">
        <v>42150.34</v>
      </c>
      <c r="F36" s="222">
        <v>46481</v>
      </c>
      <c r="G36" s="224" t="s">
        <v>157</v>
      </c>
      <c r="H36" s="223">
        <v>214.2</v>
      </c>
      <c r="I36" s="222">
        <v>198</v>
      </c>
      <c r="J36" s="222">
        <v>3035</v>
      </c>
      <c r="K36" s="222">
        <v>7162.7</v>
      </c>
      <c r="L36" s="222">
        <v>6814</v>
      </c>
      <c r="M36" s="224" t="s">
        <v>157</v>
      </c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</row>
    <row r="37" spans="1:133" ht="15.75" customHeight="1" x14ac:dyDescent="0.25">
      <c r="A37" s="242" t="s">
        <v>181</v>
      </c>
      <c r="B37" s="226">
        <v>2378.9</v>
      </c>
      <c r="C37" s="227">
        <v>3198</v>
      </c>
      <c r="D37" s="227">
        <v>772</v>
      </c>
      <c r="E37" s="227">
        <v>50941.78</v>
      </c>
      <c r="F37" s="227">
        <v>68806</v>
      </c>
      <c r="G37" s="229">
        <v>64319</v>
      </c>
      <c r="H37" s="228">
        <v>2308.4</v>
      </c>
      <c r="I37" s="243">
        <v>2945</v>
      </c>
      <c r="J37" s="227">
        <v>519</v>
      </c>
      <c r="K37" s="227">
        <v>49430.7</v>
      </c>
      <c r="L37" s="243">
        <v>63097</v>
      </c>
      <c r="M37" s="229">
        <v>59292</v>
      </c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</row>
    <row r="38" spans="1:133" ht="15.75" customHeight="1" x14ac:dyDescent="0.25">
      <c r="A38" s="220" t="s">
        <v>182</v>
      </c>
      <c r="B38" s="221">
        <v>1194.3000000000002</v>
      </c>
      <c r="C38" s="222">
        <v>1464</v>
      </c>
      <c r="D38" s="222">
        <v>1767</v>
      </c>
      <c r="E38" s="222">
        <v>29882.91</v>
      </c>
      <c r="F38" s="222">
        <v>37982</v>
      </c>
      <c r="G38" s="224">
        <v>37072</v>
      </c>
      <c r="H38" s="223">
        <v>353.5</v>
      </c>
      <c r="I38" s="247">
        <v>547</v>
      </c>
      <c r="J38" s="222">
        <v>850</v>
      </c>
      <c r="K38" s="222">
        <v>9479</v>
      </c>
      <c r="L38" s="247">
        <v>13675</v>
      </c>
      <c r="M38" s="224">
        <v>12975</v>
      </c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</row>
    <row r="39" spans="1:133" ht="15.75" customHeight="1" x14ac:dyDescent="0.25">
      <c r="A39" s="242" t="s">
        <v>183</v>
      </c>
      <c r="B39" s="226">
        <v>2001.3999999999999</v>
      </c>
      <c r="C39" s="227">
        <v>1714</v>
      </c>
      <c r="D39" s="227" t="s">
        <v>157</v>
      </c>
      <c r="E39" s="227">
        <v>56993.31</v>
      </c>
      <c r="F39" s="227">
        <v>57485</v>
      </c>
      <c r="G39" s="229">
        <v>60370</v>
      </c>
      <c r="H39" s="228">
        <v>1026.0999999999999</v>
      </c>
      <c r="I39" s="227">
        <v>861</v>
      </c>
      <c r="J39" s="227" t="s">
        <v>157</v>
      </c>
      <c r="K39" s="227">
        <v>29391.1</v>
      </c>
      <c r="L39" s="227">
        <v>27164</v>
      </c>
      <c r="M39" s="229">
        <v>29750</v>
      </c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</row>
    <row r="40" spans="1:133" ht="15.75" customHeight="1" x14ac:dyDescent="0.25">
      <c r="A40" s="230" t="s">
        <v>184</v>
      </c>
      <c r="B40" s="221">
        <v>438.79999999999995</v>
      </c>
      <c r="C40" s="222">
        <v>540</v>
      </c>
      <c r="D40" s="222">
        <v>725</v>
      </c>
      <c r="E40" s="222">
        <v>11854.5</v>
      </c>
      <c r="F40" s="222">
        <v>16333</v>
      </c>
      <c r="G40" s="224" t="s">
        <v>157</v>
      </c>
      <c r="H40" s="223">
        <v>202</v>
      </c>
      <c r="I40" s="222">
        <v>165</v>
      </c>
      <c r="J40" s="222">
        <v>350</v>
      </c>
      <c r="K40" s="222">
        <v>6149.5</v>
      </c>
      <c r="L40" s="222">
        <v>5445</v>
      </c>
      <c r="M40" s="224" t="s">
        <v>157</v>
      </c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</row>
    <row r="41" spans="1:133" ht="15.75" customHeight="1" x14ac:dyDescent="0.25">
      <c r="A41" s="242" t="s">
        <v>185</v>
      </c>
      <c r="B41" s="226">
        <v>609.5</v>
      </c>
      <c r="C41" s="227">
        <v>520</v>
      </c>
      <c r="D41" s="227">
        <v>153</v>
      </c>
      <c r="E41" s="227">
        <v>6173.71</v>
      </c>
      <c r="F41" s="227">
        <v>5449</v>
      </c>
      <c r="G41" s="229">
        <v>5193</v>
      </c>
      <c r="H41" s="228">
        <v>454.7</v>
      </c>
      <c r="I41" s="243">
        <v>367</v>
      </c>
      <c r="J41" s="243">
        <v>0</v>
      </c>
      <c r="K41" s="227">
        <v>5096.7</v>
      </c>
      <c r="L41" s="243">
        <v>4404</v>
      </c>
      <c r="M41" s="244">
        <v>4200</v>
      </c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</row>
    <row r="42" spans="1:133" ht="15.75" customHeight="1" x14ac:dyDescent="0.25">
      <c r="A42" s="220" t="s">
        <v>186</v>
      </c>
      <c r="B42" s="221">
        <v>5.1000000000000005</v>
      </c>
      <c r="C42" s="222">
        <v>16</v>
      </c>
      <c r="D42" s="222">
        <v>316</v>
      </c>
      <c r="E42" s="222">
        <v>151.12</v>
      </c>
      <c r="F42" s="222">
        <v>464</v>
      </c>
      <c r="G42" s="224">
        <v>300</v>
      </c>
      <c r="H42" s="223">
        <v>0</v>
      </c>
      <c r="I42" s="247">
        <v>0</v>
      </c>
      <c r="J42" s="247">
        <v>300</v>
      </c>
      <c r="K42" s="222">
        <v>0</v>
      </c>
      <c r="L42" s="247">
        <v>0</v>
      </c>
      <c r="M42" s="248">
        <v>0</v>
      </c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</row>
    <row r="43" spans="1:133" ht="15.75" customHeight="1" x14ac:dyDescent="0.25">
      <c r="A43" s="242" t="s">
        <v>187</v>
      </c>
      <c r="B43" s="226">
        <v>1638.2</v>
      </c>
      <c r="C43" s="227">
        <v>1501</v>
      </c>
      <c r="D43" s="227">
        <v>2134</v>
      </c>
      <c r="E43" s="227">
        <v>66267.22</v>
      </c>
      <c r="F43" s="227">
        <v>70246</v>
      </c>
      <c r="G43" s="229">
        <v>78076</v>
      </c>
      <c r="H43" s="228">
        <v>264.7</v>
      </c>
      <c r="I43" s="227">
        <v>308</v>
      </c>
      <c r="J43" s="227">
        <v>900</v>
      </c>
      <c r="K43" s="227">
        <v>13437.6</v>
      </c>
      <c r="L43" s="227">
        <v>14445</v>
      </c>
      <c r="M43" s="229">
        <v>20020</v>
      </c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</row>
    <row r="44" spans="1:133" ht="15.75" customHeight="1" x14ac:dyDescent="0.25">
      <c r="A44" s="220" t="s">
        <v>188</v>
      </c>
      <c r="B44" s="221">
        <v>1566.8000000000002</v>
      </c>
      <c r="C44" s="222">
        <v>1201</v>
      </c>
      <c r="D44" s="222">
        <v>770</v>
      </c>
      <c r="E44" s="222">
        <v>35799.949999999997</v>
      </c>
      <c r="F44" s="222">
        <v>35108</v>
      </c>
      <c r="G44" s="224" t="s">
        <v>157</v>
      </c>
      <c r="H44" s="223">
        <v>1046.4000000000001</v>
      </c>
      <c r="I44" s="222">
        <v>848</v>
      </c>
      <c r="J44" s="222">
        <v>410</v>
      </c>
      <c r="K44" s="222">
        <v>23299.1</v>
      </c>
      <c r="L44" s="222">
        <v>25487</v>
      </c>
      <c r="M44" s="224" t="s">
        <v>157</v>
      </c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</row>
    <row r="45" spans="1:133" ht="15.75" customHeight="1" x14ac:dyDescent="0.25">
      <c r="A45" s="242" t="s">
        <v>189</v>
      </c>
      <c r="B45" s="226">
        <v>774.8</v>
      </c>
      <c r="C45" s="227">
        <v>918</v>
      </c>
      <c r="D45" s="227">
        <v>625</v>
      </c>
      <c r="E45" s="227">
        <v>56308.619999999995</v>
      </c>
      <c r="F45" s="227">
        <v>55868</v>
      </c>
      <c r="G45" s="229">
        <v>69190</v>
      </c>
      <c r="H45" s="228">
        <v>313.7</v>
      </c>
      <c r="I45" s="227">
        <v>421</v>
      </c>
      <c r="J45" s="227">
        <v>120</v>
      </c>
      <c r="K45" s="227">
        <v>34111.5</v>
      </c>
      <c r="L45" s="227">
        <v>28450</v>
      </c>
      <c r="M45" s="229">
        <v>43280</v>
      </c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</row>
    <row r="46" spans="1:133" ht="15.75" customHeight="1" x14ac:dyDescent="0.25">
      <c r="A46" s="220" t="s">
        <v>190</v>
      </c>
      <c r="B46" s="221">
        <v>122.6</v>
      </c>
      <c r="C46" s="222">
        <v>172</v>
      </c>
      <c r="D46" s="222">
        <v>251</v>
      </c>
      <c r="E46" s="222">
        <v>959.3900000000001</v>
      </c>
      <c r="F46" s="222">
        <v>1376</v>
      </c>
      <c r="G46" s="224">
        <v>1400</v>
      </c>
      <c r="H46" s="223">
        <v>46.1</v>
      </c>
      <c r="I46" s="247">
        <v>117</v>
      </c>
      <c r="J46" s="247">
        <v>196</v>
      </c>
      <c r="K46" s="222">
        <v>368.8</v>
      </c>
      <c r="L46" s="247">
        <v>936</v>
      </c>
      <c r="M46" s="248">
        <v>960</v>
      </c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</row>
    <row r="47" spans="1:133" ht="15.75" customHeight="1" thickBot="1" x14ac:dyDescent="0.3">
      <c r="A47" s="249" t="s">
        <v>191</v>
      </c>
      <c r="B47" s="250">
        <v>1191.8</v>
      </c>
      <c r="C47" s="251">
        <v>1067</v>
      </c>
      <c r="D47" s="251">
        <v>806</v>
      </c>
      <c r="E47" s="251">
        <v>72442.7</v>
      </c>
      <c r="F47" s="251">
        <v>63029</v>
      </c>
      <c r="G47" s="252">
        <v>39161</v>
      </c>
      <c r="H47" s="253">
        <v>499.2</v>
      </c>
      <c r="I47" s="251">
        <v>386</v>
      </c>
      <c r="J47" s="251">
        <v>196</v>
      </c>
      <c r="K47" s="251">
        <v>50252.6</v>
      </c>
      <c r="L47" s="251">
        <v>37294</v>
      </c>
      <c r="M47" s="252">
        <v>16100</v>
      </c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</row>
    <row r="48" spans="1:133" ht="11.25" customHeight="1" x14ac:dyDescent="0.25">
      <c r="A48" s="254" t="s">
        <v>192</v>
      </c>
      <c r="B48" s="255"/>
      <c r="C48" s="207"/>
      <c r="D48" s="207"/>
      <c r="E48" s="207"/>
      <c r="F48" s="207"/>
      <c r="G48" s="207"/>
      <c r="H48" s="256"/>
      <c r="I48" s="257"/>
      <c r="J48" s="258"/>
      <c r="K48" s="258"/>
      <c r="L48" s="257"/>
      <c r="M48" s="258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</row>
    <row r="49" spans="1:133" ht="19.5" customHeight="1" thickBot="1" x14ac:dyDescent="0.3">
      <c r="A49" s="259" t="s">
        <v>193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60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</row>
    <row r="50" spans="1:133" ht="29.25" customHeight="1" thickBot="1" x14ac:dyDescent="0.3">
      <c r="A50" s="735" t="s">
        <v>140</v>
      </c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205"/>
      <c r="M50" s="206" t="s">
        <v>141</v>
      </c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</row>
    <row r="51" spans="1:133" ht="15.75" customHeight="1" x14ac:dyDescent="0.25">
      <c r="A51" s="737" t="s">
        <v>142</v>
      </c>
      <c r="B51" s="740" t="s">
        <v>194</v>
      </c>
      <c r="C51" s="741"/>
      <c r="D51" s="741"/>
      <c r="E51" s="741"/>
      <c r="F51" s="741"/>
      <c r="G51" s="742"/>
      <c r="H51" s="740" t="s">
        <v>195</v>
      </c>
      <c r="I51" s="741"/>
      <c r="J51" s="741"/>
      <c r="K51" s="741"/>
      <c r="L51" s="741"/>
      <c r="M51" s="742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</row>
    <row r="52" spans="1:133" ht="15.75" customHeight="1" x14ac:dyDescent="0.25">
      <c r="A52" s="738"/>
      <c r="B52" s="743" t="s">
        <v>196</v>
      </c>
      <c r="C52" s="744"/>
      <c r="D52" s="744"/>
      <c r="E52" s="745" t="s">
        <v>146</v>
      </c>
      <c r="F52" s="744"/>
      <c r="G52" s="746"/>
      <c r="H52" s="743" t="s">
        <v>197</v>
      </c>
      <c r="I52" s="744"/>
      <c r="J52" s="744"/>
      <c r="K52" s="745" t="s">
        <v>146</v>
      </c>
      <c r="L52" s="744"/>
      <c r="M52" s="746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</row>
    <row r="53" spans="1:133" ht="28.5" customHeight="1" thickBot="1" x14ac:dyDescent="0.3">
      <c r="A53" s="739"/>
      <c r="B53" s="208" t="str">
        <f>B7</f>
        <v>Mitjana 2012/2021</v>
      </c>
      <c r="C53" s="209">
        <f t="shared" ref="C53:M53" si="1">C7</f>
        <v>2022</v>
      </c>
      <c r="D53" s="210" t="str">
        <f t="shared" si="1"/>
        <v>Avanç 2023</v>
      </c>
      <c r="E53" s="211" t="str">
        <f t="shared" si="1"/>
        <v>Mitjana 2012/2021</v>
      </c>
      <c r="F53" s="209">
        <f t="shared" si="1"/>
        <v>2022</v>
      </c>
      <c r="G53" s="212" t="str">
        <f t="shared" si="1"/>
        <v>Avanç 2023</v>
      </c>
      <c r="H53" s="208" t="str">
        <f t="shared" si="1"/>
        <v>Mitjana 2012/2021</v>
      </c>
      <c r="I53" s="209">
        <f t="shared" si="1"/>
        <v>2022</v>
      </c>
      <c r="J53" s="210" t="str">
        <f t="shared" si="1"/>
        <v>Avanç 2023</v>
      </c>
      <c r="K53" s="211" t="str">
        <f t="shared" si="1"/>
        <v>Mitjana 2012/2021</v>
      </c>
      <c r="L53" s="209">
        <f t="shared" si="1"/>
        <v>2022</v>
      </c>
      <c r="M53" s="212" t="str">
        <f t="shared" si="1"/>
        <v>Avanç 2023</v>
      </c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</row>
    <row r="54" spans="1:133" ht="15.75" customHeight="1" x14ac:dyDescent="0.25">
      <c r="A54" s="213" t="s">
        <v>151</v>
      </c>
      <c r="B54" s="217"/>
      <c r="C54" s="218"/>
      <c r="D54" s="218"/>
      <c r="E54" s="218"/>
      <c r="F54" s="218"/>
      <c r="G54" s="219"/>
      <c r="H54" s="214"/>
      <c r="I54" s="215"/>
      <c r="J54" s="215"/>
      <c r="K54" s="215"/>
      <c r="L54" s="215"/>
      <c r="M54" s="216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</row>
    <row r="55" spans="1:133" ht="15.75" customHeight="1" x14ac:dyDescent="0.25">
      <c r="A55" s="220" t="s">
        <v>152</v>
      </c>
      <c r="B55" s="223">
        <v>153</v>
      </c>
      <c r="C55" s="222">
        <v>148</v>
      </c>
      <c r="D55" s="222">
        <v>148</v>
      </c>
      <c r="E55" s="222">
        <v>1179.5999999999999</v>
      </c>
      <c r="F55" s="222">
        <v>1515</v>
      </c>
      <c r="G55" s="224">
        <v>1154</v>
      </c>
      <c r="H55" s="223">
        <v>14698.9</v>
      </c>
      <c r="I55" s="222">
        <v>14459</v>
      </c>
      <c r="J55" s="222">
        <v>14459</v>
      </c>
      <c r="K55" s="222">
        <v>117754.6</v>
      </c>
      <c r="L55" s="222">
        <v>89034</v>
      </c>
      <c r="M55" s="224">
        <v>106802</v>
      </c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</row>
    <row r="56" spans="1:133" ht="15.75" customHeight="1" x14ac:dyDescent="0.25">
      <c r="A56" s="225" t="s">
        <v>198</v>
      </c>
      <c r="B56" s="228">
        <v>803.6</v>
      </c>
      <c r="C56" s="227">
        <v>720</v>
      </c>
      <c r="D56" s="227">
        <v>720</v>
      </c>
      <c r="E56" s="227">
        <v>1411.8799999999999</v>
      </c>
      <c r="F56" s="227">
        <v>11117</v>
      </c>
      <c r="G56" s="229">
        <v>661</v>
      </c>
      <c r="H56" s="228">
        <v>2196.3000000000002</v>
      </c>
      <c r="I56" s="227">
        <v>2898</v>
      </c>
      <c r="J56" s="227">
        <v>2866</v>
      </c>
      <c r="K56" s="227">
        <v>4370.6000000000004</v>
      </c>
      <c r="L56" s="227">
        <v>5332</v>
      </c>
      <c r="M56" s="229">
        <v>1171</v>
      </c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</row>
    <row r="57" spans="1:133" ht="15.75" customHeight="1" x14ac:dyDescent="0.25">
      <c r="A57" s="230" t="s">
        <v>154</v>
      </c>
      <c r="B57" s="223">
        <v>3708.1</v>
      </c>
      <c r="C57" s="222">
        <v>2877</v>
      </c>
      <c r="D57" s="222">
        <v>2877</v>
      </c>
      <c r="E57" s="222">
        <v>5152.74</v>
      </c>
      <c r="F57" s="222">
        <v>3890</v>
      </c>
      <c r="G57" s="224">
        <v>2328</v>
      </c>
      <c r="H57" s="223">
        <v>9366</v>
      </c>
      <c r="I57" s="222">
        <v>7634</v>
      </c>
      <c r="J57" s="222">
        <v>7634</v>
      </c>
      <c r="K57" s="222">
        <v>17559.099999999999</v>
      </c>
      <c r="L57" s="222">
        <v>15400</v>
      </c>
      <c r="M57" s="224">
        <v>4295</v>
      </c>
    </row>
    <row r="58" spans="1:133" ht="15.75" customHeight="1" x14ac:dyDescent="0.25">
      <c r="A58" s="225" t="s">
        <v>155</v>
      </c>
      <c r="B58" s="228">
        <v>1097.7</v>
      </c>
      <c r="C58" s="227">
        <v>1296</v>
      </c>
      <c r="D58" s="227">
        <v>1296</v>
      </c>
      <c r="E58" s="227">
        <v>1393.21</v>
      </c>
      <c r="F58" s="227">
        <v>1544</v>
      </c>
      <c r="G58" s="229">
        <v>1123</v>
      </c>
      <c r="H58" s="228">
        <v>1861.1</v>
      </c>
      <c r="I58" s="227">
        <v>1903</v>
      </c>
      <c r="J58" s="227">
        <v>1903</v>
      </c>
      <c r="K58" s="227">
        <v>3242.9</v>
      </c>
      <c r="L58" s="227">
        <v>4327</v>
      </c>
      <c r="M58" s="229">
        <v>1354</v>
      </c>
    </row>
    <row r="59" spans="1:133" ht="15.75" customHeight="1" x14ac:dyDescent="0.25">
      <c r="A59" s="231" t="s">
        <v>156</v>
      </c>
      <c r="B59" s="232">
        <v>118.4</v>
      </c>
      <c r="C59" s="233">
        <v>23</v>
      </c>
      <c r="D59" s="233">
        <v>64</v>
      </c>
      <c r="E59" s="233">
        <v>439.21000000000004</v>
      </c>
      <c r="F59" s="233">
        <v>132</v>
      </c>
      <c r="G59" s="234">
        <v>233</v>
      </c>
      <c r="H59" s="232">
        <v>188.9</v>
      </c>
      <c r="I59" s="233">
        <v>88</v>
      </c>
      <c r="J59" s="233">
        <v>88</v>
      </c>
      <c r="K59" s="233">
        <v>2262.1999999999998</v>
      </c>
      <c r="L59" s="233">
        <v>1408</v>
      </c>
      <c r="M59" s="234" t="s">
        <v>157</v>
      </c>
    </row>
    <row r="60" spans="1:133" ht="15.75" customHeight="1" x14ac:dyDescent="0.25">
      <c r="A60" s="213" t="s">
        <v>158</v>
      </c>
      <c r="B60" s="221"/>
      <c r="C60" s="222"/>
      <c r="D60" s="222"/>
      <c r="E60" s="222"/>
      <c r="F60" s="222"/>
      <c r="G60" s="224"/>
      <c r="H60" s="221"/>
      <c r="I60" s="222"/>
      <c r="J60" s="222"/>
      <c r="K60" s="222"/>
      <c r="L60" s="222"/>
      <c r="M60" s="224"/>
    </row>
    <row r="61" spans="1:133" ht="15.75" customHeight="1" x14ac:dyDescent="0.25">
      <c r="A61" s="220" t="s">
        <v>159</v>
      </c>
      <c r="B61" s="223">
        <v>0.7</v>
      </c>
      <c r="C61" s="222">
        <v>0</v>
      </c>
      <c r="D61" s="222">
        <v>0</v>
      </c>
      <c r="E61" s="222">
        <v>0.79</v>
      </c>
      <c r="F61" s="222">
        <v>0</v>
      </c>
      <c r="G61" s="224">
        <v>0</v>
      </c>
      <c r="H61" s="223">
        <v>9.8000000000000007</v>
      </c>
      <c r="I61" s="222">
        <v>0</v>
      </c>
      <c r="J61" s="222">
        <v>0</v>
      </c>
      <c r="K61" s="222">
        <v>17.399999999999999</v>
      </c>
      <c r="L61" s="222">
        <v>0</v>
      </c>
      <c r="M61" s="224">
        <v>0</v>
      </c>
    </row>
    <row r="62" spans="1:133" ht="15.75" customHeight="1" x14ac:dyDescent="0.25">
      <c r="A62" s="238" t="s">
        <v>160</v>
      </c>
      <c r="B62" s="239">
        <v>9.9</v>
      </c>
      <c r="C62" s="240">
        <v>3</v>
      </c>
      <c r="D62" s="240">
        <v>3</v>
      </c>
      <c r="E62" s="240">
        <v>6.08</v>
      </c>
      <c r="F62" s="240">
        <v>2</v>
      </c>
      <c r="G62" s="241">
        <v>2</v>
      </c>
      <c r="H62" s="239">
        <v>3</v>
      </c>
      <c r="I62" s="240">
        <v>12</v>
      </c>
      <c r="J62" s="240">
        <v>7</v>
      </c>
      <c r="K62" s="240">
        <v>2.2999999999999998</v>
      </c>
      <c r="L62" s="240">
        <v>14</v>
      </c>
      <c r="M62" s="241">
        <v>0</v>
      </c>
    </row>
    <row r="63" spans="1:133" ht="15.75" customHeight="1" x14ac:dyDescent="0.25">
      <c r="A63" s="213" t="s">
        <v>161</v>
      </c>
      <c r="B63" s="221"/>
      <c r="C63" s="222"/>
      <c r="D63" s="222"/>
      <c r="E63" s="222"/>
      <c r="F63" s="222"/>
      <c r="G63" s="224"/>
      <c r="H63" s="221"/>
      <c r="I63" s="222"/>
      <c r="J63" s="222"/>
      <c r="K63" s="222"/>
      <c r="L63" s="222"/>
      <c r="M63" s="224"/>
    </row>
    <row r="64" spans="1:133" ht="15.75" customHeight="1" x14ac:dyDescent="0.25">
      <c r="A64" s="230" t="s">
        <v>162</v>
      </c>
      <c r="B64" s="223">
        <v>164.7</v>
      </c>
      <c r="C64" s="222">
        <v>225</v>
      </c>
      <c r="D64" s="222">
        <v>225</v>
      </c>
      <c r="E64" s="222">
        <v>4863.74</v>
      </c>
      <c r="F64" s="222">
        <v>7200</v>
      </c>
      <c r="G64" s="224">
        <v>7200</v>
      </c>
      <c r="H64" s="223">
        <v>740</v>
      </c>
      <c r="I64" s="222">
        <v>904</v>
      </c>
      <c r="J64" s="222">
        <v>929</v>
      </c>
      <c r="K64" s="222">
        <v>26459.8</v>
      </c>
      <c r="L64" s="222">
        <v>40228</v>
      </c>
      <c r="M64" s="224">
        <v>41341</v>
      </c>
    </row>
    <row r="65" spans="1:13" ht="15.75" customHeight="1" x14ac:dyDescent="0.25">
      <c r="A65" s="242" t="s">
        <v>163</v>
      </c>
      <c r="B65" s="228">
        <v>172.9</v>
      </c>
      <c r="C65" s="243">
        <v>108</v>
      </c>
      <c r="D65" s="243">
        <v>108</v>
      </c>
      <c r="E65" s="227">
        <v>3400.4</v>
      </c>
      <c r="F65" s="227">
        <v>2213</v>
      </c>
      <c r="G65" s="244">
        <v>2252</v>
      </c>
      <c r="H65" s="228">
        <v>79.900000000000006</v>
      </c>
      <c r="I65" s="243">
        <v>0</v>
      </c>
      <c r="J65" s="243">
        <v>0</v>
      </c>
      <c r="K65" s="227">
        <v>3166.5</v>
      </c>
      <c r="L65" s="227">
        <v>0</v>
      </c>
      <c r="M65" s="244">
        <v>0</v>
      </c>
    </row>
    <row r="66" spans="1:13" ht="15.75" customHeight="1" x14ac:dyDescent="0.25">
      <c r="A66" s="220" t="s">
        <v>164</v>
      </c>
      <c r="B66" s="223">
        <v>119</v>
      </c>
      <c r="C66" s="222">
        <v>104</v>
      </c>
      <c r="D66" s="222">
        <v>104</v>
      </c>
      <c r="E66" s="222">
        <v>1649.25</v>
      </c>
      <c r="F66" s="222">
        <v>1528</v>
      </c>
      <c r="G66" s="224" t="s">
        <v>157</v>
      </c>
      <c r="H66" s="223">
        <v>75.8</v>
      </c>
      <c r="I66" s="222">
        <v>115</v>
      </c>
      <c r="J66" s="222">
        <v>118</v>
      </c>
      <c r="K66" s="222">
        <v>1643.9</v>
      </c>
      <c r="L66" s="222">
        <v>2185</v>
      </c>
      <c r="M66" s="224" t="s">
        <v>157</v>
      </c>
    </row>
    <row r="67" spans="1:13" ht="15.75" customHeight="1" x14ac:dyDescent="0.25">
      <c r="A67" s="238" t="s">
        <v>165</v>
      </c>
      <c r="B67" s="239">
        <v>0</v>
      </c>
      <c r="C67" s="240">
        <v>0</v>
      </c>
      <c r="D67" s="240">
        <v>0</v>
      </c>
      <c r="E67" s="240">
        <v>0</v>
      </c>
      <c r="F67" s="240">
        <v>0</v>
      </c>
      <c r="G67" s="241">
        <v>0</v>
      </c>
      <c r="H67" s="239">
        <v>528.4</v>
      </c>
      <c r="I67" s="240">
        <v>610</v>
      </c>
      <c r="J67" s="240">
        <v>610</v>
      </c>
      <c r="K67" s="240">
        <v>8568.5</v>
      </c>
      <c r="L67" s="240">
        <v>9091</v>
      </c>
      <c r="M67" s="241" t="s">
        <v>157</v>
      </c>
    </row>
    <row r="68" spans="1:13" ht="15.75" customHeight="1" x14ac:dyDescent="0.25">
      <c r="A68" s="213" t="s">
        <v>166</v>
      </c>
      <c r="B68" s="221"/>
      <c r="C68" s="222"/>
      <c r="D68" s="222"/>
      <c r="E68" s="222"/>
      <c r="F68" s="222"/>
      <c r="G68" s="224"/>
      <c r="H68" s="221"/>
      <c r="I68" s="222"/>
      <c r="J68" s="222"/>
      <c r="K68" s="222"/>
      <c r="L68" s="222"/>
      <c r="M68" s="224"/>
    </row>
    <row r="69" spans="1:13" ht="15.75" customHeight="1" x14ac:dyDescent="0.25">
      <c r="A69" s="220" t="s">
        <v>167</v>
      </c>
      <c r="B69" s="223">
        <v>0</v>
      </c>
      <c r="C69" s="222">
        <v>0</v>
      </c>
      <c r="D69" s="222">
        <v>0</v>
      </c>
      <c r="E69" s="222">
        <v>0</v>
      </c>
      <c r="F69" s="222">
        <v>0</v>
      </c>
      <c r="G69" s="224">
        <v>0</v>
      </c>
      <c r="H69" s="223">
        <v>0</v>
      </c>
      <c r="I69" s="222">
        <v>0</v>
      </c>
      <c r="J69" s="222">
        <v>0</v>
      </c>
      <c r="K69" s="222">
        <v>0</v>
      </c>
      <c r="L69" s="222">
        <v>0</v>
      </c>
      <c r="M69" s="224">
        <v>0</v>
      </c>
    </row>
    <row r="70" spans="1:13" ht="15.75" customHeight="1" x14ac:dyDescent="0.25">
      <c r="A70" s="238" t="s">
        <v>168</v>
      </c>
      <c r="B70" s="239">
        <v>2.7</v>
      </c>
      <c r="C70" s="245">
        <v>46</v>
      </c>
      <c r="D70" s="245">
        <v>46</v>
      </c>
      <c r="E70" s="240">
        <v>2.54</v>
      </c>
      <c r="F70" s="240">
        <v>34</v>
      </c>
      <c r="G70" s="246">
        <v>34</v>
      </c>
      <c r="H70" s="239">
        <v>495.9</v>
      </c>
      <c r="I70" s="245">
        <v>548</v>
      </c>
      <c r="J70" s="245">
        <v>548</v>
      </c>
      <c r="K70" s="240">
        <v>418.8</v>
      </c>
      <c r="L70" s="240">
        <v>470</v>
      </c>
      <c r="M70" s="246" t="s">
        <v>157</v>
      </c>
    </row>
    <row r="71" spans="1:13" ht="15.75" customHeight="1" x14ac:dyDescent="0.25">
      <c r="A71" s="213" t="s">
        <v>169</v>
      </c>
      <c r="B71" s="221"/>
      <c r="C71" s="222"/>
      <c r="D71" s="222"/>
      <c r="E71" s="222"/>
      <c r="F71" s="222"/>
      <c r="G71" s="224"/>
      <c r="H71" s="221"/>
      <c r="I71" s="222"/>
      <c r="J71" s="222"/>
      <c r="K71" s="222"/>
      <c r="L71" s="222"/>
      <c r="M71" s="224"/>
    </row>
    <row r="72" spans="1:13" ht="15.75" customHeight="1" x14ac:dyDescent="0.25">
      <c r="A72" s="231" t="s">
        <v>170</v>
      </c>
      <c r="B72" s="232">
        <v>280.7</v>
      </c>
      <c r="C72" s="233">
        <v>321</v>
      </c>
      <c r="D72" s="233">
        <v>321</v>
      </c>
      <c r="E72" s="233">
        <v>6309.2300000000005</v>
      </c>
      <c r="F72" s="233">
        <v>5835</v>
      </c>
      <c r="G72" s="234">
        <v>4974</v>
      </c>
      <c r="H72" s="232">
        <v>309.7</v>
      </c>
      <c r="I72" s="233">
        <v>247</v>
      </c>
      <c r="J72" s="233">
        <v>247</v>
      </c>
      <c r="K72" s="233">
        <v>4587.1000000000004</v>
      </c>
      <c r="L72" s="233">
        <v>5498</v>
      </c>
      <c r="M72" s="234">
        <v>2810</v>
      </c>
    </row>
    <row r="73" spans="1:13" ht="15.75" customHeight="1" x14ac:dyDescent="0.25">
      <c r="A73" s="213" t="s">
        <v>171</v>
      </c>
      <c r="B73" s="221"/>
      <c r="C73" s="222"/>
      <c r="D73" s="222"/>
      <c r="E73" s="222"/>
      <c r="F73" s="222"/>
      <c r="G73" s="224"/>
      <c r="H73" s="221"/>
      <c r="I73" s="222"/>
      <c r="J73" s="222"/>
      <c r="K73" s="222"/>
      <c r="L73" s="222"/>
      <c r="M73" s="224"/>
    </row>
    <row r="74" spans="1:13" ht="15.75" customHeight="1" x14ac:dyDescent="0.25">
      <c r="A74" s="220" t="s">
        <v>172</v>
      </c>
      <c r="B74" s="223">
        <v>70.2</v>
      </c>
      <c r="C74" s="222">
        <v>92</v>
      </c>
      <c r="D74" s="222">
        <v>92</v>
      </c>
      <c r="E74" s="222">
        <v>1731.5</v>
      </c>
      <c r="F74" s="222">
        <v>2625</v>
      </c>
      <c r="G74" s="224">
        <v>2625</v>
      </c>
      <c r="H74" s="223">
        <v>103.8</v>
      </c>
      <c r="I74" s="222">
        <v>119</v>
      </c>
      <c r="J74" s="222">
        <v>119</v>
      </c>
      <c r="K74" s="222">
        <v>5777.8</v>
      </c>
      <c r="L74" s="222">
        <v>7497</v>
      </c>
      <c r="M74" s="224">
        <v>7069</v>
      </c>
    </row>
    <row r="75" spans="1:13" ht="15.75" customHeight="1" x14ac:dyDescent="0.25">
      <c r="A75" s="242" t="s">
        <v>173</v>
      </c>
      <c r="B75" s="228">
        <v>273.39999999999998</v>
      </c>
      <c r="C75" s="227">
        <v>127</v>
      </c>
      <c r="D75" s="227">
        <v>127</v>
      </c>
      <c r="E75" s="227">
        <v>4612.7300000000005</v>
      </c>
      <c r="F75" s="227">
        <v>2406</v>
      </c>
      <c r="G75" s="229">
        <v>2406</v>
      </c>
      <c r="H75" s="228">
        <v>83.3</v>
      </c>
      <c r="I75" s="227">
        <v>90</v>
      </c>
      <c r="J75" s="227">
        <v>90</v>
      </c>
      <c r="K75" s="227">
        <v>984.8</v>
      </c>
      <c r="L75" s="227">
        <v>1305</v>
      </c>
      <c r="M75" s="229">
        <v>1440</v>
      </c>
    </row>
    <row r="76" spans="1:13" ht="15.75" customHeight="1" x14ac:dyDescent="0.25">
      <c r="A76" s="230" t="s">
        <v>199</v>
      </c>
      <c r="B76" s="223">
        <v>1033.8</v>
      </c>
      <c r="C76" s="222">
        <v>1175</v>
      </c>
      <c r="D76" s="222">
        <v>1175</v>
      </c>
      <c r="E76" s="222">
        <v>15819.45</v>
      </c>
      <c r="F76" s="222">
        <v>17214</v>
      </c>
      <c r="G76" s="224">
        <v>15968</v>
      </c>
      <c r="H76" s="223">
        <v>989.5</v>
      </c>
      <c r="I76" s="222">
        <v>1027</v>
      </c>
      <c r="J76" s="222">
        <v>1027</v>
      </c>
      <c r="K76" s="222">
        <v>15128.3</v>
      </c>
      <c r="L76" s="222">
        <v>19333</v>
      </c>
      <c r="M76" s="224">
        <v>18486</v>
      </c>
    </row>
    <row r="77" spans="1:13" ht="15.75" customHeight="1" x14ac:dyDescent="0.25">
      <c r="A77" s="242" t="s">
        <v>175</v>
      </c>
      <c r="B77" s="228"/>
      <c r="C77" s="227"/>
      <c r="D77" s="227"/>
      <c r="E77" s="227"/>
      <c r="F77" s="227"/>
      <c r="G77" s="229"/>
      <c r="H77" s="228"/>
      <c r="I77" s="227"/>
      <c r="J77" s="227"/>
      <c r="K77" s="227"/>
      <c r="L77" s="227"/>
      <c r="M77" s="229"/>
    </row>
    <row r="78" spans="1:13" ht="15.75" customHeight="1" x14ac:dyDescent="0.25">
      <c r="A78" s="230" t="s">
        <v>176</v>
      </c>
      <c r="B78" s="223">
        <v>135.69999999999999</v>
      </c>
      <c r="C78" s="222">
        <v>136</v>
      </c>
      <c r="D78" s="222">
        <v>136</v>
      </c>
      <c r="E78" s="222">
        <v>3033.37</v>
      </c>
      <c r="F78" s="222">
        <v>3035</v>
      </c>
      <c r="G78" s="224">
        <v>3035</v>
      </c>
      <c r="H78" s="223">
        <v>991.5</v>
      </c>
      <c r="I78" s="222">
        <v>1121</v>
      </c>
      <c r="J78" s="222">
        <v>1111</v>
      </c>
      <c r="K78" s="222">
        <v>55724</v>
      </c>
      <c r="L78" s="222">
        <v>58493</v>
      </c>
      <c r="M78" s="224">
        <v>57270</v>
      </c>
    </row>
    <row r="79" spans="1:13" ht="15.75" customHeight="1" x14ac:dyDescent="0.25">
      <c r="A79" s="242" t="s">
        <v>177</v>
      </c>
      <c r="B79" s="228">
        <v>1.9</v>
      </c>
      <c r="C79" s="227">
        <v>9</v>
      </c>
      <c r="D79" s="227">
        <v>10</v>
      </c>
      <c r="E79" s="227">
        <v>21.4</v>
      </c>
      <c r="F79" s="227">
        <v>225</v>
      </c>
      <c r="G79" s="229">
        <v>238</v>
      </c>
      <c r="H79" s="228">
        <v>23.4</v>
      </c>
      <c r="I79" s="227">
        <v>0</v>
      </c>
      <c r="J79" s="243">
        <v>0</v>
      </c>
      <c r="K79" s="227">
        <v>1213.7</v>
      </c>
      <c r="L79" s="227">
        <v>0</v>
      </c>
      <c r="M79" s="229">
        <v>0</v>
      </c>
    </row>
    <row r="80" spans="1:13" ht="15.75" customHeight="1" x14ac:dyDescent="0.25">
      <c r="A80" s="220" t="s">
        <v>178</v>
      </c>
      <c r="B80" s="223">
        <v>62.4</v>
      </c>
      <c r="C80" s="222">
        <v>0</v>
      </c>
      <c r="D80" s="222">
        <v>88</v>
      </c>
      <c r="E80" s="222">
        <v>1401.0700000000002</v>
      </c>
      <c r="F80" s="222">
        <v>0</v>
      </c>
      <c r="G80" s="224">
        <v>2061</v>
      </c>
      <c r="H80" s="223">
        <v>0</v>
      </c>
      <c r="I80" s="222">
        <v>0</v>
      </c>
      <c r="J80" s="222">
        <v>0</v>
      </c>
      <c r="K80" s="222">
        <v>0</v>
      </c>
      <c r="L80" s="222">
        <v>0</v>
      </c>
      <c r="M80" s="224">
        <v>0</v>
      </c>
    </row>
    <row r="81" spans="1:13" ht="15.75" customHeight="1" x14ac:dyDescent="0.25">
      <c r="A81" s="242" t="s">
        <v>179</v>
      </c>
      <c r="B81" s="228">
        <v>69.2</v>
      </c>
      <c r="C81" s="227">
        <v>69</v>
      </c>
      <c r="D81" s="227">
        <v>69</v>
      </c>
      <c r="E81" s="227">
        <v>1848.53</v>
      </c>
      <c r="F81" s="227">
        <v>2190</v>
      </c>
      <c r="G81" s="229">
        <v>2190</v>
      </c>
      <c r="H81" s="228">
        <v>20.8</v>
      </c>
      <c r="I81" s="227">
        <v>23</v>
      </c>
      <c r="J81" s="227">
        <v>23</v>
      </c>
      <c r="K81" s="227">
        <v>1253.0999999999999</v>
      </c>
      <c r="L81" s="227">
        <v>1345</v>
      </c>
      <c r="M81" s="229">
        <v>1228</v>
      </c>
    </row>
    <row r="82" spans="1:13" ht="15.75" customHeight="1" x14ac:dyDescent="0.25">
      <c r="A82" s="220" t="s">
        <v>180</v>
      </c>
      <c r="B82" s="223">
        <v>285</v>
      </c>
      <c r="C82" s="222">
        <v>456</v>
      </c>
      <c r="D82" s="222" t="s">
        <v>157</v>
      </c>
      <c r="E82" s="222">
        <v>8273.5399999999991</v>
      </c>
      <c r="F82" s="222">
        <v>15090</v>
      </c>
      <c r="G82" s="224" t="s">
        <v>157</v>
      </c>
      <c r="H82" s="223">
        <v>690.6</v>
      </c>
      <c r="I82" s="222">
        <v>552</v>
      </c>
      <c r="J82" s="222" t="s">
        <v>157</v>
      </c>
      <c r="K82" s="222">
        <v>26714.1</v>
      </c>
      <c r="L82" s="222">
        <v>24577</v>
      </c>
      <c r="M82" s="224" t="s">
        <v>157</v>
      </c>
    </row>
    <row r="83" spans="1:13" ht="15.75" customHeight="1" x14ac:dyDescent="0.25">
      <c r="A83" s="242" t="s">
        <v>181</v>
      </c>
      <c r="B83" s="228">
        <v>70.5</v>
      </c>
      <c r="C83" s="243">
        <v>209</v>
      </c>
      <c r="D83" s="227">
        <v>209</v>
      </c>
      <c r="E83" s="227">
        <v>1511.08</v>
      </c>
      <c r="F83" s="243">
        <v>4389</v>
      </c>
      <c r="G83" s="229">
        <v>4389</v>
      </c>
      <c r="H83" s="228">
        <v>0</v>
      </c>
      <c r="I83" s="243">
        <v>44</v>
      </c>
      <c r="J83" s="243">
        <v>44</v>
      </c>
      <c r="K83" s="227">
        <v>0</v>
      </c>
      <c r="L83" s="243">
        <v>1320</v>
      </c>
      <c r="M83" s="229">
        <v>638</v>
      </c>
    </row>
    <row r="84" spans="1:13" ht="15.75" customHeight="1" x14ac:dyDescent="0.25">
      <c r="A84" s="220" t="s">
        <v>182</v>
      </c>
      <c r="B84" s="223">
        <v>364.7</v>
      </c>
      <c r="C84" s="247">
        <v>301</v>
      </c>
      <c r="D84" s="222">
        <v>301</v>
      </c>
      <c r="E84" s="222">
        <v>9283.41</v>
      </c>
      <c r="F84" s="247">
        <v>7465</v>
      </c>
      <c r="G84" s="224">
        <v>7465</v>
      </c>
      <c r="H84" s="223">
        <v>476.1</v>
      </c>
      <c r="I84" s="247">
        <v>616</v>
      </c>
      <c r="J84" s="222">
        <v>616</v>
      </c>
      <c r="K84" s="222">
        <v>11120.5</v>
      </c>
      <c r="L84" s="247">
        <v>16842</v>
      </c>
      <c r="M84" s="224">
        <v>16632</v>
      </c>
    </row>
    <row r="85" spans="1:13" ht="15.75" customHeight="1" x14ac:dyDescent="0.25">
      <c r="A85" s="242" t="s">
        <v>183</v>
      </c>
      <c r="B85" s="228">
        <v>538.79999999999995</v>
      </c>
      <c r="C85" s="227">
        <v>386</v>
      </c>
      <c r="D85" s="227">
        <v>386</v>
      </c>
      <c r="E85" s="227">
        <v>11069.91</v>
      </c>
      <c r="F85" s="227">
        <v>9335</v>
      </c>
      <c r="G85" s="229">
        <v>9335</v>
      </c>
      <c r="H85" s="228">
        <v>436.5</v>
      </c>
      <c r="I85" s="227">
        <v>467</v>
      </c>
      <c r="J85" s="227">
        <v>473</v>
      </c>
      <c r="K85" s="227">
        <v>16532.3</v>
      </c>
      <c r="L85" s="227">
        <v>20986</v>
      </c>
      <c r="M85" s="229">
        <v>21285</v>
      </c>
    </row>
    <row r="86" spans="1:13" ht="15.75" customHeight="1" x14ac:dyDescent="0.25">
      <c r="A86" s="230" t="s">
        <v>184</v>
      </c>
      <c r="B86" s="223">
        <v>134.4</v>
      </c>
      <c r="C86" s="222">
        <v>257</v>
      </c>
      <c r="D86" s="222">
        <v>257</v>
      </c>
      <c r="E86" s="222">
        <v>2616.3000000000002</v>
      </c>
      <c r="F86" s="222">
        <v>6425</v>
      </c>
      <c r="G86" s="224" t="s">
        <v>157</v>
      </c>
      <c r="H86" s="223">
        <v>102.4</v>
      </c>
      <c r="I86" s="222">
        <v>118</v>
      </c>
      <c r="J86" s="222">
        <v>118</v>
      </c>
      <c r="K86" s="222">
        <v>3088.7</v>
      </c>
      <c r="L86" s="222">
        <v>4463</v>
      </c>
      <c r="M86" s="224" t="s">
        <v>157</v>
      </c>
    </row>
    <row r="87" spans="1:13" ht="15.75" customHeight="1" x14ac:dyDescent="0.25">
      <c r="A87" s="242" t="s">
        <v>185</v>
      </c>
      <c r="B87" s="228">
        <v>71.099999999999994</v>
      </c>
      <c r="C87" s="243">
        <v>62</v>
      </c>
      <c r="D87" s="243">
        <v>62</v>
      </c>
      <c r="E87" s="227">
        <v>655.71</v>
      </c>
      <c r="F87" s="243">
        <v>558</v>
      </c>
      <c r="G87" s="244">
        <v>558</v>
      </c>
      <c r="H87" s="228">
        <v>83.7</v>
      </c>
      <c r="I87" s="243">
        <v>91</v>
      </c>
      <c r="J87" s="243">
        <v>91</v>
      </c>
      <c r="K87" s="227">
        <v>421.3</v>
      </c>
      <c r="L87" s="243">
        <v>487</v>
      </c>
      <c r="M87" s="244">
        <v>435</v>
      </c>
    </row>
    <row r="88" spans="1:13" ht="15.75" customHeight="1" x14ac:dyDescent="0.25">
      <c r="A88" s="220" t="s">
        <v>186</v>
      </c>
      <c r="B88" s="223">
        <v>0.9</v>
      </c>
      <c r="C88" s="247">
        <v>0</v>
      </c>
      <c r="D88" s="247">
        <v>0</v>
      </c>
      <c r="E88" s="222">
        <v>28.52</v>
      </c>
      <c r="F88" s="247">
        <v>0</v>
      </c>
      <c r="G88" s="248">
        <v>0</v>
      </c>
      <c r="H88" s="223">
        <v>4.2</v>
      </c>
      <c r="I88" s="247">
        <v>16</v>
      </c>
      <c r="J88" s="247">
        <v>16</v>
      </c>
      <c r="K88" s="222">
        <v>122.6</v>
      </c>
      <c r="L88" s="247">
        <v>464</v>
      </c>
      <c r="M88" s="248">
        <v>300</v>
      </c>
    </row>
    <row r="89" spans="1:13" ht="15.75" customHeight="1" x14ac:dyDescent="0.25">
      <c r="A89" s="242" t="s">
        <v>187</v>
      </c>
      <c r="B89" s="228">
        <v>501</v>
      </c>
      <c r="C89" s="227">
        <v>358</v>
      </c>
      <c r="D89" s="227">
        <v>358</v>
      </c>
      <c r="E89" s="227">
        <v>10730.619999999999</v>
      </c>
      <c r="F89" s="227">
        <v>9876</v>
      </c>
      <c r="G89" s="229">
        <v>9876</v>
      </c>
      <c r="H89" s="228">
        <v>872.5</v>
      </c>
      <c r="I89" s="227">
        <v>835</v>
      </c>
      <c r="J89" s="227">
        <v>876</v>
      </c>
      <c r="K89" s="227">
        <v>42099</v>
      </c>
      <c r="L89" s="227">
        <v>45925</v>
      </c>
      <c r="M89" s="229">
        <v>48180</v>
      </c>
    </row>
    <row r="90" spans="1:13" ht="15.75" customHeight="1" x14ac:dyDescent="0.25">
      <c r="A90" s="220" t="s">
        <v>188</v>
      </c>
      <c r="B90" s="223">
        <v>406.5</v>
      </c>
      <c r="C90" s="222">
        <v>251</v>
      </c>
      <c r="D90" s="222">
        <v>251</v>
      </c>
      <c r="E90" s="222">
        <v>8756.5499999999993</v>
      </c>
      <c r="F90" s="222">
        <v>5949</v>
      </c>
      <c r="G90" s="224" t="s">
        <v>157</v>
      </c>
      <c r="H90" s="223">
        <v>113.9</v>
      </c>
      <c r="I90" s="222">
        <v>102</v>
      </c>
      <c r="J90" s="222">
        <v>109</v>
      </c>
      <c r="K90" s="222">
        <v>3744.3</v>
      </c>
      <c r="L90" s="222">
        <v>3672</v>
      </c>
      <c r="M90" s="224" t="s">
        <v>157</v>
      </c>
    </row>
    <row r="91" spans="1:13" ht="15.75" customHeight="1" x14ac:dyDescent="0.25">
      <c r="A91" s="242" t="s">
        <v>189</v>
      </c>
      <c r="B91" s="228">
        <v>128.1</v>
      </c>
      <c r="C91" s="227">
        <v>125</v>
      </c>
      <c r="D91" s="227">
        <v>125</v>
      </c>
      <c r="E91" s="227">
        <v>2830.52</v>
      </c>
      <c r="F91" s="227">
        <v>3238</v>
      </c>
      <c r="G91" s="229">
        <v>3238</v>
      </c>
      <c r="H91" s="228">
        <v>333</v>
      </c>
      <c r="I91" s="227">
        <v>372</v>
      </c>
      <c r="J91" s="227">
        <v>380</v>
      </c>
      <c r="K91" s="227">
        <v>19366.599999999999</v>
      </c>
      <c r="L91" s="227">
        <v>24180</v>
      </c>
      <c r="M91" s="229">
        <v>22672</v>
      </c>
    </row>
    <row r="92" spans="1:13" ht="15.75" customHeight="1" x14ac:dyDescent="0.25">
      <c r="A92" s="220" t="s">
        <v>190</v>
      </c>
      <c r="B92" s="223">
        <v>55.9</v>
      </c>
      <c r="C92" s="247">
        <v>54</v>
      </c>
      <c r="D92" s="247">
        <v>54</v>
      </c>
      <c r="E92" s="222">
        <v>460.89</v>
      </c>
      <c r="F92" s="247">
        <v>432</v>
      </c>
      <c r="G92" s="248">
        <v>432</v>
      </c>
      <c r="H92" s="223">
        <v>20.6</v>
      </c>
      <c r="I92" s="247">
        <v>1</v>
      </c>
      <c r="J92" s="247">
        <v>1</v>
      </c>
      <c r="K92" s="222">
        <v>129.69999999999999</v>
      </c>
      <c r="L92" s="247">
        <v>8</v>
      </c>
      <c r="M92" s="248">
        <v>8</v>
      </c>
    </row>
    <row r="93" spans="1:13" ht="21" customHeight="1" thickBot="1" x14ac:dyDescent="0.3">
      <c r="A93" s="249" t="s">
        <v>200</v>
      </c>
      <c r="B93" s="253">
        <v>534.1</v>
      </c>
      <c r="C93" s="251">
        <v>493</v>
      </c>
      <c r="D93" s="251">
        <v>417</v>
      </c>
      <c r="E93" s="251">
        <v>15136.4</v>
      </c>
      <c r="F93" s="251">
        <v>17115</v>
      </c>
      <c r="G93" s="252">
        <v>14820</v>
      </c>
      <c r="H93" s="253">
        <v>158.5</v>
      </c>
      <c r="I93" s="251">
        <v>188</v>
      </c>
      <c r="J93" s="251">
        <v>193</v>
      </c>
      <c r="K93" s="251">
        <v>7053.7</v>
      </c>
      <c r="L93" s="251">
        <v>8620</v>
      </c>
      <c r="M93" s="252">
        <v>8241</v>
      </c>
    </row>
    <row r="94" spans="1:13" ht="15.75" customHeight="1" x14ac:dyDescent="0.25">
      <c r="A94" s="254" t="s">
        <v>192</v>
      </c>
      <c r="B94" s="207"/>
      <c r="C94" s="207"/>
      <c r="D94" s="207"/>
      <c r="E94" s="207"/>
      <c r="F94" s="207"/>
      <c r="G94" s="207"/>
      <c r="H94" s="258"/>
      <c r="I94" s="257"/>
      <c r="J94" s="258"/>
      <c r="K94" s="258"/>
      <c r="L94" s="257"/>
      <c r="M94" s="256"/>
    </row>
    <row r="95" spans="1:13" ht="15.75" customHeight="1" x14ac:dyDescent="0.25">
      <c r="A95" s="259" t="s">
        <v>193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60"/>
      <c r="M95" s="207"/>
    </row>
    <row r="96" spans="1:13" ht="15.75" customHeight="1" x14ac:dyDescent="0.2"/>
    <row r="97" ht="15.75" customHeight="1" x14ac:dyDescent="0.2"/>
    <row r="98" ht="15.75" customHeight="1" x14ac:dyDescent="0.2"/>
  </sheetData>
  <mergeCells count="17">
    <mergeCell ref="A1:F1"/>
    <mergeCell ref="A2:F2"/>
    <mergeCell ref="A5:A7"/>
    <mergeCell ref="B5:G5"/>
    <mergeCell ref="H5:M5"/>
    <mergeCell ref="B6:D6"/>
    <mergeCell ref="E6:G6"/>
    <mergeCell ref="H6:J6"/>
    <mergeCell ref="K6:M6"/>
    <mergeCell ref="A50:K50"/>
    <mergeCell ref="A51:A53"/>
    <mergeCell ref="B51:G51"/>
    <mergeCell ref="H51:M51"/>
    <mergeCell ref="B52:D52"/>
    <mergeCell ref="E52:G52"/>
    <mergeCell ref="H52:J52"/>
    <mergeCell ref="K52:M52"/>
  </mergeCells>
  <pageMargins left="0.51181102362204722" right="0.39370078740157483" top="0.70866141732283472" bottom="0.98425196850393704" header="0" footer="0"/>
  <pageSetup paperSize="9" scale="63" orientation="portrait" r:id="rId1"/>
  <headerFooter alignWithMargins="0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F71E0-5702-4FBC-812E-B0056F52BBBB}">
  <dimension ref="A1:N175"/>
  <sheetViews>
    <sheetView defaultGridColor="0" view="pageBreakPreview" colorId="18" zoomScale="90" zoomScaleNormal="75" zoomScaleSheetLayoutView="90" workbookViewId="0">
      <selection sqref="A1:F1"/>
    </sheetView>
  </sheetViews>
  <sheetFormatPr baseColWidth="10" defaultColWidth="10.7109375" defaultRowHeight="12.75" x14ac:dyDescent="0.2"/>
  <cols>
    <col min="1" max="1" width="24.42578125" style="262" customWidth="1"/>
    <col min="2" max="2" width="14.140625" style="262" customWidth="1"/>
    <col min="3" max="7" width="14" style="262" customWidth="1"/>
    <col min="8" max="256" width="10.7109375" style="262"/>
    <col min="257" max="257" width="24.42578125" style="262" customWidth="1"/>
    <col min="258" max="258" width="14.140625" style="262" customWidth="1"/>
    <col min="259" max="263" width="14" style="262" customWidth="1"/>
    <col min="264" max="512" width="10.7109375" style="262"/>
    <col min="513" max="513" width="24.42578125" style="262" customWidth="1"/>
    <col min="514" max="514" width="14.140625" style="262" customWidth="1"/>
    <col min="515" max="519" width="14" style="262" customWidth="1"/>
    <col min="520" max="768" width="10.7109375" style="262"/>
    <col min="769" max="769" width="24.42578125" style="262" customWidth="1"/>
    <col min="770" max="770" width="14.140625" style="262" customWidth="1"/>
    <col min="771" max="775" width="14" style="262" customWidth="1"/>
    <col min="776" max="1024" width="10.7109375" style="262"/>
    <col min="1025" max="1025" width="24.42578125" style="262" customWidth="1"/>
    <col min="1026" max="1026" width="14.140625" style="262" customWidth="1"/>
    <col min="1027" max="1031" width="14" style="262" customWidth="1"/>
    <col min="1032" max="1280" width="10.7109375" style="262"/>
    <col min="1281" max="1281" width="24.42578125" style="262" customWidth="1"/>
    <col min="1282" max="1282" width="14.140625" style="262" customWidth="1"/>
    <col min="1283" max="1287" width="14" style="262" customWidth="1"/>
    <col min="1288" max="1536" width="10.7109375" style="262"/>
    <col min="1537" max="1537" width="24.42578125" style="262" customWidth="1"/>
    <col min="1538" max="1538" width="14.140625" style="262" customWidth="1"/>
    <col min="1539" max="1543" width="14" style="262" customWidth="1"/>
    <col min="1544" max="1792" width="10.7109375" style="262"/>
    <col min="1793" max="1793" width="24.42578125" style="262" customWidth="1"/>
    <col min="1794" max="1794" width="14.140625" style="262" customWidth="1"/>
    <col min="1795" max="1799" width="14" style="262" customWidth="1"/>
    <col min="1800" max="2048" width="10.7109375" style="262"/>
    <col min="2049" max="2049" width="24.42578125" style="262" customWidth="1"/>
    <col min="2050" max="2050" width="14.140625" style="262" customWidth="1"/>
    <col min="2051" max="2055" width="14" style="262" customWidth="1"/>
    <col min="2056" max="2304" width="10.7109375" style="262"/>
    <col min="2305" max="2305" width="24.42578125" style="262" customWidth="1"/>
    <col min="2306" max="2306" width="14.140625" style="262" customWidth="1"/>
    <col min="2307" max="2311" width="14" style="262" customWidth="1"/>
    <col min="2312" max="2560" width="10.7109375" style="262"/>
    <col min="2561" max="2561" width="24.42578125" style="262" customWidth="1"/>
    <col min="2562" max="2562" width="14.140625" style="262" customWidth="1"/>
    <col min="2563" max="2567" width="14" style="262" customWidth="1"/>
    <col min="2568" max="2816" width="10.7109375" style="262"/>
    <col min="2817" max="2817" width="24.42578125" style="262" customWidth="1"/>
    <col min="2818" max="2818" width="14.140625" style="262" customWidth="1"/>
    <col min="2819" max="2823" width="14" style="262" customWidth="1"/>
    <col min="2824" max="3072" width="10.7109375" style="262"/>
    <col min="3073" max="3073" width="24.42578125" style="262" customWidth="1"/>
    <col min="3074" max="3074" width="14.140625" style="262" customWidth="1"/>
    <col min="3075" max="3079" width="14" style="262" customWidth="1"/>
    <col min="3080" max="3328" width="10.7109375" style="262"/>
    <col min="3329" max="3329" width="24.42578125" style="262" customWidth="1"/>
    <col min="3330" max="3330" width="14.140625" style="262" customWidth="1"/>
    <col min="3331" max="3335" width="14" style="262" customWidth="1"/>
    <col min="3336" max="3584" width="10.7109375" style="262"/>
    <col min="3585" max="3585" width="24.42578125" style="262" customWidth="1"/>
    <col min="3586" max="3586" width="14.140625" style="262" customWidth="1"/>
    <col min="3587" max="3591" width="14" style="262" customWidth="1"/>
    <col min="3592" max="3840" width="10.7109375" style="262"/>
    <col min="3841" max="3841" width="24.42578125" style="262" customWidth="1"/>
    <col min="3842" max="3842" width="14.140625" style="262" customWidth="1"/>
    <col min="3843" max="3847" width="14" style="262" customWidth="1"/>
    <col min="3848" max="4096" width="10.7109375" style="262"/>
    <col min="4097" max="4097" width="24.42578125" style="262" customWidth="1"/>
    <col min="4098" max="4098" width="14.140625" style="262" customWidth="1"/>
    <col min="4099" max="4103" width="14" style="262" customWidth="1"/>
    <col min="4104" max="4352" width="10.7109375" style="262"/>
    <col min="4353" max="4353" width="24.42578125" style="262" customWidth="1"/>
    <col min="4354" max="4354" width="14.140625" style="262" customWidth="1"/>
    <col min="4355" max="4359" width="14" style="262" customWidth="1"/>
    <col min="4360" max="4608" width="10.7109375" style="262"/>
    <col min="4609" max="4609" width="24.42578125" style="262" customWidth="1"/>
    <col min="4610" max="4610" width="14.140625" style="262" customWidth="1"/>
    <col min="4611" max="4615" width="14" style="262" customWidth="1"/>
    <col min="4616" max="4864" width="10.7109375" style="262"/>
    <col min="4865" max="4865" width="24.42578125" style="262" customWidth="1"/>
    <col min="4866" max="4866" width="14.140625" style="262" customWidth="1"/>
    <col min="4867" max="4871" width="14" style="262" customWidth="1"/>
    <col min="4872" max="5120" width="10.7109375" style="262"/>
    <col min="5121" max="5121" width="24.42578125" style="262" customWidth="1"/>
    <col min="5122" max="5122" width="14.140625" style="262" customWidth="1"/>
    <col min="5123" max="5127" width="14" style="262" customWidth="1"/>
    <col min="5128" max="5376" width="10.7109375" style="262"/>
    <col min="5377" max="5377" width="24.42578125" style="262" customWidth="1"/>
    <col min="5378" max="5378" width="14.140625" style="262" customWidth="1"/>
    <col min="5379" max="5383" width="14" style="262" customWidth="1"/>
    <col min="5384" max="5632" width="10.7109375" style="262"/>
    <col min="5633" max="5633" width="24.42578125" style="262" customWidth="1"/>
    <col min="5634" max="5634" width="14.140625" style="262" customWidth="1"/>
    <col min="5635" max="5639" width="14" style="262" customWidth="1"/>
    <col min="5640" max="5888" width="10.7109375" style="262"/>
    <col min="5889" max="5889" width="24.42578125" style="262" customWidth="1"/>
    <col min="5890" max="5890" width="14.140625" style="262" customWidth="1"/>
    <col min="5891" max="5895" width="14" style="262" customWidth="1"/>
    <col min="5896" max="6144" width="10.7109375" style="262"/>
    <col min="6145" max="6145" width="24.42578125" style="262" customWidth="1"/>
    <col min="6146" max="6146" width="14.140625" style="262" customWidth="1"/>
    <col min="6147" max="6151" width="14" style="262" customWidth="1"/>
    <col min="6152" max="6400" width="10.7109375" style="262"/>
    <col min="6401" max="6401" width="24.42578125" style="262" customWidth="1"/>
    <col min="6402" max="6402" width="14.140625" style="262" customWidth="1"/>
    <col min="6403" max="6407" width="14" style="262" customWidth="1"/>
    <col min="6408" max="6656" width="10.7109375" style="262"/>
    <col min="6657" max="6657" width="24.42578125" style="262" customWidth="1"/>
    <col min="6658" max="6658" width="14.140625" style="262" customWidth="1"/>
    <col min="6659" max="6663" width="14" style="262" customWidth="1"/>
    <col min="6664" max="6912" width="10.7109375" style="262"/>
    <col min="6913" max="6913" width="24.42578125" style="262" customWidth="1"/>
    <col min="6914" max="6914" width="14.140625" style="262" customWidth="1"/>
    <col min="6915" max="6919" width="14" style="262" customWidth="1"/>
    <col min="6920" max="7168" width="10.7109375" style="262"/>
    <col min="7169" max="7169" width="24.42578125" style="262" customWidth="1"/>
    <col min="7170" max="7170" width="14.140625" style="262" customWidth="1"/>
    <col min="7171" max="7175" width="14" style="262" customWidth="1"/>
    <col min="7176" max="7424" width="10.7109375" style="262"/>
    <col min="7425" max="7425" width="24.42578125" style="262" customWidth="1"/>
    <col min="7426" max="7426" width="14.140625" style="262" customWidth="1"/>
    <col min="7427" max="7431" width="14" style="262" customWidth="1"/>
    <col min="7432" max="7680" width="10.7109375" style="262"/>
    <col min="7681" max="7681" width="24.42578125" style="262" customWidth="1"/>
    <col min="7682" max="7682" width="14.140625" style="262" customWidth="1"/>
    <col min="7683" max="7687" width="14" style="262" customWidth="1"/>
    <col min="7688" max="7936" width="10.7109375" style="262"/>
    <col min="7937" max="7937" width="24.42578125" style="262" customWidth="1"/>
    <col min="7938" max="7938" width="14.140625" style="262" customWidth="1"/>
    <col min="7939" max="7943" width="14" style="262" customWidth="1"/>
    <col min="7944" max="8192" width="10.7109375" style="262"/>
    <col min="8193" max="8193" width="24.42578125" style="262" customWidth="1"/>
    <col min="8194" max="8194" width="14.140625" style="262" customWidth="1"/>
    <col min="8195" max="8199" width="14" style="262" customWidth="1"/>
    <col min="8200" max="8448" width="10.7109375" style="262"/>
    <col min="8449" max="8449" width="24.42578125" style="262" customWidth="1"/>
    <col min="8450" max="8450" width="14.140625" style="262" customWidth="1"/>
    <col min="8451" max="8455" width="14" style="262" customWidth="1"/>
    <col min="8456" max="8704" width="10.7109375" style="262"/>
    <col min="8705" max="8705" width="24.42578125" style="262" customWidth="1"/>
    <col min="8706" max="8706" width="14.140625" style="262" customWidth="1"/>
    <col min="8707" max="8711" width="14" style="262" customWidth="1"/>
    <col min="8712" max="8960" width="10.7109375" style="262"/>
    <col min="8961" max="8961" width="24.42578125" style="262" customWidth="1"/>
    <col min="8962" max="8962" width="14.140625" style="262" customWidth="1"/>
    <col min="8963" max="8967" width="14" style="262" customWidth="1"/>
    <col min="8968" max="9216" width="10.7109375" style="262"/>
    <col min="9217" max="9217" width="24.42578125" style="262" customWidth="1"/>
    <col min="9218" max="9218" width="14.140625" style="262" customWidth="1"/>
    <col min="9219" max="9223" width="14" style="262" customWidth="1"/>
    <col min="9224" max="9472" width="10.7109375" style="262"/>
    <col min="9473" max="9473" width="24.42578125" style="262" customWidth="1"/>
    <col min="9474" max="9474" width="14.140625" style="262" customWidth="1"/>
    <col min="9475" max="9479" width="14" style="262" customWidth="1"/>
    <col min="9480" max="9728" width="10.7109375" style="262"/>
    <col min="9729" max="9729" width="24.42578125" style="262" customWidth="1"/>
    <col min="9730" max="9730" width="14.140625" style="262" customWidth="1"/>
    <col min="9731" max="9735" width="14" style="262" customWidth="1"/>
    <col min="9736" max="9984" width="10.7109375" style="262"/>
    <col min="9985" max="9985" width="24.42578125" style="262" customWidth="1"/>
    <col min="9986" max="9986" width="14.140625" style="262" customWidth="1"/>
    <col min="9987" max="9991" width="14" style="262" customWidth="1"/>
    <col min="9992" max="10240" width="10.7109375" style="262"/>
    <col min="10241" max="10241" width="24.42578125" style="262" customWidth="1"/>
    <col min="10242" max="10242" width="14.140625" style="262" customWidth="1"/>
    <col min="10243" max="10247" width="14" style="262" customWidth="1"/>
    <col min="10248" max="10496" width="10.7109375" style="262"/>
    <col min="10497" max="10497" width="24.42578125" style="262" customWidth="1"/>
    <col min="10498" max="10498" width="14.140625" style="262" customWidth="1"/>
    <col min="10499" max="10503" width="14" style="262" customWidth="1"/>
    <col min="10504" max="10752" width="10.7109375" style="262"/>
    <col min="10753" max="10753" width="24.42578125" style="262" customWidth="1"/>
    <col min="10754" max="10754" width="14.140625" style="262" customWidth="1"/>
    <col min="10755" max="10759" width="14" style="262" customWidth="1"/>
    <col min="10760" max="11008" width="10.7109375" style="262"/>
    <col min="11009" max="11009" width="24.42578125" style="262" customWidth="1"/>
    <col min="11010" max="11010" width="14.140625" style="262" customWidth="1"/>
    <col min="11011" max="11015" width="14" style="262" customWidth="1"/>
    <col min="11016" max="11264" width="10.7109375" style="262"/>
    <col min="11265" max="11265" width="24.42578125" style="262" customWidth="1"/>
    <col min="11266" max="11266" width="14.140625" style="262" customWidth="1"/>
    <col min="11267" max="11271" width="14" style="262" customWidth="1"/>
    <col min="11272" max="11520" width="10.7109375" style="262"/>
    <col min="11521" max="11521" width="24.42578125" style="262" customWidth="1"/>
    <col min="11522" max="11522" width="14.140625" style="262" customWidth="1"/>
    <col min="11523" max="11527" width="14" style="262" customWidth="1"/>
    <col min="11528" max="11776" width="10.7109375" style="262"/>
    <col min="11777" max="11777" width="24.42578125" style="262" customWidth="1"/>
    <col min="11778" max="11778" width="14.140625" style="262" customWidth="1"/>
    <col min="11779" max="11783" width="14" style="262" customWidth="1"/>
    <col min="11784" max="12032" width="10.7109375" style="262"/>
    <col min="12033" max="12033" width="24.42578125" style="262" customWidth="1"/>
    <col min="12034" max="12034" width="14.140625" style="262" customWidth="1"/>
    <col min="12035" max="12039" width="14" style="262" customWidth="1"/>
    <col min="12040" max="12288" width="10.7109375" style="262"/>
    <col min="12289" max="12289" width="24.42578125" style="262" customWidth="1"/>
    <col min="12290" max="12290" width="14.140625" style="262" customWidth="1"/>
    <col min="12291" max="12295" width="14" style="262" customWidth="1"/>
    <col min="12296" max="12544" width="10.7109375" style="262"/>
    <col min="12545" max="12545" width="24.42578125" style="262" customWidth="1"/>
    <col min="12546" max="12546" width="14.140625" style="262" customWidth="1"/>
    <col min="12547" max="12551" width="14" style="262" customWidth="1"/>
    <col min="12552" max="12800" width="10.7109375" style="262"/>
    <col min="12801" max="12801" width="24.42578125" style="262" customWidth="1"/>
    <col min="12802" max="12802" width="14.140625" style="262" customWidth="1"/>
    <col min="12803" max="12807" width="14" style="262" customWidth="1"/>
    <col min="12808" max="13056" width="10.7109375" style="262"/>
    <col min="13057" max="13057" width="24.42578125" style="262" customWidth="1"/>
    <col min="13058" max="13058" width="14.140625" style="262" customWidth="1"/>
    <col min="13059" max="13063" width="14" style="262" customWidth="1"/>
    <col min="13064" max="13312" width="10.7109375" style="262"/>
    <col min="13313" max="13313" width="24.42578125" style="262" customWidth="1"/>
    <col min="13314" max="13314" width="14.140625" style="262" customWidth="1"/>
    <col min="13315" max="13319" width="14" style="262" customWidth="1"/>
    <col min="13320" max="13568" width="10.7109375" style="262"/>
    <col min="13569" max="13569" width="24.42578125" style="262" customWidth="1"/>
    <col min="13570" max="13570" width="14.140625" style="262" customWidth="1"/>
    <col min="13571" max="13575" width="14" style="262" customWidth="1"/>
    <col min="13576" max="13824" width="10.7109375" style="262"/>
    <col min="13825" max="13825" width="24.42578125" style="262" customWidth="1"/>
    <col min="13826" max="13826" width="14.140625" style="262" customWidth="1"/>
    <col min="13827" max="13831" width="14" style="262" customWidth="1"/>
    <col min="13832" max="14080" width="10.7109375" style="262"/>
    <col min="14081" max="14081" width="24.42578125" style="262" customWidth="1"/>
    <col min="14082" max="14082" width="14.140625" style="262" customWidth="1"/>
    <col min="14083" max="14087" width="14" style="262" customWidth="1"/>
    <col min="14088" max="14336" width="10.7109375" style="262"/>
    <col min="14337" max="14337" width="24.42578125" style="262" customWidth="1"/>
    <col min="14338" max="14338" width="14.140625" style="262" customWidth="1"/>
    <col min="14339" max="14343" width="14" style="262" customWidth="1"/>
    <col min="14344" max="14592" width="10.7109375" style="262"/>
    <col min="14593" max="14593" width="24.42578125" style="262" customWidth="1"/>
    <col min="14594" max="14594" width="14.140625" style="262" customWidth="1"/>
    <col min="14595" max="14599" width="14" style="262" customWidth="1"/>
    <col min="14600" max="14848" width="10.7109375" style="262"/>
    <col min="14849" max="14849" width="24.42578125" style="262" customWidth="1"/>
    <col min="14850" max="14850" width="14.140625" style="262" customWidth="1"/>
    <col min="14851" max="14855" width="14" style="262" customWidth="1"/>
    <col min="14856" max="15104" width="10.7109375" style="262"/>
    <col min="15105" max="15105" width="24.42578125" style="262" customWidth="1"/>
    <col min="15106" max="15106" width="14.140625" style="262" customWidth="1"/>
    <col min="15107" max="15111" width="14" style="262" customWidth="1"/>
    <col min="15112" max="15360" width="10.7109375" style="262"/>
    <col min="15361" max="15361" width="24.42578125" style="262" customWidth="1"/>
    <col min="15362" max="15362" width="14.140625" style="262" customWidth="1"/>
    <col min="15363" max="15367" width="14" style="262" customWidth="1"/>
    <col min="15368" max="15616" width="10.7109375" style="262"/>
    <col min="15617" max="15617" width="24.42578125" style="262" customWidth="1"/>
    <col min="15618" max="15618" width="14.140625" style="262" customWidth="1"/>
    <col min="15619" max="15623" width="14" style="262" customWidth="1"/>
    <col min="15624" max="15872" width="10.7109375" style="262"/>
    <col min="15873" max="15873" width="24.42578125" style="262" customWidth="1"/>
    <col min="15874" max="15874" width="14.140625" style="262" customWidth="1"/>
    <col min="15875" max="15879" width="14" style="262" customWidth="1"/>
    <col min="15880" max="16128" width="10.7109375" style="262"/>
    <col min="16129" max="16129" width="24.42578125" style="262" customWidth="1"/>
    <col min="16130" max="16130" width="14.140625" style="262" customWidth="1"/>
    <col min="16131" max="16135" width="14" style="262" customWidth="1"/>
    <col min="16136" max="16384" width="10.7109375" style="262"/>
  </cols>
  <sheetData>
    <row r="1" spans="1:8" ht="29.25" customHeight="1" x14ac:dyDescent="0.35">
      <c r="A1" s="757" t="s">
        <v>138</v>
      </c>
      <c r="B1" s="757"/>
      <c r="C1" s="757"/>
      <c r="D1" s="757"/>
      <c r="E1" s="757"/>
      <c r="F1" s="757"/>
      <c r="G1" s="261"/>
    </row>
    <row r="2" spans="1:8" ht="21.95" customHeight="1" x14ac:dyDescent="0.3">
      <c r="A2" s="758" t="s">
        <v>139</v>
      </c>
      <c r="B2" s="758"/>
      <c r="C2" s="758"/>
      <c r="D2" s="758"/>
      <c r="E2" s="758"/>
      <c r="F2" s="261"/>
      <c r="G2" s="263"/>
    </row>
    <row r="3" spans="1:8" ht="21.75" customHeight="1" thickBot="1" x14ac:dyDescent="0.35">
      <c r="A3" s="264"/>
      <c r="B3" s="264"/>
      <c r="C3" s="264"/>
      <c r="D3" s="264"/>
      <c r="E3" s="264"/>
      <c r="F3" s="261"/>
      <c r="G3" s="265"/>
    </row>
    <row r="4" spans="1:8" ht="30" customHeight="1" thickBot="1" x14ac:dyDescent="0.25">
      <c r="A4" s="266" t="s">
        <v>201</v>
      </c>
      <c r="B4" s="267"/>
      <c r="C4" s="267"/>
      <c r="D4" s="267"/>
      <c r="E4" s="267"/>
      <c r="F4" s="267"/>
      <c r="G4" s="268" t="s">
        <v>141</v>
      </c>
      <c r="H4" s="269"/>
    </row>
    <row r="5" spans="1:8" s="270" customFormat="1" ht="21.75" customHeight="1" x14ac:dyDescent="0.25">
      <c r="A5" s="749" t="s">
        <v>202</v>
      </c>
      <c r="B5" s="752" t="s">
        <v>203</v>
      </c>
      <c r="C5" s="752"/>
      <c r="D5" s="752"/>
      <c r="E5" s="760" t="s">
        <v>144</v>
      </c>
      <c r="F5" s="760"/>
      <c r="G5" s="752"/>
    </row>
    <row r="6" spans="1:8" s="270" customFormat="1" ht="72" customHeight="1" thickBot="1" x14ac:dyDescent="0.3">
      <c r="A6" s="759"/>
      <c r="B6" s="271" t="s">
        <v>204</v>
      </c>
      <c r="C6" s="272" t="s">
        <v>205</v>
      </c>
      <c r="D6" s="273" t="s">
        <v>206</v>
      </c>
      <c r="E6" s="271" t="s">
        <v>204</v>
      </c>
      <c r="F6" s="272" t="s">
        <v>205</v>
      </c>
      <c r="G6" s="273" t="s">
        <v>206</v>
      </c>
    </row>
    <row r="7" spans="1:8" s="270" customFormat="1" ht="20.100000000000001" customHeight="1" x14ac:dyDescent="0.25">
      <c r="A7" s="274" t="s">
        <v>207</v>
      </c>
      <c r="B7" s="275">
        <v>1637907.3</v>
      </c>
      <c r="C7" s="276">
        <v>1645814</v>
      </c>
      <c r="D7" s="277">
        <v>1416555</v>
      </c>
      <c r="E7" s="278">
        <v>272697.09999999998</v>
      </c>
      <c r="F7" s="276">
        <v>225859</v>
      </c>
      <c r="G7" s="277">
        <v>185704</v>
      </c>
    </row>
    <row r="8" spans="1:8" s="270" customFormat="1" ht="20.100000000000001" customHeight="1" x14ac:dyDescent="0.25">
      <c r="A8" s="279" t="s">
        <v>208</v>
      </c>
      <c r="B8" s="280">
        <v>1555755.9454545453</v>
      </c>
      <c r="C8" s="281">
        <v>1337836</v>
      </c>
      <c r="D8" s="282">
        <v>1226795</v>
      </c>
      <c r="E8" s="283">
        <v>128594.4</v>
      </c>
      <c r="F8" s="281">
        <v>156213</v>
      </c>
      <c r="G8" s="282">
        <v>128454</v>
      </c>
    </row>
    <row r="9" spans="1:8" s="270" customFormat="1" ht="20.100000000000001" customHeight="1" x14ac:dyDescent="0.25">
      <c r="A9" s="284" t="s">
        <v>209</v>
      </c>
      <c r="B9" s="285">
        <v>267461.2818181818</v>
      </c>
      <c r="C9" s="286">
        <v>265372</v>
      </c>
      <c r="D9" s="287">
        <v>242830</v>
      </c>
      <c r="E9" s="288">
        <v>265717.5</v>
      </c>
      <c r="F9" s="286">
        <v>263543</v>
      </c>
      <c r="G9" s="287">
        <v>240572</v>
      </c>
    </row>
    <row r="10" spans="1:8" s="270" customFormat="1" ht="20.100000000000001" customHeight="1" x14ac:dyDescent="0.25">
      <c r="A10" s="279" t="s">
        <v>210</v>
      </c>
      <c r="B10" s="280">
        <v>15573.609090909089</v>
      </c>
      <c r="C10" s="281">
        <v>17329</v>
      </c>
      <c r="D10" s="282">
        <v>17094</v>
      </c>
      <c r="E10" s="289">
        <v>5115.7</v>
      </c>
      <c r="F10" s="281">
        <v>5574</v>
      </c>
      <c r="G10" s="282">
        <v>7134</v>
      </c>
    </row>
    <row r="11" spans="1:8" s="270" customFormat="1" ht="20.100000000000001" customHeight="1" x14ac:dyDescent="0.25">
      <c r="A11" s="290" t="s">
        <v>211</v>
      </c>
      <c r="B11" s="291">
        <v>585.5</v>
      </c>
      <c r="C11" s="292">
        <v>779</v>
      </c>
      <c r="D11" s="293">
        <v>1165</v>
      </c>
      <c r="E11" s="294">
        <v>301</v>
      </c>
      <c r="F11" s="292">
        <v>374</v>
      </c>
      <c r="G11" s="293">
        <v>710</v>
      </c>
    </row>
    <row r="12" spans="1:8" s="270" customFormat="1" ht="20.100000000000001" customHeight="1" x14ac:dyDescent="0.25">
      <c r="A12" s="279" t="s">
        <v>212</v>
      </c>
      <c r="B12" s="295">
        <v>42.5</v>
      </c>
      <c r="C12" s="281">
        <v>53</v>
      </c>
      <c r="D12" s="282">
        <v>70</v>
      </c>
      <c r="E12" s="289">
        <v>0</v>
      </c>
      <c r="F12" s="281">
        <v>0</v>
      </c>
      <c r="G12" s="282">
        <v>10</v>
      </c>
    </row>
    <row r="13" spans="1:8" s="270" customFormat="1" ht="24" customHeight="1" thickBot="1" x14ac:dyDescent="0.3">
      <c r="A13" s="296" t="s">
        <v>213</v>
      </c>
      <c r="B13" s="297">
        <v>3477326.1363636358</v>
      </c>
      <c r="C13" s="298">
        <v>3267183</v>
      </c>
      <c r="D13" s="299">
        <v>2904509</v>
      </c>
      <c r="E13" s="300">
        <v>672425.7</v>
      </c>
      <c r="F13" s="298">
        <v>651563</v>
      </c>
      <c r="G13" s="299">
        <v>562584</v>
      </c>
    </row>
    <row r="14" spans="1:8" s="270" customFormat="1" ht="24.75" customHeight="1" thickBot="1" x14ac:dyDescent="0.3">
      <c r="A14" s="301"/>
      <c r="B14" s="753"/>
      <c r="C14" s="753"/>
      <c r="D14" s="753"/>
      <c r="E14" s="753"/>
      <c r="F14" s="753"/>
      <c r="G14" s="753"/>
    </row>
    <row r="15" spans="1:8" s="270" customFormat="1" ht="47.45" customHeight="1" thickBot="1" x14ac:dyDescent="0.3">
      <c r="A15" s="302" t="s">
        <v>214</v>
      </c>
      <c r="B15" s="303" t="s">
        <v>215</v>
      </c>
      <c r="C15" s="304">
        <v>2022</v>
      </c>
      <c r="D15" s="305" t="s">
        <v>216</v>
      </c>
      <c r="E15" s="303" t="s">
        <v>215</v>
      </c>
      <c r="F15" s="304">
        <v>2022</v>
      </c>
      <c r="G15" s="305" t="s">
        <v>216</v>
      </c>
    </row>
    <row r="16" spans="1:8" s="270" customFormat="1" ht="23.25" customHeight="1" x14ac:dyDescent="0.25">
      <c r="A16" s="306" t="s">
        <v>217</v>
      </c>
      <c r="B16" s="307"/>
      <c r="C16" s="308"/>
      <c r="D16" s="309"/>
      <c r="E16" s="310"/>
      <c r="F16" s="308"/>
      <c r="G16" s="309"/>
    </row>
    <row r="17" spans="1:7" s="270" customFormat="1" ht="20.100000000000001" customHeight="1" x14ac:dyDescent="0.25">
      <c r="A17" s="311" t="s">
        <v>218</v>
      </c>
      <c r="B17" s="312">
        <v>9022.4</v>
      </c>
      <c r="C17" s="313">
        <v>4323</v>
      </c>
      <c r="D17" s="314">
        <v>7724</v>
      </c>
      <c r="E17" s="315">
        <v>6540.6</v>
      </c>
      <c r="F17" s="313">
        <v>3152</v>
      </c>
      <c r="G17" s="316">
        <v>6245</v>
      </c>
    </row>
    <row r="18" spans="1:7" s="270" customFormat="1" ht="20.100000000000001" customHeight="1" x14ac:dyDescent="0.25">
      <c r="A18" s="317" t="s">
        <v>219</v>
      </c>
      <c r="B18" s="318">
        <v>5249.7000000000007</v>
      </c>
      <c r="C18" s="319">
        <v>2630</v>
      </c>
      <c r="D18" s="320">
        <v>3618</v>
      </c>
      <c r="E18" s="321">
        <v>3272.8</v>
      </c>
      <c r="F18" s="319">
        <v>1362</v>
      </c>
      <c r="G18" s="320">
        <v>2154</v>
      </c>
    </row>
    <row r="19" spans="1:7" s="270" customFormat="1" ht="20.100000000000001" customHeight="1" x14ac:dyDescent="0.25">
      <c r="A19" s="311" t="s">
        <v>220</v>
      </c>
      <c r="B19" s="312">
        <v>15523.199999999999</v>
      </c>
      <c r="C19" s="313">
        <v>14030</v>
      </c>
      <c r="D19" s="322">
        <v>14221</v>
      </c>
      <c r="E19" s="315">
        <v>14507.4</v>
      </c>
      <c r="F19" s="313">
        <v>12804</v>
      </c>
      <c r="G19" s="322">
        <v>12995</v>
      </c>
    </row>
    <row r="20" spans="1:7" s="270" customFormat="1" ht="20.100000000000001" customHeight="1" x14ac:dyDescent="0.25">
      <c r="A20" s="317" t="s">
        <v>221</v>
      </c>
      <c r="B20" s="318">
        <v>17420.400000000001</v>
      </c>
      <c r="C20" s="319">
        <v>14972</v>
      </c>
      <c r="D20" s="320">
        <v>8872</v>
      </c>
      <c r="E20" s="321">
        <v>3583.9</v>
      </c>
      <c r="F20" s="323">
        <v>1385</v>
      </c>
      <c r="G20" s="324">
        <v>2816</v>
      </c>
    </row>
    <row r="21" spans="1:7" s="270" customFormat="1" ht="20.100000000000001" customHeight="1" x14ac:dyDescent="0.25">
      <c r="A21" s="311" t="s">
        <v>222</v>
      </c>
      <c r="B21" s="312">
        <v>20858</v>
      </c>
      <c r="C21" s="313">
        <v>17764</v>
      </c>
      <c r="D21" s="322">
        <v>15124</v>
      </c>
      <c r="E21" s="315">
        <v>3605.1</v>
      </c>
      <c r="F21" s="325">
        <v>866</v>
      </c>
      <c r="G21" s="326">
        <v>2625</v>
      </c>
    </row>
    <row r="22" spans="1:7" s="270" customFormat="1" ht="20.100000000000001" customHeight="1" x14ac:dyDescent="0.25">
      <c r="A22" s="317" t="s">
        <v>223</v>
      </c>
      <c r="B22" s="318">
        <v>16865.900000000001</v>
      </c>
      <c r="C22" s="319">
        <v>12443</v>
      </c>
      <c r="D22" s="320">
        <v>8045</v>
      </c>
      <c r="E22" s="321">
        <v>1167</v>
      </c>
      <c r="F22" s="323">
        <v>1462</v>
      </c>
      <c r="G22" s="320">
        <v>1782</v>
      </c>
    </row>
    <row r="23" spans="1:7" s="270" customFormat="1" ht="20.100000000000001" customHeight="1" x14ac:dyDescent="0.25">
      <c r="A23" s="327" t="s">
        <v>224</v>
      </c>
      <c r="B23" s="328">
        <v>5453.8</v>
      </c>
      <c r="C23" s="329">
        <v>3313</v>
      </c>
      <c r="D23" s="330">
        <v>1108</v>
      </c>
      <c r="E23" s="331">
        <v>4983.3</v>
      </c>
      <c r="F23" s="332">
        <v>1838</v>
      </c>
      <c r="G23" s="333">
        <v>806</v>
      </c>
    </row>
    <row r="24" spans="1:7" s="270" customFormat="1" ht="20.100000000000001" customHeight="1" x14ac:dyDescent="0.25">
      <c r="A24" s="317" t="s">
        <v>225</v>
      </c>
      <c r="B24" s="318">
        <v>10382.700000000001</v>
      </c>
      <c r="C24" s="319">
        <v>11675</v>
      </c>
      <c r="D24" s="320">
        <v>6394</v>
      </c>
      <c r="E24" s="321">
        <v>3580.7</v>
      </c>
      <c r="F24" s="323">
        <v>1713</v>
      </c>
      <c r="G24" s="324">
        <v>3437</v>
      </c>
    </row>
    <row r="25" spans="1:7" s="270" customFormat="1" ht="20.100000000000001" customHeight="1" x14ac:dyDescent="0.25">
      <c r="A25" s="327" t="s">
        <v>226</v>
      </c>
      <c r="B25" s="328">
        <v>3057.4</v>
      </c>
      <c r="C25" s="329">
        <v>2173</v>
      </c>
      <c r="D25" s="330">
        <v>3117</v>
      </c>
      <c r="E25" s="331">
        <v>2661.8</v>
      </c>
      <c r="F25" s="329">
        <v>1828</v>
      </c>
      <c r="G25" s="330">
        <v>3002</v>
      </c>
    </row>
    <row r="26" spans="1:7" s="270" customFormat="1" ht="20.100000000000001" customHeight="1" x14ac:dyDescent="0.25">
      <c r="A26" s="317" t="s">
        <v>227</v>
      </c>
      <c r="B26" s="318">
        <v>329072.60000000003</v>
      </c>
      <c r="C26" s="319">
        <v>407085</v>
      </c>
      <c r="D26" s="320" t="s">
        <v>228</v>
      </c>
      <c r="E26" s="321">
        <v>393.5</v>
      </c>
      <c r="F26" s="319">
        <v>175</v>
      </c>
      <c r="G26" s="320" t="s">
        <v>228</v>
      </c>
    </row>
    <row r="27" spans="1:7" s="270" customFormat="1" ht="20.100000000000001" customHeight="1" x14ac:dyDescent="0.25">
      <c r="A27" s="327" t="s">
        <v>229</v>
      </c>
      <c r="B27" s="328">
        <v>48591.4</v>
      </c>
      <c r="C27" s="329">
        <v>56724</v>
      </c>
      <c r="D27" s="330" t="s">
        <v>228</v>
      </c>
      <c r="E27" s="331">
        <v>44218.9</v>
      </c>
      <c r="F27" s="329">
        <v>50091</v>
      </c>
      <c r="G27" s="330" t="s">
        <v>228</v>
      </c>
    </row>
    <row r="28" spans="1:7" s="270" customFormat="1" ht="20.100000000000001" customHeight="1" x14ac:dyDescent="0.25">
      <c r="A28" s="317" t="s">
        <v>230</v>
      </c>
      <c r="B28" s="318">
        <v>33894.6</v>
      </c>
      <c r="C28" s="319">
        <v>33786</v>
      </c>
      <c r="D28" s="320">
        <v>35367</v>
      </c>
      <c r="E28" s="321">
        <v>13554.3</v>
      </c>
      <c r="F28" s="323">
        <v>7927</v>
      </c>
      <c r="G28" s="324">
        <v>9469</v>
      </c>
    </row>
    <row r="29" spans="1:7" s="270" customFormat="1" ht="20.100000000000001" customHeight="1" x14ac:dyDescent="0.25">
      <c r="A29" s="327" t="s">
        <v>231</v>
      </c>
      <c r="B29" s="328">
        <v>322.20000000000005</v>
      </c>
      <c r="C29" s="329">
        <v>396</v>
      </c>
      <c r="D29" s="330">
        <v>391</v>
      </c>
      <c r="E29" s="331">
        <v>1.5</v>
      </c>
      <c r="F29" s="329">
        <v>1</v>
      </c>
      <c r="G29" s="330" t="s">
        <v>228</v>
      </c>
    </row>
    <row r="30" spans="1:7" s="270" customFormat="1" ht="20.100000000000001" customHeight="1" x14ac:dyDescent="0.25">
      <c r="A30" s="334" t="s">
        <v>232</v>
      </c>
      <c r="B30" s="335">
        <v>11234.4</v>
      </c>
      <c r="C30" s="336">
        <v>13869</v>
      </c>
      <c r="D30" s="337" t="s">
        <v>228</v>
      </c>
      <c r="E30" s="335">
        <v>898.4</v>
      </c>
      <c r="F30" s="338">
        <v>943</v>
      </c>
      <c r="G30" s="337" t="s">
        <v>228</v>
      </c>
    </row>
    <row r="31" spans="1:7" s="270" customFormat="1" ht="23.25" customHeight="1" x14ac:dyDescent="0.25">
      <c r="A31" s="339" t="s">
        <v>233</v>
      </c>
      <c r="B31" s="312"/>
      <c r="C31" s="313"/>
      <c r="D31" s="322"/>
      <c r="E31" s="340"/>
      <c r="F31" s="325"/>
      <c r="G31" s="326"/>
    </row>
    <row r="32" spans="1:7" s="270" customFormat="1" ht="20.100000000000001" customHeight="1" x14ac:dyDescent="0.25">
      <c r="A32" s="311" t="s">
        <v>234</v>
      </c>
      <c r="B32" s="312">
        <v>87583</v>
      </c>
      <c r="C32" s="313">
        <v>97231</v>
      </c>
      <c r="D32" s="322">
        <v>93574</v>
      </c>
      <c r="E32" s="315">
        <v>86705.600000000006</v>
      </c>
      <c r="F32" s="313">
        <v>96980</v>
      </c>
      <c r="G32" s="322">
        <v>93316</v>
      </c>
    </row>
    <row r="33" spans="1:14" s="270" customFormat="1" ht="20.100000000000001" customHeight="1" x14ac:dyDescent="0.25">
      <c r="A33" s="317" t="s">
        <v>235</v>
      </c>
      <c r="B33" s="318">
        <v>287778.7</v>
      </c>
      <c r="C33" s="319">
        <v>310646</v>
      </c>
      <c r="D33" s="320">
        <v>312572</v>
      </c>
      <c r="E33" s="321">
        <v>33917</v>
      </c>
      <c r="F33" s="319">
        <v>28934</v>
      </c>
      <c r="G33" s="320">
        <v>28934</v>
      </c>
    </row>
    <row r="34" spans="1:14" s="270" customFormat="1" ht="20.100000000000001" customHeight="1" x14ac:dyDescent="0.25">
      <c r="A34" s="341" t="s">
        <v>236</v>
      </c>
      <c r="B34" s="342">
        <v>2479782.9</v>
      </c>
      <c r="C34" s="343">
        <v>2557901</v>
      </c>
      <c r="D34" s="344">
        <v>2456659</v>
      </c>
      <c r="E34" s="345">
        <v>248603.7</v>
      </c>
      <c r="F34" s="343">
        <v>214198</v>
      </c>
      <c r="G34" s="344">
        <v>214112</v>
      </c>
    </row>
    <row r="35" spans="1:14" s="270" customFormat="1" ht="23.25" customHeight="1" x14ac:dyDescent="0.25">
      <c r="A35" s="339" t="s">
        <v>237</v>
      </c>
      <c r="B35" s="312"/>
      <c r="C35" s="313"/>
      <c r="D35" s="322"/>
      <c r="E35" s="340"/>
      <c r="F35" s="346"/>
      <c r="G35" s="347"/>
    </row>
    <row r="36" spans="1:14" s="270" customFormat="1" ht="20.100000000000001" customHeight="1" x14ac:dyDescent="0.25">
      <c r="A36" s="311" t="s">
        <v>238</v>
      </c>
      <c r="B36" s="312">
        <v>661.4</v>
      </c>
      <c r="C36" s="313">
        <v>478</v>
      </c>
      <c r="D36" s="322" t="s">
        <v>228</v>
      </c>
      <c r="E36" s="315">
        <v>585.1</v>
      </c>
      <c r="F36" s="313">
        <v>469</v>
      </c>
      <c r="G36" s="322" t="s">
        <v>228</v>
      </c>
    </row>
    <row r="37" spans="1:14" s="270" customFormat="1" ht="20.100000000000001" customHeight="1" x14ac:dyDescent="0.25">
      <c r="A37" s="317" t="s">
        <v>239</v>
      </c>
      <c r="B37" s="318">
        <v>110564.6</v>
      </c>
      <c r="C37" s="319">
        <v>44221</v>
      </c>
      <c r="D37" s="320" t="s">
        <v>228</v>
      </c>
      <c r="E37" s="321">
        <v>40093.800000000003</v>
      </c>
      <c r="F37" s="319">
        <v>27768</v>
      </c>
      <c r="G37" s="320" t="s">
        <v>228</v>
      </c>
    </row>
    <row r="38" spans="1:14" s="270" customFormat="1" ht="20.100000000000001" customHeight="1" thickBot="1" x14ac:dyDescent="0.3">
      <c r="A38" s="348" t="s">
        <v>240</v>
      </c>
      <c r="B38" s="349">
        <v>22582.1</v>
      </c>
      <c r="C38" s="350">
        <v>8199</v>
      </c>
      <c r="D38" s="351" t="s">
        <v>228</v>
      </c>
      <c r="E38" s="352">
        <v>8402.4</v>
      </c>
      <c r="F38" s="350">
        <v>5237</v>
      </c>
      <c r="G38" s="351" t="s">
        <v>228</v>
      </c>
    </row>
    <row r="39" spans="1:14" s="270" customFormat="1" ht="14.85" customHeight="1" thickBot="1" x14ac:dyDescent="0.3">
      <c r="A39" s="353" t="s">
        <v>192</v>
      </c>
      <c r="G39" s="354"/>
    </row>
    <row r="40" spans="1:14" s="270" customFormat="1" ht="30.75" customHeight="1" thickBot="1" x14ac:dyDescent="0.3">
      <c r="A40" s="266" t="s">
        <v>201</v>
      </c>
      <c r="B40" s="267"/>
      <c r="C40" s="267"/>
      <c r="D40" s="267"/>
      <c r="E40" s="267"/>
      <c r="F40" s="267"/>
      <c r="G40" s="268" t="s">
        <v>141</v>
      </c>
    </row>
    <row r="41" spans="1:14" s="270" customFormat="1" ht="21.75" customHeight="1" x14ac:dyDescent="0.25">
      <c r="A41" s="749" t="s">
        <v>202</v>
      </c>
      <c r="B41" s="751" t="s">
        <v>112</v>
      </c>
      <c r="C41" s="752"/>
      <c r="D41" s="752"/>
      <c r="E41" s="751" t="s">
        <v>241</v>
      </c>
      <c r="F41" s="752"/>
      <c r="G41" s="752"/>
    </row>
    <row r="42" spans="1:14" s="270" customFormat="1" ht="72" customHeight="1" thickBot="1" x14ac:dyDescent="0.3">
      <c r="A42" s="750"/>
      <c r="B42" s="271" t="s">
        <v>204</v>
      </c>
      <c r="C42" s="272" t="s">
        <v>205</v>
      </c>
      <c r="D42" s="273" t="s">
        <v>206</v>
      </c>
      <c r="E42" s="271" t="s">
        <v>204</v>
      </c>
      <c r="F42" s="272" t="s">
        <v>205</v>
      </c>
      <c r="G42" s="273" t="s">
        <v>206</v>
      </c>
    </row>
    <row r="43" spans="1:14" s="270" customFormat="1" ht="20.100000000000001" customHeight="1" x14ac:dyDescent="0.25">
      <c r="A43" s="274" t="s">
        <v>207</v>
      </c>
      <c r="B43" s="355">
        <v>119090.2</v>
      </c>
      <c r="C43" s="356">
        <v>119945</v>
      </c>
      <c r="D43" s="357">
        <v>124083</v>
      </c>
      <c r="E43" s="355">
        <v>1246120</v>
      </c>
      <c r="F43" s="356">
        <v>1300010</v>
      </c>
      <c r="G43" s="357">
        <v>1106768</v>
      </c>
    </row>
    <row r="44" spans="1:14" s="270" customFormat="1" ht="20.100000000000001" customHeight="1" x14ac:dyDescent="0.25">
      <c r="A44" s="279" t="s">
        <v>208</v>
      </c>
      <c r="B44" s="358">
        <v>581448</v>
      </c>
      <c r="C44" s="359">
        <v>451299</v>
      </c>
      <c r="D44" s="360">
        <v>502235</v>
      </c>
      <c r="E44" s="358">
        <v>845713.54545454541</v>
      </c>
      <c r="F44" s="359">
        <v>730324</v>
      </c>
      <c r="G44" s="360">
        <v>596106</v>
      </c>
    </row>
    <row r="45" spans="1:14" s="270" customFormat="1" ht="20.100000000000001" customHeight="1" x14ac:dyDescent="0.25">
      <c r="A45" s="284" t="s">
        <v>209</v>
      </c>
      <c r="B45" s="361">
        <v>589.6</v>
      </c>
      <c r="C45" s="362">
        <v>364</v>
      </c>
      <c r="D45" s="363">
        <v>595</v>
      </c>
      <c r="E45" s="361">
        <v>1154.1818181818182</v>
      </c>
      <c r="F45" s="362">
        <v>1465</v>
      </c>
      <c r="G45" s="363">
        <v>1663</v>
      </c>
      <c r="K45" s="364"/>
      <c r="L45" s="364"/>
      <c r="M45" s="364"/>
      <c r="N45" s="364"/>
    </row>
    <row r="46" spans="1:14" s="270" customFormat="1" ht="20.100000000000001" customHeight="1" x14ac:dyDescent="0.25">
      <c r="A46" s="279" t="s">
        <v>210</v>
      </c>
      <c r="B46" s="358">
        <v>285</v>
      </c>
      <c r="C46" s="359">
        <v>638</v>
      </c>
      <c r="D46" s="360">
        <v>350</v>
      </c>
      <c r="E46" s="358">
        <v>10172.90909090909</v>
      </c>
      <c r="F46" s="359">
        <v>11117</v>
      </c>
      <c r="G46" s="360">
        <v>9610</v>
      </c>
      <c r="K46" s="364"/>
      <c r="L46" s="364"/>
      <c r="M46" s="364"/>
      <c r="N46" s="364"/>
    </row>
    <row r="47" spans="1:14" s="270" customFormat="1" ht="20.100000000000001" customHeight="1" x14ac:dyDescent="0.25">
      <c r="A47" s="290" t="s">
        <v>211</v>
      </c>
      <c r="B47" s="365">
        <v>134.5</v>
      </c>
      <c r="C47" s="366">
        <v>218</v>
      </c>
      <c r="D47" s="367">
        <v>265</v>
      </c>
      <c r="E47" s="365">
        <v>150</v>
      </c>
      <c r="F47" s="366">
        <v>187</v>
      </c>
      <c r="G47" s="367">
        <v>190</v>
      </c>
      <c r="K47" s="364"/>
      <c r="L47" s="364"/>
      <c r="M47" s="364"/>
      <c r="N47" s="364"/>
    </row>
    <row r="48" spans="1:14" s="270" customFormat="1" ht="20.100000000000001" customHeight="1" x14ac:dyDescent="0.25">
      <c r="A48" s="279" t="s">
        <v>212</v>
      </c>
      <c r="B48" s="368">
        <v>0</v>
      </c>
      <c r="C48" s="359">
        <v>0</v>
      </c>
      <c r="D48" s="360">
        <v>10</v>
      </c>
      <c r="E48" s="368">
        <v>42.5</v>
      </c>
      <c r="F48" s="359">
        <v>53</v>
      </c>
      <c r="G48" s="360">
        <v>50</v>
      </c>
      <c r="K48" s="364"/>
      <c r="L48" s="364"/>
      <c r="M48" s="364"/>
      <c r="N48" s="364"/>
    </row>
    <row r="49" spans="1:14" s="270" customFormat="1" ht="24" customHeight="1" thickBot="1" x14ac:dyDescent="0.3">
      <c r="A49" s="296" t="s">
        <v>213</v>
      </c>
      <c r="B49" s="369">
        <v>701547.29999999993</v>
      </c>
      <c r="C49" s="370">
        <v>572464</v>
      </c>
      <c r="D49" s="371">
        <v>627538</v>
      </c>
      <c r="E49" s="372">
        <v>2103353.1363636362</v>
      </c>
      <c r="F49" s="373">
        <v>2043156</v>
      </c>
      <c r="G49" s="374">
        <v>1714387</v>
      </c>
      <c r="K49" s="364"/>
      <c r="L49" s="364"/>
      <c r="M49" s="364"/>
      <c r="N49" s="364"/>
    </row>
    <row r="50" spans="1:14" s="270" customFormat="1" ht="16.5" customHeight="1" thickBot="1" x14ac:dyDescent="0.3">
      <c r="A50" s="301"/>
      <c r="B50" s="753"/>
      <c r="C50" s="753"/>
      <c r="D50" s="753"/>
      <c r="E50" s="754"/>
      <c r="F50" s="755"/>
      <c r="G50" s="756"/>
      <c r="K50" s="364"/>
      <c r="L50" s="364"/>
      <c r="M50" s="364"/>
      <c r="N50" s="364"/>
    </row>
    <row r="51" spans="1:14" s="270" customFormat="1" ht="47.45" customHeight="1" thickBot="1" x14ac:dyDescent="0.3">
      <c r="A51" s="302" t="s">
        <v>214</v>
      </c>
      <c r="B51" s="303" t="s">
        <v>215</v>
      </c>
      <c r="C51" s="304">
        <v>2022</v>
      </c>
      <c r="D51" s="305" t="s">
        <v>216</v>
      </c>
      <c r="E51" s="303" t="s">
        <v>215</v>
      </c>
      <c r="F51" s="304">
        <v>2022</v>
      </c>
      <c r="G51" s="305" t="s">
        <v>216</v>
      </c>
      <c r="K51" s="364"/>
      <c r="L51" s="364"/>
      <c r="M51" s="364"/>
      <c r="N51" s="364"/>
    </row>
    <row r="52" spans="1:14" s="270" customFormat="1" ht="24" customHeight="1" x14ac:dyDescent="0.25">
      <c r="A52" s="306" t="s">
        <v>217</v>
      </c>
      <c r="B52" s="310"/>
      <c r="C52" s="308"/>
      <c r="D52" s="309"/>
      <c r="E52" s="310"/>
      <c r="F52" s="308"/>
      <c r="G52" s="309"/>
      <c r="K52" s="364"/>
      <c r="L52" s="364"/>
      <c r="M52" s="364"/>
      <c r="N52" s="364"/>
    </row>
    <row r="53" spans="1:14" s="270" customFormat="1" ht="20.100000000000001" customHeight="1" x14ac:dyDescent="0.25">
      <c r="A53" s="311" t="s">
        <v>218</v>
      </c>
      <c r="B53" s="315">
        <v>703.5</v>
      </c>
      <c r="C53" s="313">
        <v>385</v>
      </c>
      <c r="D53" s="322">
        <v>305</v>
      </c>
      <c r="E53" s="315">
        <v>1778.3</v>
      </c>
      <c r="F53" s="313">
        <v>786</v>
      </c>
      <c r="G53" s="322">
        <v>1174</v>
      </c>
      <c r="K53" s="364"/>
      <c r="L53" s="364"/>
      <c r="M53" s="364"/>
      <c r="N53" s="364"/>
    </row>
    <row r="54" spans="1:14" s="270" customFormat="1" ht="20.100000000000001" customHeight="1" x14ac:dyDescent="0.25">
      <c r="A54" s="317" t="s">
        <v>219</v>
      </c>
      <c r="B54" s="321">
        <v>1456.9</v>
      </c>
      <c r="C54" s="319">
        <v>1032</v>
      </c>
      <c r="D54" s="320">
        <v>1032</v>
      </c>
      <c r="E54" s="321">
        <v>520</v>
      </c>
      <c r="F54" s="319">
        <v>236</v>
      </c>
      <c r="G54" s="320">
        <v>432</v>
      </c>
      <c r="K54" s="364"/>
      <c r="L54" s="364"/>
      <c r="M54" s="364"/>
      <c r="N54" s="364"/>
    </row>
    <row r="55" spans="1:14" s="270" customFormat="1" ht="20.100000000000001" customHeight="1" x14ac:dyDescent="0.25">
      <c r="A55" s="311" t="s">
        <v>220</v>
      </c>
      <c r="B55" s="315">
        <v>795.9</v>
      </c>
      <c r="C55" s="313">
        <v>713</v>
      </c>
      <c r="D55" s="322">
        <v>665</v>
      </c>
      <c r="E55" s="315">
        <v>219.9</v>
      </c>
      <c r="F55" s="313">
        <v>513</v>
      </c>
      <c r="G55" s="322">
        <v>561</v>
      </c>
      <c r="K55" s="364"/>
      <c r="L55" s="364"/>
      <c r="M55" s="364"/>
      <c r="N55" s="364"/>
    </row>
    <row r="56" spans="1:14" s="270" customFormat="1" ht="20.100000000000001" customHeight="1" x14ac:dyDescent="0.25">
      <c r="A56" s="317" t="s">
        <v>221</v>
      </c>
      <c r="B56" s="321">
        <v>961.4</v>
      </c>
      <c r="C56" s="323">
        <v>804</v>
      </c>
      <c r="D56" s="324">
        <v>804</v>
      </c>
      <c r="E56" s="321">
        <v>12875.1</v>
      </c>
      <c r="F56" s="323">
        <v>12783</v>
      </c>
      <c r="G56" s="324">
        <v>5252</v>
      </c>
      <c r="K56" s="364"/>
      <c r="L56" s="364"/>
      <c r="M56" s="364"/>
      <c r="N56" s="364"/>
    </row>
    <row r="57" spans="1:14" s="270" customFormat="1" ht="20.100000000000001" customHeight="1" x14ac:dyDescent="0.25">
      <c r="A57" s="311" t="s">
        <v>222</v>
      </c>
      <c r="B57" s="315">
        <v>1951.6</v>
      </c>
      <c r="C57" s="325">
        <v>2010</v>
      </c>
      <c r="D57" s="326">
        <v>2120</v>
      </c>
      <c r="E57" s="315">
        <v>15301.3</v>
      </c>
      <c r="F57" s="325">
        <v>14888</v>
      </c>
      <c r="G57" s="326">
        <v>10379</v>
      </c>
      <c r="K57" s="364"/>
      <c r="L57" s="364"/>
      <c r="M57" s="364"/>
      <c r="N57" s="364"/>
    </row>
    <row r="58" spans="1:14" s="270" customFormat="1" ht="20.100000000000001" customHeight="1" x14ac:dyDescent="0.25">
      <c r="A58" s="317" t="s">
        <v>223</v>
      </c>
      <c r="B58" s="321">
        <v>1202.7</v>
      </c>
      <c r="C58" s="323">
        <v>109</v>
      </c>
      <c r="D58" s="320">
        <v>109</v>
      </c>
      <c r="E58" s="321">
        <v>14496.2</v>
      </c>
      <c r="F58" s="323">
        <v>10872</v>
      </c>
      <c r="G58" s="320">
        <v>6154</v>
      </c>
      <c r="K58" s="364"/>
      <c r="L58" s="364"/>
      <c r="M58" s="364"/>
      <c r="N58" s="364"/>
    </row>
    <row r="59" spans="1:14" s="270" customFormat="1" ht="20.100000000000001" customHeight="1" x14ac:dyDescent="0.25">
      <c r="A59" s="327" t="s">
        <v>224</v>
      </c>
      <c r="B59" s="331">
        <v>347.2</v>
      </c>
      <c r="C59" s="332">
        <v>1350</v>
      </c>
      <c r="D59" s="333">
        <v>202</v>
      </c>
      <c r="E59" s="331">
        <v>123.3</v>
      </c>
      <c r="F59" s="332">
        <v>125</v>
      </c>
      <c r="G59" s="333">
        <v>100</v>
      </c>
      <c r="K59" s="364"/>
      <c r="L59" s="364"/>
      <c r="M59" s="364"/>
      <c r="N59" s="364"/>
    </row>
    <row r="60" spans="1:14" s="270" customFormat="1" ht="20.100000000000001" customHeight="1" x14ac:dyDescent="0.25">
      <c r="A60" s="317" t="s">
        <v>225</v>
      </c>
      <c r="B60" s="321">
        <v>605</v>
      </c>
      <c r="C60" s="323">
        <v>551</v>
      </c>
      <c r="D60" s="324">
        <v>551</v>
      </c>
      <c r="E60" s="321">
        <v>6197</v>
      </c>
      <c r="F60" s="323">
        <v>9411</v>
      </c>
      <c r="G60" s="324">
        <v>2406</v>
      </c>
      <c r="K60" s="364"/>
      <c r="L60" s="364"/>
      <c r="M60" s="364"/>
      <c r="N60" s="364"/>
    </row>
    <row r="61" spans="1:14" s="270" customFormat="1" ht="20.100000000000001" customHeight="1" x14ac:dyDescent="0.25">
      <c r="A61" s="327" t="s">
        <v>226</v>
      </c>
      <c r="B61" s="331">
        <v>9.5</v>
      </c>
      <c r="C61" s="329">
        <v>15</v>
      </c>
      <c r="D61" s="330">
        <v>15</v>
      </c>
      <c r="E61" s="331">
        <v>386.1</v>
      </c>
      <c r="F61" s="329">
        <v>330</v>
      </c>
      <c r="G61" s="330">
        <v>100</v>
      </c>
      <c r="K61" s="364"/>
      <c r="L61" s="364"/>
      <c r="M61" s="364"/>
      <c r="N61" s="364"/>
    </row>
    <row r="62" spans="1:14" s="270" customFormat="1" ht="20.100000000000001" customHeight="1" x14ac:dyDescent="0.25">
      <c r="A62" s="317" t="s">
        <v>227</v>
      </c>
      <c r="B62" s="321">
        <v>1633.9</v>
      </c>
      <c r="C62" s="319">
        <v>2025</v>
      </c>
      <c r="D62" s="320" t="s">
        <v>228</v>
      </c>
      <c r="E62" s="321">
        <v>327045.2</v>
      </c>
      <c r="F62" s="319">
        <v>404885</v>
      </c>
      <c r="G62" s="320" t="s">
        <v>228</v>
      </c>
      <c r="K62" s="364"/>
      <c r="L62" s="364"/>
      <c r="M62" s="364"/>
      <c r="N62" s="364"/>
    </row>
    <row r="63" spans="1:14" s="270" customFormat="1" ht="20.100000000000001" customHeight="1" x14ac:dyDescent="0.25">
      <c r="A63" s="327" t="s">
        <v>229</v>
      </c>
      <c r="B63" s="331">
        <v>286</v>
      </c>
      <c r="C63" s="329">
        <v>2160</v>
      </c>
      <c r="D63" s="330" t="s">
        <v>228</v>
      </c>
      <c r="E63" s="331">
        <v>4086.5</v>
      </c>
      <c r="F63" s="329">
        <v>4473</v>
      </c>
      <c r="G63" s="330" t="s">
        <v>228</v>
      </c>
      <c r="K63" s="364"/>
      <c r="L63" s="364"/>
      <c r="M63" s="364"/>
      <c r="N63" s="364"/>
    </row>
    <row r="64" spans="1:14" s="270" customFormat="1" ht="20.100000000000001" customHeight="1" x14ac:dyDescent="0.25">
      <c r="A64" s="317" t="s">
        <v>230</v>
      </c>
      <c r="B64" s="321">
        <v>8197.4</v>
      </c>
      <c r="C64" s="323">
        <v>10577</v>
      </c>
      <c r="D64" s="324">
        <v>10576</v>
      </c>
      <c r="E64" s="321">
        <v>12142.9</v>
      </c>
      <c r="F64" s="323">
        <v>15282</v>
      </c>
      <c r="G64" s="324">
        <v>15322</v>
      </c>
      <c r="K64" s="364"/>
      <c r="L64" s="364"/>
      <c r="M64" s="364"/>
      <c r="N64" s="364"/>
    </row>
    <row r="65" spans="1:14" s="270" customFormat="1" ht="20.100000000000001" customHeight="1" x14ac:dyDescent="0.25">
      <c r="A65" s="327" t="s">
        <v>231</v>
      </c>
      <c r="B65" s="331">
        <v>315.60000000000002</v>
      </c>
      <c r="C65" s="329">
        <v>390</v>
      </c>
      <c r="D65" s="330">
        <v>391</v>
      </c>
      <c r="E65" s="331">
        <v>5.0999999999999996</v>
      </c>
      <c r="F65" s="329">
        <v>5</v>
      </c>
      <c r="G65" s="330" t="s">
        <v>228</v>
      </c>
      <c r="K65" s="364"/>
      <c r="L65" s="364"/>
      <c r="M65" s="364"/>
      <c r="N65" s="364"/>
    </row>
    <row r="66" spans="1:14" s="270" customFormat="1" ht="20.100000000000001" customHeight="1" x14ac:dyDescent="0.25">
      <c r="A66" s="334" t="s">
        <v>232</v>
      </c>
      <c r="B66" s="335">
        <v>3243</v>
      </c>
      <c r="C66" s="375">
        <v>3650</v>
      </c>
      <c r="D66" s="337" t="s">
        <v>228</v>
      </c>
      <c r="E66" s="335">
        <v>7093</v>
      </c>
      <c r="F66" s="376">
        <v>9276</v>
      </c>
      <c r="G66" s="337" t="s">
        <v>228</v>
      </c>
      <c r="K66" s="364"/>
      <c r="L66" s="364"/>
      <c r="M66" s="364"/>
      <c r="N66" s="364"/>
    </row>
    <row r="67" spans="1:14" s="270" customFormat="1" ht="24" customHeight="1" x14ac:dyDescent="0.25">
      <c r="A67" s="339" t="s">
        <v>233</v>
      </c>
      <c r="B67" s="340"/>
      <c r="C67" s="325"/>
      <c r="D67" s="326"/>
      <c r="E67" s="340"/>
      <c r="F67" s="325"/>
      <c r="G67" s="326"/>
      <c r="K67" s="364"/>
      <c r="L67" s="364"/>
      <c r="M67" s="364"/>
      <c r="N67" s="364"/>
    </row>
    <row r="68" spans="1:14" s="270" customFormat="1" ht="20.100000000000001" customHeight="1" x14ac:dyDescent="0.25">
      <c r="A68" s="311" t="s">
        <v>234</v>
      </c>
      <c r="B68" s="315">
        <v>200.7</v>
      </c>
      <c r="C68" s="313">
        <v>77</v>
      </c>
      <c r="D68" s="322">
        <v>77</v>
      </c>
      <c r="E68" s="315">
        <v>676.7</v>
      </c>
      <c r="F68" s="313">
        <v>174</v>
      </c>
      <c r="G68" s="322">
        <v>181</v>
      </c>
      <c r="K68" s="364"/>
      <c r="L68" s="364"/>
      <c r="M68" s="364"/>
      <c r="N68" s="364"/>
    </row>
    <row r="69" spans="1:14" s="270" customFormat="1" ht="20.100000000000001" customHeight="1" x14ac:dyDescent="0.25">
      <c r="A69" s="317" t="s">
        <v>235</v>
      </c>
      <c r="B69" s="321">
        <v>1285.4000000000001</v>
      </c>
      <c r="C69" s="319">
        <v>365</v>
      </c>
      <c r="D69" s="320">
        <v>365</v>
      </c>
      <c r="E69" s="321">
        <v>252576.3</v>
      </c>
      <c r="F69" s="319">
        <v>281347</v>
      </c>
      <c r="G69" s="320">
        <v>283273</v>
      </c>
      <c r="K69" s="364"/>
      <c r="L69" s="364"/>
      <c r="M69" s="364"/>
      <c r="N69" s="364"/>
    </row>
    <row r="70" spans="1:14" s="270" customFormat="1" ht="20.100000000000001" customHeight="1" x14ac:dyDescent="0.25">
      <c r="A70" s="341" t="s">
        <v>236</v>
      </c>
      <c r="B70" s="345">
        <v>3702.6</v>
      </c>
      <c r="C70" s="343">
        <v>2703</v>
      </c>
      <c r="D70" s="344">
        <v>726</v>
      </c>
      <c r="E70" s="345">
        <v>2227476.6</v>
      </c>
      <c r="F70" s="343">
        <v>2341000</v>
      </c>
      <c r="G70" s="344">
        <v>2241821</v>
      </c>
      <c r="K70" s="364"/>
      <c r="L70" s="364"/>
      <c r="M70" s="364"/>
      <c r="N70" s="364"/>
    </row>
    <row r="71" spans="1:14" s="270" customFormat="1" ht="24" customHeight="1" x14ac:dyDescent="0.25">
      <c r="A71" s="339" t="s">
        <v>237</v>
      </c>
      <c r="B71" s="340"/>
      <c r="C71" s="346"/>
      <c r="D71" s="347"/>
      <c r="E71" s="340"/>
      <c r="F71" s="346"/>
      <c r="G71" s="326"/>
      <c r="K71" s="364"/>
      <c r="L71" s="364"/>
      <c r="M71" s="364"/>
      <c r="N71" s="364"/>
    </row>
    <row r="72" spans="1:14" s="270" customFormat="1" ht="20.100000000000001" customHeight="1" x14ac:dyDescent="0.25">
      <c r="A72" s="311" t="s">
        <v>238</v>
      </c>
      <c r="B72" s="315">
        <v>43.8</v>
      </c>
      <c r="C72" s="313">
        <v>9</v>
      </c>
      <c r="D72" s="322" t="s">
        <v>228</v>
      </c>
      <c r="E72" s="315">
        <v>32.5</v>
      </c>
      <c r="F72" s="313">
        <v>0</v>
      </c>
      <c r="G72" s="322" t="s">
        <v>228</v>
      </c>
      <c r="K72" s="364"/>
      <c r="L72" s="364"/>
      <c r="M72" s="364"/>
      <c r="N72" s="364"/>
    </row>
    <row r="73" spans="1:14" s="270" customFormat="1" ht="20.100000000000001" customHeight="1" x14ac:dyDescent="0.25">
      <c r="A73" s="317" t="s">
        <v>239</v>
      </c>
      <c r="B73" s="321">
        <v>33017.699999999997</v>
      </c>
      <c r="C73" s="319">
        <v>5297</v>
      </c>
      <c r="D73" s="320" t="s">
        <v>228</v>
      </c>
      <c r="E73" s="321">
        <v>37453.1</v>
      </c>
      <c r="F73" s="319">
        <v>11156</v>
      </c>
      <c r="G73" s="320" t="s">
        <v>228</v>
      </c>
      <c r="K73" s="364"/>
      <c r="L73" s="364"/>
      <c r="M73" s="364"/>
      <c r="N73" s="364"/>
    </row>
    <row r="74" spans="1:14" s="270" customFormat="1" ht="20.100000000000001" customHeight="1" thickBot="1" x14ac:dyDescent="0.3">
      <c r="A74" s="348" t="s">
        <v>240</v>
      </c>
      <c r="B74" s="352">
        <v>6828.3</v>
      </c>
      <c r="C74" s="350">
        <v>920</v>
      </c>
      <c r="D74" s="351" t="s">
        <v>228</v>
      </c>
      <c r="E74" s="352">
        <v>7351.4</v>
      </c>
      <c r="F74" s="350">
        <v>2042</v>
      </c>
      <c r="G74" s="351" t="s">
        <v>228</v>
      </c>
      <c r="K74" s="364"/>
      <c r="L74" s="364"/>
      <c r="M74" s="364"/>
      <c r="N74" s="364"/>
    </row>
    <row r="75" spans="1:14" s="270" customFormat="1" ht="15.6" customHeight="1" x14ac:dyDescent="0.25">
      <c r="A75" s="353" t="s">
        <v>192</v>
      </c>
      <c r="H75" s="364"/>
      <c r="I75" s="364"/>
      <c r="J75" s="364"/>
      <c r="K75" s="364"/>
    </row>
    <row r="76" spans="1:14" s="270" customFormat="1" ht="15.6" customHeight="1" x14ac:dyDescent="0.25">
      <c r="A76" s="364"/>
      <c r="B76" s="364"/>
      <c r="C76" s="364"/>
      <c r="D76" s="364"/>
      <c r="E76" s="364"/>
      <c r="F76" s="364"/>
      <c r="G76" s="364"/>
      <c r="H76" s="364"/>
      <c r="I76" s="364"/>
      <c r="J76" s="364"/>
      <c r="K76" s="364"/>
    </row>
    <row r="77" spans="1:14" s="270" customFormat="1" ht="15.6" customHeight="1" x14ac:dyDescent="0.25">
      <c r="A77" s="364"/>
      <c r="B77" s="364"/>
      <c r="C77" s="364"/>
      <c r="D77" s="364"/>
      <c r="E77" s="364"/>
      <c r="F77" s="364"/>
      <c r="G77" s="364"/>
      <c r="H77" s="364"/>
      <c r="I77" s="364"/>
      <c r="J77" s="364"/>
      <c r="K77" s="364"/>
    </row>
    <row r="78" spans="1:14" s="270" customFormat="1" ht="15.6" customHeight="1" x14ac:dyDescent="0.25">
      <c r="A78" s="364"/>
      <c r="B78" s="364"/>
      <c r="C78" s="364"/>
      <c r="D78" s="364"/>
      <c r="E78" s="364"/>
      <c r="F78" s="364"/>
      <c r="G78" s="364"/>
      <c r="H78" s="364"/>
      <c r="I78" s="364"/>
      <c r="J78" s="364"/>
      <c r="K78" s="364"/>
    </row>
    <row r="79" spans="1:14" s="270" customFormat="1" ht="15.6" customHeight="1" x14ac:dyDescent="0.25">
      <c r="A79" s="364"/>
      <c r="B79" s="364"/>
      <c r="C79" s="364"/>
      <c r="D79" s="364"/>
      <c r="E79" s="364"/>
      <c r="F79" s="364"/>
      <c r="G79" s="364"/>
      <c r="H79" s="364"/>
      <c r="I79" s="364"/>
      <c r="J79" s="364"/>
      <c r="K79" s="364"/>
    </row>
    <row r="80" spans="1:14" s="270" customFormat="1" ht="15.6" customHeight="1" x14ac:dyDescent="0.25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</row>
    <row r="81" spans="1:11" s="270" customFormat="1" ht="15.6" customHeight="1" x14ac:dyDescent="0.25">
      <c r="A81" s="364"/>
      <c r="B81" s="364"/>
      <c r="C81" s="364"/>
      <c r="D81" s="364"/>
      <c r="E81" s="364"/>
      <c r="F81" s="364"/>
      <c r="G81" s="364"/>
      <c r="H81" s="364"/>
      <c r="I81" s="364"/>
      <c r="J81" s="364"/>
      <c r="K81" s="364"/>
    </row>
    <row r="82" spans="1:11" s="270" customFormat="1" ht="15.6" customHeight="1" x14ac:dyDescent="0.25">
      <c r="A82" s="364"/>
      <c r="B82" s="364"/>
      <c r="C82" s="364"/>
      <c r="D82" s="364"/>
      <c r="E82" s="364"/>
      <c r="F82" s="364"/>
      <c r="G82" s="364"/>
      <c r="H82" s="364"/>
      <c r="I82" s="364"/>
      <c r="J82" s="364"/>
      <c r="K82" s="364"/>
    </row>
    <row r="83" spans="1:11" s="270" customFormat="1" ht="15.6" customHeight="1" x14ac:dyDescent="0.25">
      <c r="A83" s="364"/>
      <c r="B83" s="364"/>
      <c r="C83" s="364"/>
      <c r="D83" s="364"/>
      <c r="E83" s="364"/>
      <c r="F83" s="364"/>
      <c r="G83" s="364"/>
      <c r="H83" s="364"/>
      <c r="I83" s="364"/>
      <c r="J83" s="364"/>
      <c r="K83" s="364"/>
    </row>
    <row r="84" spans="1:11" s="270" customFormat="1" ht="15.6" customHeight="1" x14ac:dyDescent="0.25">
      <c r="A84" s="364"/>
      <c r="B84" s="364"/>
      <c r="C84" s="364"/>
      <c r="D84" s="364"/>
      <c r="E84" s="364"/>
      <c r="F84" s="364"/>
      <c r="G84" s="364"/>
      <c r="H84" s="364"/>
      <c r="I84" s="364"/>
      <c r="J84" s="364"/>
      <c r="K84" s="364"/>
    </row>
    <row r="85" spans="1:11" s="270" customFormat="1" ht="15.6" customHeight="1" x14ac:dyDescent="0.25">
      <c r="A85" s="364"/>
      <c r="B85" s="364"/>
      <c r="C85" s="364"/>
      <c r="D85" s="364"/>
      <c r="E85" s="364"/>
      <c r="F85" s="364"/>
      <c r="G85" s="364"/>
      <c r="H85" s="364"/>
      <c r="I85" s="364"/>
      <c r="J85" s="364"/>
      <c r="K85" s="364"/>
    </row>
    <row r="86" spans="1:11" s="270" customFormat="1" ht="15.6" customHeight="1" x14ac:dyDescent="0.25">
      <c r="A86" s="364"/>
      <c r="B86" s="364"/>
      <c r="C86" s="364"/>
      <c r="D86" s="364"/>
      <c r="E86" s="364"/>
      <c r="F86" s="364"/>
      <c r="G86" s="364"/>
      <c r="H86" s="364"/>
      <c r="I86" s="364"/>
      <c r="J86" s="364"/>
      <c r="K86" s="364"/>
    </row>
    <row r="87" spans="1:11" s="270" customFormat="1" ht="15.6" customHeight="1" x14ac:dyDescent="0.25">
      <c r="A87" s="364"/>
      <c r="B87" s="364"/>
      <c r="C87" s="364"/>
      <c r="D87" s="364"/>
      <c r="E87" s="364"/>
      <c r="F87" s="364"/>
      <c r="G87" s="364"/>
      <c r="H87" s="364"/>
      <c r="I87" s="364"/>
      <c r="J87" s="364"/>
      <c r="K87" s="364"/>
    </row>
    <row r="88" spans="1:11" s="270" customFormat="1" ht="15.6" customHeight="1" x14ac:dyDescent="0.25">
      <c r="A88" s="364"/>
      <c r="B88" s="364"/>
      <c r="C88" s="364"/>
      <c r="D88" s="364"/>
      <c r="E88" s="364"/>
      <c r="F88" s="364"/>
      <c r="G88" s="364"/>
      <c r="H88" s="364"/>
      <c r="I88" s="364"/>
      <c r="J88" s="364"/>
      <c r="K88" s="364"/>
    </row>
    <row r="89" spans="1:11" s="270" customFormat="1" ht="15.6" customHeight="1" x14ac:dyDescent="0.25">
      <c r="A89" s="364"/>
      <c r="B89" s="364"/>
      <c r="C89" s="364"/>
      <c r="D89" s="364"/>
      <c r="E89" s="364"/>
      <c r="F89" s="364"/>
      <c r="G89" s="364"/>
      <c r="H89" s="364"/>
      <c r="I89" s="364"/>
      <c r="J89" s="364"/>
      <c r="K89" s="364"/>
    </row>
    <row r="90" spans="1:11" s="270" customFormat="1" ht="15.6" customHeight="1" x14ac:dyDescent="0.25">
      <c r="A90" s="364"/>
      <c r="B90" s="364"/>
      <c r="C90" s="364"/>
      <c r="D90" s="364"/>
      <c r="E90" s="364"/>
      <c r="F90" s="364"/>
      <c r="G90" s="364"/>
      <c r="H90" s="364"/>
      <c r="I90" s="364"/>
      <c r="J90" s="364"/>
      <c r="K90" s="364"/>
    </row>
    <row r="91" spans="1:11" s="270" customFormat="1" ht="15.6" customHeight="1" x14ac:dyDescent="0.25">
      <c r="A91" s="364"/>
      <c r="B91" s="364"/>
      <c r="C91" s="364"/>
      <c r="D91" s="364"/>
      <c r="E91" s="364"/>
      <c r="F91" s="364"/>
      <c r="G91" s="364"/>
      <c r="H91" s="364"/>
      <c r="I91" s="364"/>
      <c r="J91" s="364"/>
      <c r="K91" s="364"/>
    </row>
    <row r="92" spans="1:11" s="270" customFormat="1" ht="15.6" customHeight="1" x14ac:dyDescent="0.25">
      <c r="A92" s="364"/>
      <c r="B92" s="364"/>
      <c r="C92" s="364"/>
      <c r="D92" s="364"/>
      <c r="E92" s="364"/>
      <c r="F92" s="364"/>
      <c r="G92" s="364"/>
      <c r="H92" s="364"/>
      <c r="I92" s="364"/>
      <c r="J92" s="364"/>
      <c r="K92" s="364"/>
    </row>
    <row r="93" spans="1:11" s="270" customFormat="1" ht="15.6" customHeight="1" x14ac:dyDescent="0.25">
      <c r="A93" s="364"/>
      <c r="B93" s="364"/>
      <c r="C93" s="364"/>
      <c r="D93" s="364"/>
      <c r="E93" s="364"/>
      <c r="F93" s="364"/>
      <c r="G93" s="364"/>
      <c r="H93" s="364"/>
      <c r="I93" s="364"/>
      <c r="J93" s="364"/>
      <c r="K93" s="364"/>
    </row>
    <row r="94" spans="1:11" s="270" customFormat="1" ht="15.6" customHeight="1" x14ac:dyDescent="0.25">
      <c r="A94" s="364"/>
      <c r="B94" s="364"/>
      <c r="C94" s="364"/>
      <c r="D94" s="364"/>
      <c r="E94" s="364"/>
      <c r="F94" s="364"/>
      <c r="G94" s="364"/>
      <c r="H94" s="364"/>
      <c r="I94" s="364"/>
      <c r="J94" s="364"/>
      <c r="K94" s="364"/>
    </row>
    <row r="95" spans="1:11" s="270" customFormat="1" ht="15.6" customHeight="1" x14ac:dyDescent="0.25">
      <c r="A95" s="364"/>
      <c r="B95" s="364"/>
      <c r="C95" s="364"/>
      <c r="D95" s="364"/>
      <c r="E95" s="364"/>
      <c r="F95" s="364"/>
      <c r="G95" s="364"/>
      <c r="H95" s="364"/>
      <c r="I95" s="364"/>
      <c r="J95" s="364"/>
      <c r="K95" s="364"/>
    </row>
    <row r="96" spans="1:11" s="270" customFormat="1" ht="15.6" customHeight="1" x14ac:dyDescent="0.25">
      <c r="A96" s="364"/>
      <c r="B96" s="364"/>
      <c r="C96" s="364"/>
      <c r="D96" s="364"/>
      <c r="E96" s="364"/>
      <c r="F96" s="364"/>
      <c r="G96" s="364"/>
      <c r="H96" s="364"/>
      <c r="I96" s="364"/>
      <c r="J96" s="364"/>
      <c r="K96" s="364"/>
    </row>
    <row r="97" spans="1:11" s="270" customFormat="1" ht="15.6" customHeight="1" x14ac:dyDescent="0.25">
      <c r="A97" s="364"/>
      <c r="B97" s="364"/>
      <c r="C97" s="364"/>
      <c r="D97" s="364"/>
      <c r="E97" s="364"/>
      <c r="F97" s="364"/>
      <c r="G97" s="364"/>
      <c r="H97" s="364"/>
      <c r="I97" s="364"/>
      <c r="J97" s="364"/>
      <c r="K97" s="364"/>
    </row>
    <row r="98" spans="1:11" s="270" customFormat="1" ht="15.6" customHeight="1" x14ac:dyDescent="0.25">
      <c r="A98" s="364"/>
      <c r="B98" s="364"/>
      <c r="C98" s="364"/>
      <c r="D98" s="364"/>
      <c r="E98" s="364"/>
      <c r="F98" s="364"/>
      <c r="G98" s="364"/>
      <c r="H98" s="364"/>
      <c r="I98" s="364"/>
      <c r="J98" s="364"/>
      <c r="K98" s="364"/>
    </row>
    <row r="99" spans="1:11" s="270" customFormat="1" ht="15.6" customHeight="1" x14ac:dyDescent="0.25">
      <c r="A99" s="364"/>
      <c r="B99" s="364"/>
      <c r="C99" s="364"/>
      <c r="D99" s="364"/>
      <c r="E99" s="364"/>
      <c r="F99" s="364"/>
      <c r="G99" s="364"/>
      <c r="H99" s="364"/>
      <c r="I99" s="364"/>
      <c r="J99" s="364"/>
      <c r="K99" s="364"/>
    </row>
    <row r="100" spans="1:11" s="270" customFormat="1" ht="15.6" customHeight="1" x14ac:dyDescent="0.25"/>
    <row r="101" spans="1:11" s="270" customFormat="1" ht="15.6" customHeight="1" x14ac:dyDescent="0.25"/>
    <row r="102" spans="1:11" s="270" customFormat="1" ht="15.6" customHeight="1" x14ac:dyDescent="0.25"/>
    <row r="103" spans="1:11" s="270" customFormat="1" ht="15.75" x14ac:dyDescent="0.25"/>
    <row r="104" spans="1:11" s="270" customFormat="1" ht="15.75" x14ac:dyDescent="0.25"/>
    <row r="105" spans="1:11" s="270" customFormat="1" ht="15.75" x14ac:dyDescent="0.25"/>
    <row r="106" spans="1:11" s="270" customFormat="1" ht="15.75" x14ac:dyDescent="0.25"/>
    <row r="107" spans="1:11" s="270" customFormat="1" ht="15.75" x14ac:dyDescent="0.25"/>
    <row r="108" spans="1:11" s="270" customFormat="1" ht="15.75" x14ac:dyDescent="0.25"/>
    <row r="109" spans="1:11" s="270" customFormat="1" ht="15.75" x14ac:dyDescent="0.25"/>
    <row r="110" spans="1:11" s="270" customFormat="1" ht="15.75" x14ac:dyDescent="0.25"/>
    <row r="111" spans="1:11" s="270" customFormat="1" ht="15.75" x14ac:dyDescent="0.25"/>
    <row r="112" spans="1:11" s="270" customFormat="1" ht="15.75" x14ac:dyDescent="0.25"/>
    <row r="113" s="270" customFormat="1" ht="15.75" x14ac:dyDescent="0.25"/>
    <row r="114" s="270" customFormat="1" ht="15.75" x14ac:dyDescent="0.25"/>
    <row r="115" s="270" customFormat="1" ht="15.75" x14ac:dyDescent="0.25"/>
    <row r="116" s="270" customFormat="1" ht="15.75" x14ac:dyDescent="0.25"/>
    <row r="117" s="270" customFormat="1" ht="15.75" x14ac:dyDescent="0.25"/>
    <row r="118" s="270" customFormat="1" ht="15.75" x14ac:dyDescent="0.25"/>
    <row r="119" s="270" customFormat="1" ht="15.75" x14ac:dyDescent="0.25"/>
    <row r="120" s="270" customFormat="1" ht="15.75" x14ac:dyDescent="0.25"/>
    <row r="121" s="270" customFormat="1" ht="15.75" x14ac:dyDescent="0.25"/>
    <row r="122" s="270" customFormat="1" ht="15.75" x14ac:dyDescent="0.25"/>
    <row r="123" s="270" customFormat="1" ht="15.75" x14ac:dyDescent="0.25"/>
    <row r="124" s="270" customFormat="1" ht="15.75" x14ac:dyDescent="0.25"/>
    <row r="125" s="270" customFormat="1" ht="15.75" x14ac:dyDescent="0.25"/>
    <row r="126" s="270" customFormat="1" ht="15.75" x14ac:dyDescent="0.25"/>
    <row r="127" s="270" customFormat="1" ht="15.75" x14ac:dyDescent="0.25"/>
    <row r="128" s="270" customFormat="1" ht="15.75" x14ac:dyDescent="0.25"/>
    <row r="129" s="270" customFormat="1" ht="15.75" x14ac:dyDescent="0.25"/>
    <row r="130" s="270" customFormat="1" ht="15.75" x14ac:dyDescent="0.25"/>
    <row r="131" s="270" customFormat="1" ht="15.75" x14ac:dyDescent="0.25"/>
    <row r="132" s="270" customFormat="1" ht="15.75" x14ac:dyDescent="0.25"/>
    <row r="133" s="270" customFormat="1" ht="15.75" x14ac:dyDescent="0.25"/>
    <row r="134" s="270" customFormat="1" ht="15.75" x14ac:dyDescent="0.25"/>
    <row r="135" s="270" customFormat="1" ht="15.75" x14ac:dyDescent="0.25"/>
    <row r="136" s="270" customFormat="1" ht="15.75" x14ac:dyDescent="0.25"/>
    <row r="137" s="270" customFormat="1" ht="15.75" x14ac:dyDescent="0.25"/>
    <row r="138" s="270" customFormat="1" ht="15.75" x14ac:dyDescent="0.25"/>
    <row r="139" s="270" customFormat="1" ht="15.75" x14ac:dyDescent="0.25"/>
    <row r="140" s="270" customFormat="1" ht="15.75" x14ac:dyDescent="0.25"/>
    <row r="141" s="270" customFormat="1" ht="15.75" x14ac:dyDescent="0.25"/>
    <row r="142" s="270" customFormat="1" ht="15.75" x14ac:dyDescent="0.25"/>
    <row r="143" s="270" customFormat="1" ht="15.75" x14ac:dyDescent="0.25"/>
    <row r="144" s="270" customFormat="1" ht="15.75" x14ac:dyDescent="0.25"/>
    <row r="145" s="270" customFormat="1" ht="15.75" x14ac:dyDescent="0.25"/>
    <row r="146" s="270" customFormat="1" ht="15.75" x14ac:dyDescent="0.25"/>
    <row r="147" s="270" customFormat="1" ht="15.75" x14ac:dyDescent="0.25"/>
    <row r="148" s="270" customFormat="1" ht="15.75" x14ac:dyDescent="0.25"/>
    <row r="149" s="270" customFormat="1" ht="15.75" x14ac:dyDescent="0.25"/>
    <row r="150" s="270" customFormat="1" ht="15.75" x14ac:dyDescent="0.25"/>
    <row r="151" s="270" customFormat="1" ht="15.75" x14ac:dyDescent="0.25"/>
    <row r="152" s="270" customFormat="1" ht="15.75" x14ac:dyDescent="0.25"/>
    <row r="153" s="270" customFormat="1" ht="15.75" x14ac:dyDescent="0.25"/>
    <row r="154" s="270" customFormat="1" ht="15.75" x14ac:dyDescent="0.25"/>
    <row r="155" s="270" customFormat="1" ht="15.75" x14ac:dyDescent="0.25"/>
    <row r="156" s="270" customFormat="1" ht="15.75" x14ac:dyDescent="0.25"/>
    <row r="157" s="270" customFormat="1" ht="15.75" x14ac:dyDescent="0.25"/>
    <row r="158" s="270" customFormat="1" ht="15.75" x14ac:dyDescent="0.25"/>
    <row r="159" s="270" customFormat="1" ht="15.75" x14ac:dyDescent="0.25"/>
    <row r="160" s="270" customFormat="1" ht="15.75" x14ac:dyDescent="0.25"/>
    <row r="161" s="270" customFormat="1" ht="15.75" x14ac:dyDescent="0.25"/>
    <row r="162" s="270" customFormat="1" ht="15.75" x14ac:dyDescent="0.25"/>
    <row r="163" s="270" customFormat="1" ht="15.75" x14ac:dyDescent="0.25"/>
    <row r="164" s="270" customFormat="1" ht="15.75" x14ac:dyDescent="0.25"/>
    <row r="165" s="270" customFormat="1" ht="15.75" x14ac:dyDescent="0.25"/>
    <row r="166" s="270" customFormat="1" ht="15.75" x14ac:dyDescent="0.25"/>
    <row r="167" s="270" customFormat="1" ht="15.75" x14ac:dyDescent="0.25"/>
    <row r="168" s="270" customFormat="1" ht="15.75" x14ac:dyDescent="0.25"/>
    <row r="169" s="270" customFormat="1" ht="15.75" x14ac:dyDescent="0.25"/>
    <row r="170" s="270" customFormat="1" ht="15.75" x14ac:dyDescent="0.25"/>
    <row r="171" s="270" customFormat="1" ht="15.75" x14ac:dyDescent="0.25"/>
    <row r="172" s="270" customFormat="1" ht="15.75" x14ac:dyDescent="0.25"/>
    <row r="173" s="270" customFormat="1" ht="15.75" x14ac:dyDescent="0.25"/>
    <row r="174" s="270" customFormat="1" ht="15.75" x14ac:dyDescent="0.25"/>
    <row r="175" s="270" customFormat="1" ht="15.75" x14ac:dyDescent="0.25"/>
  </sheetData>
  <mergeCells count="12">
    <mergeCell ref="B14:D14"/>
    <mergeCell ref="E14:G14"/>
    <mergeCell ref="A1:F1"/>
    <mergeCell ref="A2:E2"/>
    <mergeCell ref="A5:A6"/>
    <mergeCell ref="B5:D5"/>
    <mergeCell ref="E5:G5"/>
    <mergeCell ref="A41:A42"/>
    <mergeCell ref="B41:D41"/>
    <mergeCell ref="E41:G41"/>
    <mergeCell ref="B50:D50"/>
    <mergeCell ref="E50:G50"/>
  </mergeCells>
  <pageMargins left="0.59" right="0.16" top="0.64" bottom="0.98402777777777772" header="0.51180555555555551" footer="0.51180555555555551"/>
  <pageSetup paperSize="9" scale="85" firstPageNumber="0" orientation="portrait" horizontalDpi="300" verticalDpi="300" r:id="rId1"/>
  <headerFooter alignWithMargins="0"/>
  <rowBreaks count="1" manualBreakCount="1">
    <brk id="39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A318-D213-4256-915A-DDC542221676}">
  <dimension ref="A1:I113"/>
  <sheetViews>
    <sheetView view="pageBreakPreview" zoomScale="90" zoomScaleNormal="75" zoomScaleSheetLayoutView="90" workbookViewId="0">
      <selection sqref="A1:E1"/>
    </sheetView>
  </sheetViews>
  <sheetFormatPr baseColWidth="10" defaultColWidth="9.140625" defaultRowHeight="12.75" x14ac:dyDescent="0.2"/>
  <cols>
    <col min="1" max="1" width="29.42578125" style="378" customWidth="1"/>
    <col min="2" max="2" width="15.28515625" style="378" customWidth="1"/>
    <col min="3" max="3" width="13.5703125" style="378" customWidth="1"/>
    <col min="4" max="4" width="12.28515625" style="378" customWidth="1"/>
    <col min="5" max="5" width="11.28515625" style="378" customWidth="1"/>
    <col min="6" max="6" width="15.28515625" style="378" customWidth="1"/>
    <col min="7" max="7" width="12.85546875" style="378" customWidth="1"/>
    <col min="8" max="8" width="11.85546875" style="378" customWidth="1"/>
    <col min="9" max="9" width="10.140625" style="378" customWidth="1"/>
    <col min="10" max="256" width="9.140625" style="378"/>
    <col min="257" max="257" width="29.42578125" style="378" customWidth="1"/>
    <col min="258" max="258" width="15.28515625" style="378" customWidth="1"/>
    <col min="259" max="259" width="13.5703125" style="378" customWidth="1"/>
    <col min="260" max="260" width="12.28515625" style="378" customWidth="1"/>
    <col min="261" max="261" width="11.28515625" style="378" customWidth="1"/>
    <col min="262" max="262" width="15.28515625" style="378" customWidth="1"/>
    <col min="263" max="263" width="12.85546875" style="378" customWidth="1"/>
    <col min="264" max="264" width="11.85546875" style="378" customWidth="1"/>
    <col min="265" max="265" width="10.140625" style="378" customWidth="1"/>
    <col min="266" max="512" width="9.140625" style="378"/>
    <col min="513" max="513" width="29.42578125" style="378" customWidth="1"/>
    <col min="514" max="514" width="15.28515625" style="378" customWidth="1"/>
    <col min="515" max="515" width="13.5703125" style="378" customWidth="1"/>
    <col min="516" max="516" width="12.28515625" style="378" customWidth="1"/>
    <col min="517" max="517" width="11.28515625" style="378" customWidth="1"/>
    <col min="518" max="518" width="15.28515625" style="378" customWidth="1"/>
    <col min="519" max="519" width="12.85546875" style="378" customWidth="1"/>
    <col min="520" max="520" width="11.85546875" style="378" customWidth="1"/>
    <col min="521" max="521" width="10.140625" style="378" customWidth="1"/>
    <col min="522" max="768" width="9.140625" style="378"/>
    <col min="769" max="769" width="29.42578125" style="378" customWidth="1"/>
    <col min="770" max="770" width="15.28515625" style="378" customWidth="1"/>
    <col min="771" max="771" width="13.5703125" style="378" customWidth="1"/>
    <col min="772" max="772" width="12.28515625" style="378" customWidth="1"/>
    <col min="773" max="773" width="11.28515625" style="378" customWidth="1"/>
    <col min="774" max="774" width="15.28515625" style="378" customWidth="1"/>
    <col min="775" max="775" width="12.85546875" style="378" customWidth="1"/>
    <col min="776" max="776" width="11.85546875" style="378" customWidth="1"/>
    <col min="777" max="777" width="10.140625" style="378" customWidth="1"/>
    <col min="778" max="1024" width="9.140625" style="378"/>
    <col min="1025" max="1025" width="29.42578125" style="378" customWidth="1"/>
    <col min="1026" max="1026" width="15.28515625" style="378" customWidth="1"/>
    <col min="1027" max="1027" width="13.5703125" style="378" customWidth="1"/>
    <col min="1028" max="1028" width="12.28515625" style="378" customWidth="1"/>
    <col min="1029" max="1029" width="11.28515625" style="378" customWidth="1"/>
    <col min="1030" max="1030" width="15.28515625" style="378" customWidth="1"/>
    <col min="1031" max="1031" width="12.85546875" style="378" customWidth="1"/>
    <col min="1032" max="1032" width="11.85546875" style="378" customWidth="1"/>
    <col min="1033" max="1033" width="10.140625" style="378" customWidth="1"/>
    <col min="1034" max="1280" width="9.140625" style="378"/>
    <col min="1281" max="1281" width="29.42578125" style="378" customWidth="1"/>
    <col min="1282" max="1282" width="15.28515625" style="378" customWidth="1"/>
    <col min="1283" max="1283" width="13.5703125" style="378" customWidth="1"/>
    <col min="1284" max="1284" width="12.28515625" style="378" customWidth="1"/>
    <col min="1285" max="1285" width="11.28515625" style="378" customWidth="1"/>
    <col min="1286" max="1286" width="15.28515625" style="378" customWidth="1"/>
    <col min="1287" max="1287" width="12.85546875" style="378" customWidth="1"/>
    <col min="1288" max="1288" width="11.85546875" style="378" customWidth="1"/>
    <col min="1289" max="1289" width="10.140625" style="378" customWidth="1"/>
    <col min="1290" max="1536" width="9.140625" style="378"/>
    <col min="1537" max="1537" width="29.42578125" style="378" customWidth="1"/>
    <col min="1538" max="1538" width="15.28515625" style="378" customWidth="1"/>
    <col min="1539" max="1539" width="13.5703125" style="378" customWidth="1"/>
    <col min="1540" max="1540" width="12.28515625" style="378" customWidth="1"/>
    <col min="1541" max="1541" width="11.28515625" style="378" customWidth="1"/>
    <col min="1542" max="1542" width="15.28515625" style="378" customWidth="1"/>
    <col min="1543" max="1543" width="12.85546875" style="378" customWidth="1"/>
    <col min="1544" max="1544" width="11.85546875" style="378" customWidth="1"/>
    <col min="1545" max="1545" width="10.140625" style="378" customWidth="1"/>
    <col min="1546" max="1792" width="9.140625" style="378"/>
    <col min="1793" max="1793" width="29.42578125" style="378" customWidth="1"/>
    <col min="1794" max="1794" width="15.28515625" style="378" customWidth="1"/>
    <col min="1795" max="1795" width="13.5703125" style="378" customWidth="1"/>
    <col min="1796" max="1796" width="12.28515625" style="378" customWidth="1"/>
    <col min="1797" max="1797" width="11.28515625" style="378" customWidth="1"/>
    <col min="1798" max="1798" width="15.28515625" style="378" customWidth="1"/>
    <col min="1799" max="1799" width="12.85546875" style="378" customWidth="1"/>
    <col min="1800" max="1800" width="11.85546875" style="378" customWidth="1"/>
    <col min="1801" max="1801" width="10.140625" style="378" customWidth="1"/>
    <col min="1802" max="2048" width="9.140625" style="378"/>
    <col min="2049" max="2049" width="29.42578125" style="378" customWidth="1"/>
    <col min="2050" max="2050" width="15.28515625" style="378" customWidth="1"/>
    <col min="2051" max="2051" width="13.5703125" style="378" customWidth="1"/>
    <col min="2052" max="2052" width="12.28515625" style="378" customWidth="1"/>
    <col min="2053" max="2053" width="11.28515625" style="378" customWidth="1"/>
    <col min="2054" max="2054" width="15.28515625" style="378" customWidth="1"/>
    <col min="2055" max="2055" width="12.85546875" style="378" customWidth="1"/>
    <col min="2056" max="2056" width="11.85546875" style="378" customWidth="1"/>
    <col min="2057" max="2057" width="10.140625" style="378" customWidth="1"/>
    <col min="2058" max="2304" width="9.140625" style="378"/>
    <col min="2305" max="2305" width="29.42578125" style="378" customWidth="1"/>
    <col min="2306" max="2306" width="15.28515625" style="378" customWidth="1"/>
    <col min="2307" max="2307" width="13.5703125" style="378" customWidth="1"/>
    <col min="2308" max="2308" width="12.28515625" style="378" customWidth="1"/>
    <col min="2309" max="2309" width="11.28515625" style="378" customWidth="1"/>
    <col min="2310" max="2310" width="15.28515625" style="378" customWidth="1"/>
    <col min="2311" max="2311" width="12.85546875" style="378" customWidth="1"/>
    <col min="2312" max="2312" width="11.85546875" style="378" customWidth="1"/>
    <col min="2313" max="2313" width="10.140625" style="378" customWidth="1"/>
    <col min="2314" max="2560" width="9.140625" style="378"/>
    <col min="2561" max="2561" width="29.42578125" style="378" customWidth="1"/>
    <col min="2562" max="2562" width="15.28515625" style="378" customWidth="1"/>
    <col min="2563" max="2563" width="13.5703125" style="378" customWidth="1"/>
    <col min="2564" max="2564" width="12.28515625" style="378" customWidth="1"/>
    <col min="2565" max="2565" width="11.28515625" style="378" customWidth="1"/>
    <col min="2566" max="2566" width="15.28515625" style="378" customWidth="1"/>
    <col min="2567" max="2567" width="12.85546875" style="378" customWidth="1"/>
    <col min="2568" max="2568" width="11.85546875" style="378" customWidth="1"/>
    <col min="2569" max="2569" width="10.140625" style="378" customWidth="1"/>
    <col min="2570" max="2816" width="9.140625" style="378"/>
    <col min="2817" max="2817" width="29.42578125" style="378" customWidth="1"/>
    <col min="2818" max="2818" width="15.28515625" style="378" customWidth="1"/>
    <col min="2819" max="2819" width="13.5703125" style="378" customWidth="1"/>
    <col min="2820" max="2820" width="12.28515625" style="378" customWidth="1"/>
    <col min="2821" max="2821" width="11.28515625" style="378" customWidth="1"/>
    <col min="2822" max="2822" width="15.28515625" style="378" customWidth="1"/>
    <col min="2823" max="2823" width="12.85546875" style="378" customWidth="1"/>
    <col min="2824" max="2824" width="11.85546875" style="378" customWidth="1"/>
    <col min="2825" max="2825" width="10.140625" style="378" customWidth="1"/>
    <col min="2826" max="3072" width="9.140625" style="378"/>
    <col min="3073" max="3073" width="29.42578125" style="378" customWidth="1"/>
    <col min="3074" max="3074" width="15.28515625" style="378" customWidth="1"/>
    <col min="3075" max="3075" width="13.5703125" style="378" customWidth="1"/>
    <col min="3076" max="3076" width="12.28515625" style="378" customWidth="1"/>
    <col min="3077" max="3077" width="11.28515625" style="378" customWidth="1"/>
    <col min="3078" max="3078" width="15.28515625" style="378" customWidth="1"/>
    <col min="3079" max="3079" width="12.85546875" style="378" customWidth="1"/>
    <col min="3080" max="3080" width="11.85546875" style="378" customWidth="1"/>
    <col min="3081" max="3081" width="10.140625" style="378" customWidth="1"/>
    <col min="3082" max="3328" width="9.140625" style="378"/>
    <col min="3329" max="3329" width="29.42578125" style="378" customWidth="1"/>
    <col min="3330" max="3330" width="15.28515625" style="378" customWidth="1"/>
    <col min="3331" max="3331" width="13.5703125" style="378" customWidth="1"/>
    <col min="3332" max="3332" width="12.28515625" style="378" customWidth="1"/>
    <col min="3333" max="3333" width="11.28515625" style="378" customWidth="1"/>
    <col min="3334" max="3334" width="15.28515625" style="378" customWidth="1"/>
    <col min="3335" max="3335" width="12.85546875" style="378" customWidth="1"/>
    <col min="3336" max="3336" width="11.85546875" style="378" customWidth="1"/>
    <col min="3337" max="3337" width="10.140625" style="378" customWidth="1"/>
    <col min="3338" max="3584" width="9.140625" style="378"/>
    <col min="3585" max="3585" width="29.42578125" style="378" customWidth="1"/>
    <col min="3586" max="3586" width="15.28515625" style="378" customWidth="1"/>
    <col min="3587" max="3587" width="13.5703125" style="378" customWidth="1"/>
    <col min="3588" max="3588" width="12.28515625" style="378" customWidth="1"/>
    <col min="3589" max="3589" width="11.28515625" style="378" customWidth="1"/>
    <col min="3590" max="3590" width="15.28515625" style="378" customWidth="1"/>
    <col min="3591" max="3591" width="12.85546875" style="378" customWidth="1"/>
    <col min="3592" max="3592" width="11.85546875" style="378" customWidth="1"/>
    <col min="3593" max="3593" width="10.140625" style="378" customWidth="1"/>
    <col min="3594" max="3840" width="9.140625" style="378"/>
    <col min="3841" max="3841" width="29.42578125" style="378" customWidth="1"/>
    <col min="3842" max="3842" width="15.28515625" style="378" customWidth="1"/>
    <col min="3843" max="3843" width="13.5703125" style="378" customWidth="1"/>
    <col min="3844" max="3844" width="12.28515625" style="378" customWidth="1"/>
    <col min="3845" max="3845" width="11.28515625" style="378" customWidth="1"/>
    <col min="3846" max="3846" width="15.28515625" style="378" customWidth="1"/>
    <col min="3847" max="3847" width="12.85546875" style="378" customWidth="1"/>
    <col min="3848" max="3848" width="11.85546875" style="378" customWidth="1"/>
    <col min="3849" max="3849" width="10.140625" style="378" customWidth="1"/>
    <col min="3850" max="4096" width="9.140625" style="378"/>
    <col min="4097" max="4097" width="29.42578125" style="378" customWidth="1"/>
    <col min="4098" max="4098" width="15.28515625" style="378" customWidth="1"/>
    <col min="4099" max="4099" width="13.5703125" style="378" customWidth="1"/>
    <col min="4100" max="4100" width="12.28515625" style="378" customWidth="1"/>
    <col min="4101" max="4101" width="11.28515625" style="378" customWidth="1"/>
    <col min="4102" max="4102" width="15.28515625" style="378" customWidth="1"/>
    <col min="4103" max="4103" width="12.85546875" style="378" customWidth="1"/>
    <col min="4104" max="4104" width="11.85546875" style="378" customWidth="1"/>
    <col min="4105" max="4105" width="10.140625" style="378" customWidth="1"/>
    <col min="4106" max="4352" width="9.140625" style="378"/>
    <col min="4353" max="4353" width="29.42578125" style="378" customWidth="1"/>
    <col min="4354" max="4354" width="15.28515625" style="378" customWidth="1"/>
    <col min="4355" max="4355" width="13.5703125" style="378" customWidth="1"/>
    <col min="4356" max="4356" width="12.28515625" style="378" customWidth="1"/>
    <col min="4357" max="4357" width="11.28515625" style="378" customWidth="1"/>
    <col min="4358" max="4358" width="15.28515625" style="378" customWidth="1"/>
    <col min="4359" max="4359" width="12.85546875" style="378" customWidth="1"/>
    <col min="4360" max="4360" width="11.85546875" style="378" customWidth="1"/>
    <col min="4361" max="4361" width="10.140625" style="378" customWidth="1"/>
    <col min="4362" max="4608" width="9.140625" style="378"/>
    <col min="4609" max="4609" width="29.42578125" style="378" customWidth="1"/>
    <col min="4610" max="4610" width="15.28515625" style="378" customWidth="1"/>
    <col min="4611" max="4611" width="13.5703125" style="378" customWidth="1"/>
    <col min="4612" max="4612" width="12.28515625" style="378" customWidth="1"/>
    <col min="4613" max="4613" width="11.28515625" style="378" customWidth="1"/>
    <col min="4614" max="4614" width="15.28515625" style="378" customWidth="1"/>
    <col min="4615" max="4615" width="12.85546875" style="378" customWidth="1"/>
    <col min="4616" max="4616" width="11.85546875" style="378" customWidth="1"/>
    <col min="4617" max="4617" width="10.140625" style="378" customWidth="1"/>
    <col min="4618" max="4864" width="9.140625" style="378"/>
    <col min="4865" max="4865" width="29.42578125" style="378" customWidth="1"/>
    <col min="4866" max="4866" width="15.28515625" style="378" customWidth="1"/>
    <col min="4867" max="4867" width="13.5703125" style="378" customWidth="1"/>
    <col min="4868" max="4868" width="12.28515625" style="378" customWidth="1"/>
    <col min="4869" max="4869" width="11.28515625" style="378" customWidth="1"/>
    <col min="4870" max="4870" width="15.28515625" style="378" customWidth="1"/>
    <col min="4871" max="4871" width="12.85546875" style="378" customWidth="1"/>
    <col min="4872" max="4872" width="11.85546875" style="378" customWidth="1"/>
    <col min="4873" max="4873" width="10.140625" style="378" customWidth="1"/>
    <col min="4874" max="5120" width="9.140625" style="378"/>
    <col min="5121" max="5121" width="29.42578125" style="378" customWidth="1"/>
    <col min="5122" max="5122" width="15.28515625" style="378" customWidth="1"/>
    <col min="5123" max="5123" width="13.5703125" style="378" customWidth="1"/>
    <col min="5124" max="5124" width="12.28515625" style="378" customWidth="1"/>
    <col min="5125" max="5125" width="11.28515625" style="378" customWidth="1"/>
    <col min="5126" max="5126" width="15.28515625" style="378" customWidth="1"/>
    <col min="5127" max="5127" width="12.85546875" style="378" customWidth="1"/>
    <col min="5128" max="5128" width="11.85546875" style="378" customWidth="1"/>
    <col min="5129" max="5129" width="10.140625" style="378" customWidth="1"/>
    <col min="5130" max="5376" width="9.140625" style="378"/>
    <col min="5377" max="5377" width="29.42578125" style="378" customWidth="1"/>
    <col min="5378" max="5378" width="15.28515625" style="378" customWidth="1"/>
    <col min="5379" max="5379" width="13.5703125" style="378" customWidth="1"/>
    <col min="5380" max="5380" width="12.28515625" style="378" customWidth="1"/>
    <col min="5381" max="5381" width="11.28515625" style="378" customWidth="1"/>
    <col min="5382" max="5382" width="15.28515625" style="378" customWidth="1"/>
    <col min="5383" max="5383" width="12.85546875" style="378" customWidth="1"/>
    <col min="5384" max="5384" width="11.85546875" style="378" customWidth="1"/>
    <col min="5385" max="5385" width="10.140625" style="378" customWidth="1"/>
    <col min="5386" max="5632" width="9.140625" style="378"/>
    <col min="5633" max="5633" width="29.42578125" style="378" customWidth="1"/>
    <col min="5634" max="5634" width="15.28515625" style="378" customWidth="1"/>
    <col min="5635" max="5635" width="13.5703125" style="378" customWidth="1"/>
    <col min="5636" max="5636" width="12.28515625" style="378" customWidth="1"/>
    <col min="5637" max="5637" width="11.28515625" style="378" customWidth="1"/>
    <col min="5638" max="5638" width="15.28515625" style="378" customWidth="1"/>
    <col min="5639" max="5639" width="12.85546875" style="378" customWidth="1"/>
    <col min="5640" max="5640" width="11.85546875" style="378" customWidth="1"/>
    <col min="5641" max="5641" width="10.140625" style="378" customWidth="1"/>
    <col min="5642" max="5888" width="9.140625" style="378"/>
    <col min="5889" max="5889" width="29.42578125" style="378" customWidth="1"/>
    <col min="5890" max="5890" width="15.28515625" style="378" customWidth="1"/>
    <col min="5891" max="5891" width="13.5703125" style="378" customWidth="1"/>
    <col min="5892" max="5892" width="12.28515625" style="378" customWidth="1"/>
    <col min="5893" max="5893" width="11.28515625" style="378" customWidth="1"/>
    <col min="5894" max="5894" width="15.28515625" style="378" customWidth="1"/>
    <col min="5895" max="5895" width="12.85546875" style="378" customWidth="1"/>
    <col min="5896" max="5896" width="11.85546875" style="378" customWidth="1"/>
    <col min="5897" max="5897" width="10.140625" style="378" customWidth="1"/>
    <col min="5898" max="6144" width="9.140625" style="378"/>
    <col min="6145" max="6145" width="29.42578125" style="378" customWidth="1"/>
    <col min="6146" max="6146" width="15.28515625" style="378" customWidth="1"/>
    <col min="6147" max="6147" width="13.5703125" style="378" customWidth="1"/>
    <col min="6148" max="6148" width="12.28515625" style="378" customWidth="1"/>
    <col min="6149" max="6149" width="11.28515625" style="378" customWidth="1"/>
    <col min="6150" max="6150" width="15.28515625" style="378" customWidth="1"/>
    <col min="6151" max="6151" width="12.85546875" style="378" customWidth="1"/>
    <col min="6152" max="6152" width="11.85546875" style="378" customWidth="1"/>
    <col min="6153" max="6153" width="10.140625" style="378" customWidth="1"/>
    <col min="6154" max="6400" width="9.140625" style="378"/>
    <col min="6401" max="6401" width="29.42578125" style="378" customWidth="1"/>
    <col min="6402" max="6402" width="15.28515625" style="378" customWidth="1"/>
    <col min="6403" max="6403" width="13.5703125" style="378" customWidth="1"/>
    <col min="6404" max="6404" width="12.28515625" style="378" customWidth="1"/>
    <col min="6405" max="6405" width="11.28515625" style="378" customWidth="1"/>
    <col min="6406" max="6406" width="15.28515625" style="378" customWidth="1"/>
    <col min="6407" max="6407" width="12.85546875" style="378" customWidth="1"/>
    <col min="6408" max="6408" width="11.85546875" style="378" customWidth="1"/>
    <col min="6409" max="6409" width="10.140625" style="378" customWidth="1"/>
    <col min="6410" max="6656" width="9.140625" style="378"/>
    <col min="6657" max="6657" width="29.42578125" style="378" customWidth="1"/>
    <col min="6658" max="6658" width="15.28515625" style="378" customWidth="1"/>
    <col min="6659" max="6659" width="13.5703125" style="378" customWidth="1"/>
    <col min="6660" max="6660" width="12.28515625" style="378" customWidth="1"/>
    <col min="6661" max="6661" width="11.28515625" style="378" customWidth="1"/>
    <col min="6662" max="6662" width="15.28515625" style="378" customWidth="1"/>
    <col min="6663" max="6663" width="12.85546875" style="378" customWidth="1"/>
    <col min="6664" max="6664" width="11.85546875" style="378" customWidth="1"/>
    <col min="6665" max="6665" width="10.140625" style="378" customWidth="1"/>
    <col min="6666" max="6912" width="9.140625" style="378"/>
    <col min="6913" max="6913" width="29.42578125" style="378" customWidth="1"/>
    <col min="6914" max="6914" width="15.28515625" style="378" customWidth="1"/>
    <col min="6915" max="6915" width="13.5703125" style="378" customWidth="1"/>
    <col min="6916" max="6916" width="12.28515625" style="378" customWidth="1"/>
    <col min="6917" max="6917" width="11.28515625" style="378" customWidth="1"/>
    <col min="6918" max="6918" width="15.28515625" style="378" customWidth="1"/>
    <col min="6919" max="6919" width="12.85546875" style="378" customWidth="1"/>
    <col min="6920" max="6920" width="11.85546875" style="378" customWidth="1"/>
    <col min="6921" max="6921" width="10.140625" style="378" customWidth="1"/>
    <col min="6922" max="7168" width="9.140625" style="378"/>
    <col min="7169" max="7169" width="29.42578125" style="378" customWidth="1"/>
    <col min="7170" max="7170" width="15.28515625" style="378" customWidth="1"/>
    <col min="7171" max="7171" width="13.5703125" style="378" customWidth="1"/>
    <col min="7172" max="7172" width="12.28515625" style="378" customWidth="1"/>
    <col min="7173" max="7173" width="11.28515625" style="378" customWidth="1"/>
    <col min="7174" max="7174" width="15.28515625" style="378" customWidth="1"/>
    <col min="7175" max="7175" width="12.85546875" style="378" customWidth="1"/>
    <col min="7176" max="7176" width="11.85546875" style="378" customWidth="1"/>
    <col min="7177" max="7177" width="10.140625" style="378" customWidth="1"/>
    <col min="7178" max="7424" width="9.140625" style="378"/>
    <col min="7425" max="7425" width="29.42578125" style="378" customWidth="1"/>
    <col min="7426" max="7426" width="15.28515625" style="378" customWidth="1"/>
    <col min="7427" max="7427" width="13.5703125" style="378" customWidth="1"/>
    <col min="7428" max="7428" width="12.28515625" style="378" customWidth="1"/>
    <col min="7429" max="7429" width="11.28515625" style="378" customWidth="1"/>
    <col min="7430" max="7430" width="15.28515625" style="378" customWidth="1"/>
    <col min="7431" max="7431" width="12.85546875" style="378" customWidth="1"/>
    <col min="7432" max="7432" width="11.85546875" style="378" customWidth="1"/>
    <col min="7433" max="7433" width="10.140625" style="378" customWidth="1"/>
    <col min="7434" max="7680" width="9.140625" style="378"/>
    <col min="7681" max="7681" width="29.42578125" style="378" customWidth="1"/>
    <col min="7682" max="7682" width="15.28515625" style="378" customWidth="1"/>
    <col min="7683" max="7683" width="13.5703125" style="378" customWidth="1"/>
    <col min="7684" max="7684" width="12.28515625" style="378" customWidth="1"/>
    <col min="7685" max="7685" width="11.28515625" style="378" customWidth="1"/>
    <col min="7686" max="7686" width="15.28515625" style="378" customWidth="1"/>
    <col min="7687" max="7687" width="12.85546875" style="378" customWidth="1"/>
    <col min="7688" max="7688" width="11.85546875" style="378" customWidth="1"/>
    <col min="7689" max="7689" width="10.140625" style="378" customWidth="1"/>
    <col min="7690" max="7936" width="9.140625" style="378"/>
    <col min="7937" max="7937" width="29.42578125" style="378" customWidth="1"/>
    <col min="7938" max="7938" width="15.28515625" style="378" customWidth="1"/>
    <col min="7939" max="7939" width="13.5703125" style="378" customWidth="1"/>
    <col min="7940" max="7940" width="12.28515625" style="378" customWidth="1"/>
    <col min="7941" max="7941" width="11.28515625" style="378" customWidth="1"/>
    <col min="7942" max="7942" width="15.28515625" style="378" customWidth="1"/>
    <col min="7943" max="7943" width="12.85546875" style="378" customWidth="1"/>
    <col min="7944" max="7944" width="11.85546875" style="378" customWidth="1"/>
    <col min="7945" max="7945" width="10.140625" style="378" customWidth="1"/>
    <col min="7946" max="8192" width="9.140625" style="378"/>
    <col min="8193" max="8193" width="29.42578125" style="378" customWidth="1"/>
    <col min="8194" max="8194" width="15.28515625" style="378" customWidth="1"/>
    <col min="8195" max="8195" width="13.5703125" style="378" customWidth="1"/>
    <col min="8196" max="8196" width="12.28515625" style="378" customWidth="1"/>
    <col min="8197" max="8197" width="11.28515625" style="378" customWidth="1"/>
    <col min="8198" max="8198" width="15.28515625" style="378" customWidth="1"/>
    <col min="8199" max="8199" width="12.85546875" style="378" customWidth="1"/>
    <col min="8200" max="8200" width="11.85546875" style="378" customWidth="1"/>
    <col min="8201" max="8201" width="10.140625" style="378" customWidth="1"/>
    <col min="8202" max="8448" width="9.140625" style="378"/>
    <col min="8449" max="8449" width="29.42578125" style="378" customWidth="1"/>
    <col min="8450" max="8450" width="15.28515625" style="378" customWidth="1"/>
    <col min="8451" max="8451" width="13.5703125" style="378" customWidth="1"/>
    <col min="8452" max="8452" width="12.28515625" style="378" customWidth="1"/>
    <col min="8453" max="8453" width="11.28515625" style="378" customWidth="1"/>
    <col min="8454" max="8454" width="15.28515625" style="378" customWidth="1"/>
    <col min="8455" max="8455" width="12.85546875" style="378" customWidth="1"/>
    <col min="8456" max="8456" width="11.85546875" style="378" customWidth="1"/>
    <col min="8457" max="8457" width="10.140625" style="378" customWidth="1"/>
    <col min="8458" max="8704" width="9.140625" style="378"/>
    <col min="8705" max="8705" width="29.42578125" style="378" customWidth="1"/>
    <col min="8706" max="8706" width="15.28515625" style="378" customWidth="1"/>
    <col min="8707" max="8707" width="13.5703125" style="378" customWidth="1"/>
    <col min="8708" max="8708" width="12.28515625" style="378" customWidth="1"/>
    <col min="8709" max="8709" width="11.28515625" style="378" customWidth="1"/>
    <col min="8710" max="8710" width="15.28515625" style="378" customWidth="1"/>
    <col min="8711" max="8711" width="12.85546875" style="378" customWidth="1"/>
    <col min="8712" max="8712" width="11.85546875" style="378" customWidth="1"/>
    <col min="8713" max="8713" width="10.140625" style="378" customWidth="1"/>
    <col min="8714" max="8960" width="9.140625" style="378"/>
    <col min="8961" max="8961" width="29.42578125" style="378" customWidth="1"/>
    <col min="8962" max="8962" width="15.28515625" style="378" customWidth="1"/>
    <col min="8963" max="8963" width="13.5703125" style="378" customWidth="1"/>
    <col min="8964" max="8964" width="12.28515625" style="378" customWidth="1"/>
    <col min="8965" max="8965" width="11.28515625" style="378" customWidth="1"/>
    <col min="8966" max="8966" width="15.28515625" style="378" customWidth="1"/>
    <col min="8967" max="8967" width="12.85546875" style="378" customWidth="1"/>
    <col min="8968" max="8968" width="11.85546875" style="378" customWidth="1"/>
    <col min="8969" max="8969" width="10.140625" style="378" customWidth="1"/>
    <col min="8970" max="9216" width="9.140625" style="378"/>
    <col min="9217" max="9217" width="29.42578125" style="378" customWidth="1"/>
    <col min="9218" max="9218" width="15.28515625" style="378" customWidth="1"/>
    <col min="9219" max="9219" width="13.5703125" style="378" customWidth="1"/>
    <col min="9220" max="9220" width="12.28515625" style="378" customWidth="1"/>
    <col min="9221" max="9221" width="11.28515625" style="378" customWidth="1"/>
    <col min="9222" max="9222" width="15.28515625" style="378" customWidth="1"/>
    <col min="9223" max="9223" width="12.85546875" style="378" customWidth="1"/>
    <col min="9224" max="9224" width="11.85546875" style="378" customWidth="1"/>
    <col min="9225" max="9225" width="10.140625" style="378" customWidth="1"/>
    <col min="9226" max="9472" width="9.140625" style="378"/>
    <col min="9473" max="9473" width="29.42578125" style="378" customWidth="1"/>
    <col min="9474" max="9474" width="15.28515625" style="378" customWidth="1"/>
    <col min="9475" max="9475" width="13.5703125" style="378" customWidth="1"/>
    <col min="9476" max="9476" width="12.28515625" style="378" customWidth="1"/>
    <col min="9477" max="9477" width="11.28515625" style="378" customWidth="1"/>
    <col min="9478" max="9478" width="15.28515625" style="378" customWidth="1"/>
    <col min="9479" max="9479" width="12.85546875" style="378" customWidth="1"/>
    <col min="9480" max="9480" width="11.85546875" style="378" customWidth="1"/>
    <col min="9481" max="9481" width="10.140625" style="378" customWidth="1"/>
    <col min="9482" max="9728" width="9.140625" style="378"/>
    <col min="9729" max="9729" width="29.42578125" style="378" customWidth="1"/>
    <col min="9730" max="9730" width="15.28515625" style="378" customWidth="1"/>
    <col min="9731" max="9731" width="13.5703125" style="378" customWidth="1"/>
    <col min="9732" max="9732" width="12.28515625" style="378" customWidth="1"/>
    <col min="9733" max="9733" width="11.28515625" style="378" customWidth="1"/>
    <col min="9734" max="9734" width="15.28515625" style="378" customWidth="1"/>
    <col min="9735" max="9735" width="12.85546875" style="378" customWidth="1"/>
    <col min="9736" max="9736" width="11.85546875" style="378" customWidth="1"/>
    <col min="9737" max="9737" width="10.140625" style="378" customWidth="1"/>
    <col min="9738" max="9984" width="9.140625" style="378"/>
    <col min="9985" max="9985" width="29.42578125" style="378" customWidth="1"/>
    <col min="9986" max="9986" width="15.28515625" style="378" customWidth="1"/>
    <col min="9987" max="9987" width="13.5703125" style="378" customWidth="1"/>
    <col min="9988" max="9988" width="12.28515625" style="378" customWidth="1"/>
    <col min="9989" max="9989" width="11.28515625" style="378" customWidth="1"/>
    <col min="9990" max="9990" width="15.28515625" style="378" customWidth="1"/>
    <col min="9991" max="9991" width="12.85546875" style="378" customWidth="1"/>
    <col min="9992" max="9992" width="11.85546875" style="378" customWidth="1"/>
    <col min="9993" max="9993" width="10.140625" style="378" customWidth="1"/>
    <col min="9994" max="10240" width="9.140625" style="378"/>
    <col min="10241" max="10241" width="29.42578125" style="378" customWidth="1"/>
    <col min="10242" max="10242" width="15.28515625" style="378" customWidth="1"/>
    <col min="10243" max="10243" width="13.5703125" style="378" customWidth="1"/>
    <col min="10244" max="10244" width="12.28515625" style="378" customWidth="1"/>
    <col min="10245" max="10245" width="11.28515625" style="378" customWidth="1"/>
    <col min="10246" max="10246" width="15.28515625" style="378" customWidth="1"/>
    <col min="10247" max="10247" width="12.85546875" style="378" customWidth="1"/>
    <col min="10248" max="10248" width="11.85546875" style="378" customWidth="1"/>
    <col min="10249" max="10249" width="10.140625" style="378" customWidth="1"/>
    <col min="10250" max="10496" width="9.140625" style="378"/>
    <col min="10497" max="10497" width="29.42578125" style="378" customWidth="1"/>
    <col min="10498" max="10498" width="15.28515625" style="378" customWidth="1"/>
    <col min="10499" max="10499" width="13.5703125" style="378" customWidth="1"/>
    <col min="10500" max="10500" width="12.28515625" style="378" customWidth="1"/>
    <col min="10501" max="10501" width="11.28515625" style="378" customWidth="1"/>
    <col min="10502" max="10502" width="15.28515625" style="378" customWidth="1"/>
    <col min="10503" max="10503" width="12.85546875" style="378" customWidth="1"/>
    <col min="10504" max="10504" width="11.85546875" style="378" customWidth="1"/>
    <col min="10505" max="10505" width="10.140625" style="378" customWidth="1"/>
    <col min="10506" max="10752" width="9.140625" style="378"/>
    <col min="10753" max="10753" width="29.42578125" style="378" customWidth="1"/>
    <col min="10754" max="10754" width="15.28515625" style="378" customWidth="1"/>
    <col min="10755" max="10755" width="13.5703125" style="378" customWidth="1"/>
    <col min="10756" max="10756" width="12.28515625" style="378" customWidth="1"/>
    <col min="10757" max="10757" width="11.28515625" style="378" customWidth="1"/>
    <col min="10758" max="10758" width="15.28515625" style="378" customWidth="1"/>
    <col min="10759" max="10759" width="12.85546875" style="378" customWidth="1"/>
    <col min="10760" max="10760" width="11.85546875" style="378" customWidth="1"/>
    <col min="10761" max="10761" width="10.140625" style="378" customWidth="1"/>
    <col min="10762" max="11008" width="9.140625" style="378"/>
    <col min="11009" max="11009" width="29.42578125" style="378" customWidth="1"/>
    <col min="11010" max="11010" width="15.28515625" style="378" customWidth="1"/>
    <col min="11011" max="11011" width="13.5703125" style="378" customWidth="1"/>
    <col min="11012" max="11012" width="12.28515625" style="378" customWidth="1"/>
    <col min="11013" max="11013" width="11.28515625" style="378" customWidth="1"/>
    <col min="11014" max="11014" width="15.28515625" style="378" customWidth="1"/>
    <col min="11015" max="11015" width="12.85546875" style="378" customWidth="1"/>
    <col min="11016" max="11016" width="11.85546875" style="378" customWidth="1"/>
    <col min="11017" max="11017" width="10.140625" style="378" customWidth="1"/>
    <col min="11018" max="11264" width="9.140625" style="378"/>
    <col min="11265" max="11265" width="29.42578125" style="378" customWidth="1"/>
    <col min="11266" max="11266" width="15.28515625" style="378" customWidth="1"/>
    <col min="11267" max="11267" width="13.5703125" style="378" customWidth="1"/>
    <col min="11268" max="11268" width="12.28515625" style="378" customWidth="1"/>
    <col min="11269" max="11269" width="11.28515625" style="378" customWidth="1"/>
    <col min="11270" max="11270" width="15.28515625" style="378" customWidth="1"/>
    <col min="11271" max="11271" width="12.85546875" style="378" customWidth="1"/>
    <col min="11272" max="11272" width="11.85546875" style="378" customWidth="1"/>
    <col min="11273" max="11273" width="10.140625" style="378" customWidth="1"/>
    <col min="11274" max="11520" width="9.140625" style="378"/>
    <col min="11521" max="11521" width="29.42578125" style="378" customWidth="1"/>
    <col min="11522" max="11522" width="15.28515625" style="378" customWidth="1"/>
    <col min="11523" max="11523" width="13.5703125" style="378" customWidth="1"/>
    <col min="11524" max="11524" width="12.28515625" style="378" customWidth="1"/>
    <col min="11525" max="11525" width="11.28515625" style="378" customWidth="1"/>
    <col min="11526" max="11526" width="15.28515625" style="378" customWidth="1"/>
    <col min="11527" max="11527" width="12.85546875" style="378" customWidth="1"/>
    <col min="11528" max="11528" width="11.85546875" style="378" customWidth="1"/>
    <col min="11529" max="11529" width="10.140625" style="378" customWidth="1"/>
    <col min="11530" max="11776" width="9.140625" style="378"/>
    <col min="11777" max="11777" width="29.42578125" style="378" customWidth="1"/>
    <col min="11778" max="11778" width="15.28515625" style="378" customWidth="1"/>
    <col min="11779" max="11779" width="13.5703125" style="378" customWidth="1"/>
    <col min="11780" max="11780" width="12.28515625" style="378" customWidth="1"/>
    <col min="11781" max="11781" width="11.28515625" style="378" customWidth="1"/>
    <col min="11782" max="11782" width="15.28515625" style="378" customWidth="1"/>
    <col min="11783" max="11783" width="12.85546875" style="378" customWidth="1"/>
    <col min="11784" max="11784" width="11.85546875" style="378" customWidth="1"/>
    <col min="11785" max="11785" width="10.140625" style="378" customWidth="1"/>
    <col min="11786" max="12032" width="9.140625" style="378"/>
    <col min="12033" max="12033" width="29.42578125" style="378" customWidth="1"/>
    <col min="12034" max="12034" width="15.28515625" style="378" customWidth="1"/>
    <col min="12035" max="12035" width="13.5703125" style="378" customWidth="1"/>
    <col min="12036" max="12036" width="12.28515625" style="378" customWidth="1"/>
    <col min="12037" max="12037" width="11.28515625" style="378" customWidth="1"/>
    <col min="12038" max="12038" width="15.28515625" style="378" customWidth="1"/>
    <col min="12039" max="12039" width="12.85546875" style="378" customWidth="1"/>
    <col min="12040" max="12040" width="11.85546875" style="378" customWidth="1"/>
    <col min="12041" max="12041" width="10.140625" style="378" customWidth="1"/>
    <col min="12042" max="12288" width="9.140625" style="378"/>
    <col min="12289" max="12289" width="29.42578125" style="378" customWidth="1"/>
    <col min="12290" max="12290" width="15.28515625" style="378" customWidth="1"/>
    <col min="12291" max="12291" width="13.5703125" style="378" customWidth="1"/>
    <col min="12292" max="12292" width="12.28515625" style="378" customWidth="1"/>
    <col min="12293" max="12293" width="11.28515625" style="378" customWidth="1"/>
    <col min="12294" max="12294" width="15.28515625" style="378" customWidth="1"/>
    <col min="12295" max="12295" width="12.85546875" style="378" customWidth="1"/>
    <col min="12296" max="12296" width="11.85546875" style="378" customWidth="1"/>
    <col min="12297" max="12297" width="10.140625" style="378" customWidth="1"/>
    <col min="12298" max="12544" width="9.140625" style="378"/>
    <col min="12545" max="12545" width="29.42578125" style="378" customWidth="1"/>
    <col min="12546" max="12546" width="15.28515625" style="378" customWidth="1"/>
    <col min="12547" max="12547" width="13.5703125" style="378" customWidth="1"/>
    <col min="12548" max="12548" width="12.28515625" style="378" customWidth="1"/>
    <col min="12549" max="12549" width="11.28515625" style="378" customWidth="1"/>
    <col min="12550" max="12550" width="15.28515625" style="378" customWidth="1"/>
    <col min="12551" max="12551" width="12.85546875" style="378" customWidth="1"/>
    <col min="12552" max="12552" width="11.85546875" style="378" customWidth="1"/>
    <col min="12553" max="12553" width="10.140625" style="378" customWidth="1"/>
    <col min="12554" max="12800" width="9.140625" style="378"/>
    <col min="12801" max="12801" width="29.42578125" style="378" customWidth="1"/>
    <col min="12802" max="12802" width="15.28515625" style="378" customWidth="1"/>
    <col min="12803" max="12803" width="13.5703125" style="378" customWidth="1"/>
    <col min="12804" max="12804" width="12.28515625" style="378" customWidth="1"/>
    <col min="12805" max="12805" width="11.28515625" style="378" customWidth="1"/>
    <col min="12806" max="12806" width="15.28515625" style="378" customWidth="1"/>
    <col min="12807" max="12807" width="12.85546875" style="378" customWidth="1"/>
    <col min="12808" max="12808" width="11.85546875" style="378" customWidth="1"/>
    <col min="12809" max="12809" width="10.140625" style="378" customWidth="1"/>
    <col min="12810" max="13056" width="9.140625" style="378"/>
    <col min="13057" max="13057" width="29.42578125" style="378" customWidth="1"/>
    <col min="13058" max="13058" width="15.28515625" style="378" customWidth="1"/>
    <col min="13059" max="13059" width="13.5703125" style="378" customWidth="1"/>
    <col min="13060" max="13060" width="12.28515625" style="378" customWidth="1"/>
    <col min="13061" max="13061" width="11.28515625" style="378" customWidth="1"/>
    <col min="13062" max="13062" width="15.28515625" style="378" customWidth="1"/>
    <col min="13063" max="13063" width="12.85546875" style="378" customWidth="1"/>
    <col min="13064" max="13064" width="11.85546875" style="378" customWidth="1"/>
    <col min="13065" max="13065" width="10.140625" style="378" customWidth="1"/>
    <col min="13066" max="13312" width="9.140625" style="378"/>
    <col min="13313" max="13313" width="29.42578125" style="378" customWidth="1"/>
    <col min="13314" max="13314" width="15.28515625" style="378" customWidth="1"/>
    <col min="13315" max="13315" width="13.5703125" style="378" customWidth="1"/>
    <col min="13316" max="13316" width="12.28515625" style="378" customWidth="1"/>
    <col min="13317" max="13317" width="11.28515625" style="378" customWidth="1"/>
    <col min="13318" max="13318" width="15.28515625" style="378" customWidth="1"/>
    <col min="13319" max="13319" width="12.85546875" style="378" customWidth="1"/>
    <col min="13320" max="13320" width="11.85546875" style="378" customWidth="1"/>
    <col min="13321" max="13321" width="10.140625" style="378" customWidth="1"/>
    <col min="13322" max="13568" width="9.140625" style="378"/>
    <col min="13569" max="13569" width="29.42578125" style="378" customWidth="1"/>
    <col min="13570" max="13570" width="15.28515625" style="378" customWidth="1"/>
    <col min="13571" max="13571" width="13.5703125" style="378" customWidth="1"/>
    <col min="13572" max="13572" width="12.28515625" style="378" customWidth="1"/>
    <col min="13573" max="13573" width="11.28515625" style="378" customWidth="1"/>
    <col min="13574" max="13574" width="15.28515625" style="378" customWidth="1"/>
    <col min="13575" max="13575" width="12.85546875" style="378" customWidth="1"/>
    <col min="13576" max="13576" width="11.85546875" style="378" customWidth="1"/>
    <col min="13577" max="13577" width="10.140625" style="378" customWidth="1"/>
    <col min="13578" max="13824" width="9.140625" style="378"/>
    <col min="13825" max="13825" width="29.42578125" style="378" customWidth="1"/>
    <col min="13826" max="13826" width="15.28515625" style="378" customWidth="1"/>
    <col min="13827" max="13827" width="13.5703125" style="378" customWidth="1"/>
    <col min="13828" max="13828" width="12.28515625" style="378" customWidth="1"/>
    <col min="13829" max="13829" width="11.28515625" style="378" customWidth="1"/>
    <col min="13830" max="13830" width="15.28515625" style="378" customWidth="1"/>
    <col min="13831" max="13831" width="12.85546875" style="378" customWidth="1"/>
    <col min="13832" max="13832" width="11.85546875" style="378" customWidth="1"/>
    <col min="13833" max="13833" width="10.140625" style="378" customWidth="1"/>
    <col min="13834" max="14080" width="9.140625" style="378"/>
    <col min="14081" max="14081" width="29.42578125" style="378" customWidth="1"/>
    <col min="14082" max="14082" width="15.28515625" style="378" customWidth="1"/>
    <col min="14083" max="14083" width="13.5703125" style="378" customWidth="1"/>
    <col min="14084" max="14084" width="12.28515625" style="378" customWidth="1"/>
    <col min="14085" max="14085" width="11.28515625" style="378" customWidth="1"/>
    <col min="14086" max="14086" width="15.28515625" style="378" customWidth="1"/>
    <col min="14087" max="14087" width="12.85546875" style="378" customWidth="1"/>
    <col min="14088" max="14088" width="11.85546875" style="378" customWidth="1"/>
    <col min="14089" max="14089" width="10.140625" style="378" customWidth="1"/>
    <col min="14090" max="14336" width="9.140625" style="378"/>
    <col min="14337" max="14337" width="29.42578125" style="378" customWidth="1"/>
    <col min="14338" max="14338" width="15.28515625" style="378" customWidth="1"/>
    <col min="14339" max="14339" width="13.5703125" style="378" customWidth="1"/>
    <col min="14340" max="14340" width="12.28515625" style="378" customWidth="1"/>
    <col min="14341" max="14341" width="11.28515625" style="378" customWidth="1"/>
    <col min="14342" max="14342" width="15.28515625" style="378" customWidth="1"/>
    <col min="14343" max="14343" width="12.85546875" style="378" customWidth="1"/>
    <col min="14344" max="14344" width="11.85546875" style="378" customWidth="1"/>
    <col min="14345" max="14345" width="10.140625" style="378" customWidth="1"/>
    <col min="14346" max="14592" width="9.140625" style="378"/>
    <col min="14593" max="14593" width="29.42578125" style="378" customWidth="1"/>
    <col min="14594" max="14594" width="15.28515625" style="378" customWidth="1"/>
    <col min="14595" max="14595" width="13.5703125" style="378" customWidth="1"/>
    <col min="14596" max="14596" width="12.28515625" style="378" customWidth="1"/>
    <col min="14597" max="14597" width="11.28515625" style="378" customWidth="1"/>
    <col min="14598" max="14598" width="15.28515625" style="378" customWidth="1"/>
    <col min="14599" max="14599" width="12.85546875" style="378" customWidth="1"/>
    <col min="14600" max="14600" width="11.85546875" style="378" customWidth="1"/>
    <col min="14601" max="14601" width="10.140625" style="378" customWidth="1"/>
    <col min="14602" max="14848" width="9.140625" style="378"/>
    <col min="14849" max="14849" width="29.42578125" style="378" customWidth="1"/>
    <col min="14850" max="14850" width="15.28515625" style="378" customWidth="1"/>
    <col min="14851" max="14851" width="13.5703125" style="378" customWidth="1"/>
    <col min="14852" max="14852" width="12.28515625" style="378" customWidth="1"/>
    <col min="14853" max="14853" width="11.28515625" style="378" customWidth="1"/>
    <col min="14854" max="14854" width="15.28515625" style="378" customWidth="1"/>
    <col min="14855" max="14855" width="12.85546875" style="378" customWidth="1"/>
    <col min="14856" max="14856" width="11.85546875" style="378" customWidth="1"/>
    <col min="14857" max="14857" width="10.140625" style="378" customWidth="1"/>
    <col min="14858" max="15104" width="9.140625" style="378"/>
    <col min="15105" max="15105" width="29.42578125" style="378" customWidth="1"/>
    <col min="15106" max="15106" width="15.28515625" style="378" customWidth="1"/>
    <col min="15107" max="15107" width="13.5703125" style="378" customWidth="1"/>
    <col min="15108" max="15108" width="12.28515625" style="378" customWidth="1"/>
    <col min="15109" max="15109" width="11.28515625" style="378" customWidth="1"/>
    <col min="15110" max="15110" width="15.28515625" style="378" customWidth="1"/>
    <col min="15111" max="15111" width="12.85546875" style="378" customWidth="1"/>
    <col min="15112" max="15112" width="11.85546875" style="378" customWidth="1"/>
    <col min="15113" max="15113" width="10.140625" style="378" customWidth="1"/>
    <col min="15114" max="15360" width="9.140625" style="378"/>
    <col min="15361" max="15361" width="29.42578125" style="378" customWidth="1"/>
    <col min="15362" max="15362" width="15.28515625" style="378" customWidth="1"/>
    <col min="15363" max="15363" width="13.5703125" style="378" customWidth="1"/>
    <col min="15364" max="15364" width="12.28515625" style="378" customWidth="1"/>
    <col min="15365" max="15365" width="11.28515625" style="378" customWidth="1"/>
    <col min="15366" max="15366" width="15.28515625" style="378" customWidth="1"/>
    <col min="15367" max="15367" width="12.85546875" style="378" customWidth="1"/>
    <col min="15368" max="15368" width="11.85546875" style="378" customWidth="1"/>
    <col min="15369" max="15369" width="10.140625" style="378" customWidth="1"/>
    <col min="15370" max="15616" width="9.140625" style="378"/>
    <col min="15617" max="15617" width="29.42578125" style="378" customWidth="1"/>
    <col min="15618" max="15618" width="15.28515625" style="378" customWidth="1"/>
    <col min="15619" max="15619" width="13.5703125" style="378" customWidth="1"/>
    <col min="15620" max="15620" width="12.28515625" style="378" customWidth="1"/>
    <col min="15621" max="15621" width="11.28515625" style="378" customWidth="1"/>
    <col min="15622" max="15622" width="15.28515625" style="378" customWidth="1"/>
    <col min="15623" max="15623" width="12.85546875" style="378" customWidth="1"/>
    <col min="15624" max="15624" width="11.85546875" style="378" customWidth="1"/>
    <col min="15625" max="15625" width="10.140625" style="378" customWidth="1"/>
    <col min="15626" max="15872" width="9.140625" style="378"/>
    <col min="15873" max="15873" width="29.42578125" style="378" customWidth="1"/>
    <col min="15874" max="15874" width="15.28515625" style="378" customWidth="1"/>
    <col min="15875" max="15875" width="13.5703125" style="378" customWidth="1"/>
    <col min="15876" max="15876" width="12.28515625" style="378" customWidth="1"/>
    <col min="15877" max="15877" width="11.28515625" style="378" customWidth="1"/>
    <col min="15878" max="15878" width="15.28515625" style="378" customWidth="1"/>
    <col min="15879" max="15879" width="12.85546875" style="378" customWidth="1"/>
    <col min="15880" max="15880" width="11.85546875" style="378" customWidth="1"/>
    <col min="15881" max="15881" width="10.140625" style="378" customWidth="1"/>
    <col min="15882" max="16128" width="9.140625" style="378"/>
    <col min="16129" max="16129" width="29.42578125" style="378" customWidth="1"/>
    <col min="16130" max="16130" width="15.28515625" style="378" customWidth="1"/>
    <col min="16131" max="16131" width="13.5703125" style="378" customWidth="1"/>
    <col min="16132" max="16132" width="12.28515625" style="378" customWidth="1"/>
    <col min="16133" max="16133" width="11.28515625" style="378" customWidth="1"/>
    <col min="16134" max="16134" width="15.28515625" style="378" customWidth="1"/>
    <col min="16135" max="16135" width="12.85546875" style="378" customWidth="1"/>
    <col min="16136" max="16136" width="11.85546875" style="378" customWidth="1"/>
    <col min="16137" max="16137" width="10.140625" style="378" customWidth="1"/>
    <col min="16138" max="16384" width="9.140625" style="378"/>
  </cols>
  <sheetData>
    <row r="1" spans="1:7" ht="25.5" x14ac:dyDescent="0.35">
      <c r="A1" s="784" t="s">
        <v>138</v>
      </c>
      <c r="B1" s="784"/>
      <c r="C1" s="784"/>
      <c r="D1" s="784"/>
      <c r="E1" s="784"/>
      <c r="F1" s="377"/>
      <c r="G1" s="377"/>
    </row>
    <row r="2" spans="1:7" ht="20.25" x14ac:dyDescent="0.25">
      <c r="A2" s="785" t="s">
        <v>242</v>
      </c>
      <c r="B2" s="785"/>
      <c r="C2" s="785"/>
      <c r="D2" s="785"/>
      <c r="E2" s="785"/>
      <c r="F2" s="377"/>
      <c r="G2" s="377"/>
    </row>
    <row r="3" spans="1:7" ht="20.25" x14ac:dyDescent="0.25">
      <c r="A3" s="379" t="s">
        <v>243</v>
      </c>
      <c r="B3" s="380"/>
      <c r="C3" s="380"/>
      <c r="D3" s="380"/>
      <c r="E3" s="380"/>
      <c r="F3" s="377"/>
      <c r="G3" s="377"/>
    </row>
    <row r="4" spans="1:7" ht="15" customHeight="1" thickBot="1" x14ac:dyDescent="0.35">
      <c r="A4" s="379"/>
      <c r="B4" s="381"/>
      <c r="C4" s="381"/>
      <c r="D4" s="381"/>
      <c r="E4" s="381"/>
      <c r="F4" s="382"/>
      <c r="G4" s="382"/>
    </row>
    <row r="5" spans="1:7" ht="23.25" customHeight="1" thickBot="1" x14ac:dyDescent="0.4">
      <c r="A5" s="778" t="s">
        <v>244</v>
      </c>
      <c r="B5" s="779"/>
      <c r="C5" s="779"/>
      <c r="D5" s="779"/>
      <c r="E5" s="786" t="s">
        <v>245</v>
      </c>
      <c r="F5" s="787"/>
      <c r="G5" s="788"/>
    </row>
    <row r="6" spans="1:7" ht="15.75" customHeight="1" x14ac:dyDescent="0.25">
      <c r="A6" s="780" t="s">
        <v>246</v>
      </c>
      <c r="B6" s="775" t="s">
        <v>247</v>
      </c>
      <c r="C6" s="776"/>
      <c r="D6" s="777"/>
      <c r="E6" s="789" t="s">
        <v>144</v>
      </c>
      <c r="F6" s="782"/>
      <c r="G6" s="783"/>
    </row>
    <row r="7" spans="1:7" ht="12.75" customHeight="1" x14ac:dyDescent="0.2">
      <c r="A7" s="773"/>
      <c r="B7" s="769" t="s">
        <v>248</v>
      </c>
      <c r="C7" s="771" t="s">
        <v>249</v>
      </c>
      <c r="D7" s="767" t="s">
        <v>250</v>
      </c>
      <c r="E7" s="769" t="s">
        <v>248</v>
      </c>
      <c r="F7" s="771" t="s">
        <v>249</v>
      </c>
      <c r="G7" s="767" t="s">
        <v>250</v>
      </c>
    </row>
    <row r="8" spans="1:7" ht="18.75" customHeight="1" thickBot="1" x14ac:dyDescent="0.25">
      <c r="A8" s="774"/>
      <c r="B8" s="770"/>
      <c r="C8" s="772"/>
      <c r="D8" s="768"/>
      <c r="E8" s="770"/>
      <c r="F8" s="772"/>
      <c r="G8" s="768"/>
    </row>
    <row r="9" spans="1:7" ht="15.75" x14ac:dyDescent="0.25">
      <c r="A9" s="383" t="s">
        <v>251</v>
      </c>
      <c r="B9" s="384">
        <v>3823</v>
      </c>
      <c r="C9" s="385">
        <v>2312</v>
      </c>
      <c r="D9" s="386">
        <v>1511</v>
      </c>
      <c r="E9" s="384">
        <v>350</v>
      </c>
      <c r="F9" s="385">
        <v>197</v>
      </c>
      <c r="G9" s="386">
        <v>153</v>
      </c>
    </row>
    <row r="10" spans="1:7" ht="15.75" x14ac:dyDescent="0.25">
      <c r="A10" s="387" t="s">
        <v>252</v>
      </c>
      <c r="B10" s="388">
        <v>3788</v>
      </c>
      <c r="C10" s="389">
        <v>65</v>
      </c>
      <c r="D10" s="390">
        <v>3723</v>
      </c>
      <c r="E10" s="388">
        <v>1465</v>
      </c>
      <c r="F10" s="389">
        <v>10</v>
      </c>
      <c r="G10" s="390">
        <v>1455</v>
      </c>
    </row>
    <row r="11" spans="1:7" ht="15.75" x14ac:dyDescent="0.25">
      <c r="A11" s="391" t="s">
        <v>253</v>
      </c>
      <c r="B11" s="392">
        <v>193</v>
      </c>
      <c r="C11" s="393">
        <v>120</v>
      </c>
      <c r="D11" s="394">
        <v>73</v>
      </c>
      <c r="E11" s="392">
        <v>0</v>
      </c>
      <c r="F11" s="393">
        <v>0</v>
      </c>
      <c r="G11" s="394">
        <v>0</v>
      </c>
    </row>
    <row r="12" spans="1:7" ht="15.75" x14ac:dyDescent="0.25">
      <c r="A12" s="387" t="s">
        <v>254</v>
      </c>
      <c r="B12" s="388">
        <v>2408</v>
      </c>
      <c r="C12" s="389">
        <v>496</v>
      </c>
      <c r="D12" s="390">
        <v>1912</v>
      </c>
      <c r="E12" s="388">
        <v>510</v>
      </c>
      <c r="F12" s="389">
        <v>3</v>
      </c>
      <c r="G12" s="390">
        <v>507</v>
      </c>
    </row>
    <row r="13" spans="1:7" ht="15.75" x14ac:dyDescent="0.25">
      <c r="A13" s="391" t="s">
        <v>255</v>
      </c>
      <c r="B13" s="392">
        <v>350</v>
      </c>
      <c r="C13" s="393">
        <v>33</v>
      </c>
      <c r="D13" s="394">
        <v>317</v>
      </c>
      <c r="E13" s="392">
        <v>71</v>
      </c>
      <c r="F13" s="393">
        <v>0</v>
      </c>
      <c r="G13" s="394">
        <v>71</v>
      </c>
    </row>
    <row r="14" spans="1:7" ht="15.75" x14ac:dyDescent="0.25">
      <c r="A14" s="387" t="s">
        <v>256</v>
      </c>
      <c r="B14" s="388">
        <v>1056</v>
      </c>
      <c r="C14" s="389">
        <v>708</v>
      </c>
      <c r="D14" s="390">
        <v>348</v>
      </c>
      <c r="E14" s="388">
        <v>37</v>
      </c>
      <c r="F14" s="389">
        <v>28</v>
      </c>
      <c r="G14" s="390">
        <v>9</v>
      </c>
    </row>
    <row r="15" spans="1:7" ht="15.75" x14ac:dyDescent="0.25">
      <c r="A15" s="391" t="s">
        <v>257</v>
      </c>
      <c r="B15" s="392">
        <v>139</v>
      </c>
      <c r="C15" s="393">
        <v>45</v>
      </c>
      <c r="D15" s="394">
        <v>94</v>
      </c>
      <c r="E15" s="392">
        <v>74</v>
      </c>
      <c r="F15" s="393">
        <v>2</v>
      </c>
      <c r="G15" s="394">
        <v>72</v>
      </c>
    </row>
    <row r="16" spans="1:7" ht="15.75" x14ac:dyDescent="0.25">
      <c r="A16" s="387" t="s">
        <v>258</v>
      </c>
      <c r="B16" s="388">
        <v>289</v>
      </c>
      <c r="C16" s="389">
        <v>48</v>
      </c>
      <c r="D16" s="390">
        <v>241</v>
      </c>
      <c r="E16" s="388">
        <v>12</v>
      </c>
      <c r="F16" s="389">
        <v>3</v>
      </c>
      <c r="G16" s="390">
        <v>9</v>
      </c>
    </row>
    <row r="17" spans="1:7" ht="15.75" x14ac:dyDescent="0.25">
      <c r="A17" s="395" t="s">
        <v>259</v>
      </c>
      <c r="B17" s="396">
        <v>12046</v>
      </c>
      <c r="C17" s="397">
        <v>3827</v>
      </c>
      <c r="D17" s="398">
        <v>8219</v>
      </c>
      <c r="E17" s="396">
        <v>2519</v>
      </c>
      <c r="F17" s="397">
        <v>243</v>
      </c>
      <c r="G17" s="398">
        <v>2276</v>
      </c>
    </row>
    <row r="18" spans="1:7" ht="15.75" x14ac:dyDescent="0.25">
      <c r="A18" s="391" t="s">
        <v>260</v>
      </c>
      <c r="B18" s="392">
        <v>112331</v>
      </c>
      <c r="C18" s="393">
        <v>41114</v>
      </c>
      <c r="D18" s="394">
        <v>71217</v>
      </c>
      <c r="E18" s="392">
        <v>44865</v>
      </c>
      <c r="F18" s="393">
        <v>10149</v>
      </c>
      <c r="G18" s="394">
        <v>34716</v>
      </c>
    </row>
    <row r="19" spans="1:7" ht="15.75" x14ac:dyDescent="0.25">
      <c r="A19" s="387" t="s">
        <v>261</v>
      </c>
      <c r="B19" s="388">
        <v>12619</v>
      </c>
      <c r="C19" s="389">
        <v>9183</v>
      </c>
      <c r="D19" s="390">
        <v>3436</v>
      </c>
      <c r="E19" s="388">
        <v>4073</v>
      </c>
      <c r="F19" s="389">
        <v>2745</v>
      </c>
      <c r="G19" s="390">
        <v>1328</v>
      </c>
    </row>
    <row r="20" spans="1:7" ht="15.75" x14ac:dyDescent="0.25">
      <c r="A20" s="395" t="s">
        <v>262</v>
      </c>
      <c r="B20" s="396">
        <v>124950</v>
      </c>
      <c r="C20" s="397">
        <v>50297</v>
      </c>
      <c r="D20" s="398">
        <v>74653</v>
      </c>
      <c r="E20" s="396">
        <v>48938</v>
      </c>
      <c r="F20" s="397">
        <v>12894</v>
      </c>
      <c r="G20" s="398">
        <v>36044</v>
      </c>
    </row>
    <row r="21" spans="1:7" ht="15.75" x14ac:dyDescent="0.25">
      <c r="A21" s="391" t="s">
        <v>263</v>
      </c>
      <c r="B21" s="392">
        <v>9135</v>
      </c>
      <c r="C21" s="393">
        <v>1821</v>
      </c>
      <c r="D21" s="394">
        <v>7314</v>
      </c>
      <c r="E21" s="392">
        <v>4612</v>
      </c>
      <c r="F21" s="393">
        <v>508</v>
      </c>
      <c r="G21" s="394">
        <v>4104</v>
      </c>
    </row>
    <row r="22" spans="1:7" ht="15.75" x14ac:dyDescent="0.25">
      <c r="A22" s="387" t="s">
        <v>264</v>
      </c>
      <c r="B22" s="388">
        <v>2298</v>
      </c>
      <c r="C22" s="389">
        <v>1355</v>
      </c>
      <c r="D22" s="390">
        <v>943</v>
      </c>
      <c r="E22" s="388">
        <v>1362</v>
      </c>
      <c r="F22" s="389">
        <v>790</v>
      </c>
      <c r="G22" s="390">
        <v>572</v>
      </c>
    </row>
    <row r="23" spans="1:7" ht="15.75" x14ac:dyDescent="0.25">
      <c r="A23" s="395" t="s">
        <v>265</v>
      </c>
      <c r="B23" s="396">
        <v>11433</v>
      </c>
      <c r="C23" s="397">
        <v>3176</v>
      </c>
      <c r="D23" s="398">
        <v>8257</v>
      </c>
      <c r="E23" s="396">
        <v>5974</v>
      </c>
      <c r="F23" s="397">
        <v>1298</v>
      </c>
      <c r="G23" s="398">
        <v>4676</v>
      </c>
    </row>
    <row r="24" spans="1:7" ht="15.75" x14ac:dyDescent="0.25">
      <c r="A24" s="391" t="s">
        <v>266</v>
      </c>
      <c r="B24" s="392">
        <v>499168</v>
      </c>
      <c r="C24" s="393">
        <v>494839</v>
      </c>
      <c r="D24" s="394">
        <v>4329</v>
      </c>
      <c r="E24" s="392">
        <v>53177</v>
      </c>
      <c r="F24" s="393">
        <v>53143</v>
      </c>
      <c r="G24" s="394">
        <v>34</v>
      </c>
    </row>
    <row r="25" spans="1:7" ht="15.75" x14ac:dyDescent="0.25">
      <c r="A25" s="387" t="s">
        <v>267</v>
      </c>
      <c r="B25" s="388">
        <v>557401</v>
      </c>
      <c r="C25" s="389">
        <v>72362</v>
      </c>
      <c r="D25" s="390">
        <v>485039</v>
      </c>
      <c r="E25" s="388">
        <v>27561</v>
      </c>
      <c r="F25" s="389">
        <v>20737</v>
      </c>
      <c r="G25" s="390">
        <v>6824</v>
      </c>
    </row>
    <row r="26" spans="1:7" ht="15.75" x14ac:dyDescent="0.25">
      <c r="A26" s="395" t="s">
        <v>268</v>
      </c>
      <c r="B26" s="396">
        <v>1056569</v>
      </c>
      <c r="C26" s="397">
        <v>567201</v>
      </c>
      <c r="D26" s="398">
        <v>489368</v>
      </c>
      <c r="E26" s="396">
        <v>80738</v>
      </c>
      <c r="F26" s="397">
        <v>73880</v>
      </c>
      <c r="G26" s="398">
        <v>6858</v>
      </c>
    </row>
    <row r="27" spans="1:7" ht="15.75" x14ac:dyDescent="0.25">
      <c r="A27" s="399" t="s">
        <v>269</v>
      </c>
      <c r="B27" s="392">
        <v>2603</v>
      </c>
      <c r="C27" s="393">
        <v>1579</v>
      </c>
      <c r="D27" s="394">
        <v>1024</v>
      </c>
      <c r="E27" s="392">
        <v>576</v>
      </c>
      <c r="F27" s="393">
        <v>567</v>
      </c>
      <c r="G27" s="394">
        <v>9</v>
      </c>
    </row>
    <row r="28" spans="1:7" ht="15.75" x14ac:dyDescent="0.25">
      <c r="A28" s="242" t="s">
        <v>270</v>
      </c>
      <c r="B28" s="388">
        <v>32</v>
      </c>
      <c r="C28" s="389">
        <v>24</v>
      </c>
      <c r="D28" s="390">
        <v>8</v>
      </c>
      <c r="E28" s="388">
        <v>17</v>
      </c>
      <c r="F28" s="389">
        <v>16</v>
      </c>
      <c r="G28" s="390">
        <v>1</v>
      </c>
    </row>
    <row r="29" spans="1:7" ht="15.75" x14ac:dyDescent="0.25">
      <c r="A29" s="399" t="s">
        <v>271</v>
      </c>
      <c r="B29" s="392">
        <v>27</v>
      </c>
      <c r="C29" s="393">
        <v>22</v>
      </c>
      <c r="D29" s="394">
        <v>5</v>
      </c>
      <c r="E29" s="392">
        <v>16</v>
      </c>
      <c r="F29" s="393">
        <v>16</v>
      </c>
      <c r="G29" s="394">
        <v>0</v>
      </c>
    </row>
    <row r="30" spans="1:7" ht="15.75" x14ac:dyDescent="0.25">
      <c r="A30" s="400" t="s">
        <v>272</v>
      </c>
      <c r="B30" s="396">
        <v>2662</v>
      </c>
      <c r="C30" s="397">
        <v>1625</v>
      </c>
      <c r="D30" s="398">
        <v>1037</v>
      </c>
      <c r="E30" s="396">
        <v>609</v>
      </c>
      <c r="F30" s="397">
        <v>599</v>
      </c>
      <c r="G30" s="398">
        <v>10</v>
      </c>
    </row>
    <row r="31" spans="1:7" ht="15.75" x14ac:dyDescent="0.25">
      <c r="A31" s="401" t="s">
        <v>273</v>
      </c>
      <c r="B31" s="392">
        <v>14880137</v>
      </c>
      <c r="C31" s="393">
        <v>500</v>
      </c>
      <c r="D31" s="394">
        <v>14879637</v>
      </c>
      <c r="E31" s="392">
        <v>340692</v>
      </c>
      <c r="F31" s="393">
        <v>0</v>
      </c>
      <c r="G31" s="394">
        <v>340692</v>
      </c>
    </row>
    <row r="32" spans="1:7" ht="15.75" x14ac:dyDescent="0.25">
      <c r="A32" s="387" t="s">
        <v>274</v>
      </c>
      <c r="B32" s="388">
        <v>642802</v>
      </c>
      <c r="C32" s="389">
        <v>0</v>
      </c>
      <c r="D32" s="390">
        <v>642802</v>
      </c>
      <c r="E32" s="388">
        <v>0</v>
      </c>
      <c r="F32" s="389">
        <v>0</v>
      </c>
      <c r="G32" s="390">
        <v>0</v>
      </c>
    </row>
    <row r="33" spans="1:9" ht="15.75" x14ac:dyDescent="0.25">
      <c r="A33" s="391" t="s">
        <v>275</v>
      </c>
      <c r="B33" s="392">
        <v>493074</v>
      </c>
      <c r="C33" s="393">
        <v>493074</v>
      </c>
      <c r="D33" s="394">
        <v>0</v>
      </c>
      <c r="E33" s="392">
        <v>2630</v>
      </c>
      <c r="F33" s="393">
        <v>2630</v>
      </c>
      <c r="G33" s="394">
        <v>0</v>
      </c>
    </row>
    <row r="34" spans="1:9" ht="15.75" x14ac:dyDescent="0.25">
      <c r="A34" s="387" t="s">
        <v>276</v>
      </c>
      <c r="B34" s="388">
        <v>525312</v>
      </c>
      <c r="C34" s="389">
        <v>0</v>
      </c>
      <c r="D34" s="390">
        <v>525312</v>
      </c>
      <c r="E34" s="388">
        <v>28720</v>
      </c>
      <c r="F34" s="389">
        <v>0</v>
      </c>
      <c r="G34" s="390">
        <v>28720</v>
      </c>
    </row>
    <row r="35" spans="1:9" ht="15.75" x14ac:dyDescent="0.25">
      <c r="A35" s="391" t="s">
        <v>277</v>
      </c>
      <c r="B35" s="392">
        <v>4487216</v>
      </c>
      <c r="C35" s="393">
        <v>4487216</v>
      </c>
      <c r="D35" s="394">
        <v>0</v>
      </c>
      <c r="E35" s="392">
        <v>0</v>
      </c>
      <c r="F35" s="393">
        <v>0</v>
      </c>
      <c r="G35" s="394">
        <v>0</v>
      </c>
    </row>
    <row r="36" spans="1:9" ht="15.75" x14ac:dyDescent="0.25">
      <c r="A36" s="387" t="s">
        <v>278</v>
      </c>
      <c r="B36" s="388">
        <v>21719700</v>
      </c>
      <c r="C36" s="389">
        <v>21719700</v>
      </c>
      <c r="D36" s="390">
        <v>0</v>
      </c>
      <c r="E36" s="388">
        <v>1728000</v>
      </c>
      <c r="F36" s="389">
        <v>1728000</v>
      </c>
      <c r="G36" s="390">
        <v>0</v>
      </c>
    </row>
    <row r="37" spans="1:9" ht="15.75" x14ac:dyDescent="0.25">
      <c r="A37" s="391" t="s">
        <v>279</v>
      </c>
      <c r="B37" s="392">
        <v>28000</v>
      </c>
      <c r="C37" s="393">
        <v>1600</v>
      </c>
      <c r="D37" s="394">
        <v>26400</v>
      </c>
      <c r="E37" s="392">
        <v>0</v>
      </c>
      <c r="F37" s="393">
        <v>0</v>
      </c>
      <c r="G37" s="394">
        <v>0</v>
      </c>
    </row>
    <row r="38" spans="1:9" ht="15.75" x14ac:dyDescent="0.25">
      <c r="A38" s="395" t="s">
        <v>280</v>
      </c>
      <c r="B38" s="396">
        <v>42776241</v>
      </c>
      <c r="C38" s="397">
        <v>26702090</v>
      </c>
      <c r="D38" s="398">
        <v>16074151</v>
      </c>
      <c r="E38" s="396">
        <v>2100042</v>
      </c>
      <c r="F38" s="397">
        <v>1730630</v>
      </c>
      <c r="G38" s="398">
        <v>369412</v>
      </c>
    </row>
    <row r="39" spans="1:9" ht="16.5" thickBot="1" x14ac:dyDescent="0.3">
      <c r="A39" s="402" t="s">
        <v>281</v>
      </c>
      <c r="B39" s="403">
        <v>681415</v>
      </c>
      <c r="C39" s="404">
        <v>7630</v>
      </c>
      <c r="D39" s="405">
        <v>673785</v>
      </c>
      <c r="E39" s="403">
        <v>12240</v>
      </c>
      <c r="F39" s="404">
        <v>2185</v>
      </c>
      <c r="G39" s="405">
        <v>10055</v>
      </c>
    </row>
    <row r="40" spans="1:9" ht="28.15" customHeight="1" thickBot="1" x14ac:dyDescent="0.3">
      <c r="A40" s="406"/>
      <c r="B40" s="407"/>
      <c r="C40" s="407"/>
      <c r="D40" s="407"/>
      <c r="E40" s="407"/>
      <c r="F40" s="407"/>
      <c r="G40" s="407"/>
    </row>
    <row r="41" spans="1:9" ht="24" thickBot="1" x14ac:dyDescent="0.4">
      <c r="A41" s="408" t="s">
        <v>282</v>
      </c>
      <c r="B41" s="409"/>
      <c r="C41" s="409"/>
      <c r="D41" s="409"/>
      <c r="E41" s="409"/>
      <c r="F41" s="410"/>
      <c r="G41" s="411"/>
      <c r="H41" s="411"/>
      <c r="I41" s="412" t="s">
        <v>245</v>
      </c>
    </row>
    <row r="42" spans="1:9" ht="15.75" x14ac:dyDescent="0.25">
      <c r="A42" s="773" t="s">
        <v>246</v>
      </c>
      <c r="B42" s="775" t="s">
        <v>247</v>
      </c>
      <c r="C42" s="776"/>
      <c r="D42" s="776"/>
      <c r="E42" s="777"/>
      <c r="F42" s="775" t="s">
        <v>144</v>
      </c>
      <c r="G42" s="776"/>
      <c r="H42" s="776"/>
      <c r="I42" s="777"/>
    </row>
    <row r="43" spans="1:9" ht="12.75" customHeight="1" x14ac:dyDescent="0.2">
      <c r="A43" s="773"/>
      <c r="B43" s="763" t="s">
        <v>283</v>
      </c>
      <c r="C43" s="765" t="s">
        <v>284</v>
      </c>
      <c r="D43" s="765" t="s">
        <v>285</v>
      </c>
      <c r="E43" s="761" t="s">
        <v>286</v>
      </c>
      <c r="F43" s="763" t="s">
        <v>283</v>
      </c>
      <c r="G43" s="765" t="s">
        <v>284</v>
      </c>
      <c r="H43" s="765" t="s">
        <v>285</v>
      </c>
      <c r="I43" s="761" t="s">
        <v>286</v>
      </c>
    </row>
    <row r="44" spans="1:9" ht="38.25" customHeight="1" thickBot="1" x14ac:dyDescent="0.25">
      <c r="A44" s="774"/>
      <c r="B44" s="764"/>
      <c r="C44" s="766"/>
      <c r="D44" s="766"/>
      <c r="E44" s="762"/>
      <c r="F44" s="764"/>
      <c r="G44" s="766"/>
      <c r="H44" s="766"/>
      <c r="I44" s="762"/>
    </row>
    <row r="45" spans="1:9" ht="15.75" x14ac:dyDescent="0.25">
      <c r="A45" s="383" t="s">
        <v>287</v>
      </c>
      <c r="B45" s="384">
        <v>2271</v>
      </c>
      <c r="C45" s="385">
        <v>1206</v>
      </c>
      <c r="D45" s="413">
        <v>350</v>
      </c>
      <c r="E45" s="386">
        <v>3827</v>
      </c>
      <c r="F45" s="384">
        <v>96</v>
      </c>
      <c r="G45" s="385">
        <v>147</v>
      </c>
      <c r="H45" s="413">
        <v>0</v>
      </c>
      <c r="I45" s="386">
        <v>243</v>
      </c>
    </row>
    <row r="46" spans="1:9" ht="15.75" x14ac:dyDescent="0.25">
      <c r="A46" s="387" t="s">
        <v>288</v>
      </c>
      <c r="B46" s="388">
        <v>5460</v>
      </c>
      <c r="C46" s="389">
        <v>2537</v>
      </c>
      <c r="D46" s="414">
        <v>222</v>
      </c>
      <c r="E46" s="390">
        <v>8219</v>
      </c>
      <c r="F46" s="388">
        <v>583</v>
      </c>
      <c r="G46" s="389">
        <v>1471</v>
      </c>
      <c r="H46" s="414">
        <v>222</v>
      </c>
      <c r="I46" s="390">
        <v>2276</v>
      </c>
    </row>
    <row r="47" spans="1:9" ht="15.75" x14ac:dyDescent="0.25">
      <c r="A47" s="391" t="s">
        <v>289</v>
      </c>
      <c r="B47" s="392">
        <v>22197</v>
      </c>
      <c r="C47" s="393">
        <v>27968</v>
      </c>
      <c r="D47" s="415">
        <v>132</v>
      </c>
      <c r="E47" s="394">
        <v>50297</v>
      </c>
      <c r="F47" s="392">
        <v>4478</v>
      </c>
      <c r="G47" s="393">
        <v>8285</v>
      </c>
      <c r="H47" s="415">
        <v>131</v>
      </c>
      <c r="I47" s="394">
        <v>12894</v>
      </c>
    </row>
    <row r="48" spans="1:9" ht="15.75" x14ac:dyDescent="0.25">
      <c r="A48" s="387" t="s">
        <v>290</v>
      </c>
      <c r="B48" s="388">
        <v>59100</v>
      </c>
      <c r="C48" s="389">
        <v>15553</v>
      </c>
      <c r="D48" s="414">
        <v>0</v>
      </c>
      <c r="E48" s="390">
        <v>74653</v>
      </c>
      <c r="F48" s="388">
        <v>27748</v>
      </c>
      <c r="G48" s="389">
        <v>8296</v>
      </c>
      <c r="H48" s="414">
        <v>0</v>
      </c>
      <c r="I48" s="390">
        <v>36044</v>
      </c>
    </row>
    <row r="49" spans="1:9" ht="15.75" x14ac:dyDescent="0.25">
      <c r="A49" s="391" t="s">
        <v>291</v>
      </c>
      <c r="B49" s="392">
        <v>1590</v>
      </c>
      <c r="C49" s="393">
        <v>1564</v>
      </c>
      <c r="D49" s="415">
        <v>22</v>
      </c>
      <c r="E49" s="394">
        <v>3176</v>
      </c>
      <c r="F49" s="392">
        <v>430</v>
      </c>
      <c r="G49" s="393">
        <v>863</v>
      </c>
      <c r="H49" s="415">
        <v>5</v>
      </c>
      <c r="I49" s="394">
        <v>1298</v>
      </c>
    </row>
    <row r="50" spans="1:9" ht="15.75" x14ac:dyDescent="0.25">
      <c r="A50" s="387" t="s">
        <v>292</v>
      </c>
      <c r="B50" s="388">
        <v>5481</v>
      </c>
      <c r="C50" s="389">
        <v>2776</v>
      </c>
      <c r="D50" s="414">
        <v>0</v>
      </c>
      <c r="E50" s="390">
        <v>8257</v>
      </c>
      <c r="F50" s="388">
        <v>3257</v>
      </c>
      <c r="G50" s="389">
        <v>1419</v>
      </c>
      <c r="H50" s="414">
        <v>0</v>
      </c>
      <c r="I50" s="390">
        <v>4676</v>
      </c>
    </row>
    <row r="51" spans="1:9" ht="15.75" x14ac:dyDescent="0.25">
      <c r="A51" s="391" t="s">
        <v>293</v>
      </c>
      <c r="B51" s="392">
        <v>342684</v>
      </c>
      <c r="C51" s="393">
        <v>224517</v>
      </c>
      <c r="D51" s="415">
        <v>0</v>
      </c>
      <c r="E51" s="394">
        <v>567201</v>
      </c>
      <c r="F51" s="392">
        <v>9268</v>
      </c>
      <c r="G51" s="393">
        <v>64612</v>
      </c>
      <c r="H51" s="415">
        <v>0</v>
      </c>
      <c r="I51" s="394">
        <v>73880</v>
      </c>
    </row>
    <row r="52" spans="1:9" ht="15.75" x14ac:dyDescent="0.25">
      <c r="A52" s="387" t="s">
        <v>294</v>
      </c>
      <c r="B52" s="388">
        <v>67382</v>
      </c>
      <c r="C52" s="389">
        <v>421986</v>
      </c>
      <c r="D52" s="414">
        <v>0</v>
      </c>
      <c r="E52" s="390">
        <v>489368</v>
      </c>
      <c r="F52" s="388">
        <v>2724</v>
      </c>
      <c r="G52" s="389">
        <v>4134</v>
      </c>
      <c r="H52" s="414">
        <v>0</v>
      </c>
      <c r="I52" s="390">
        <v>6858</v>
      </c>
    </row>
    <row r="53" spans="1:9" ht="15.75" x14ac:dyDescent="0.25">
      <c r="A53" s="391" t="s">
        <v>295</v>
      </c>
      <c r="B53" s="392">
        <v>660</v>
      </c>
      <c r="C53" s="393">
        <v>792</v>
      </c>
      <c r="D53" s="415">
        <v>173</v>
      </c>
      <c r="E53" s="394">
        <v>1625</v>
      </c>
      <c r="F53" s="392">
        <v>178</v>
      </c>
      <c r="G53" s="393">
        <v>351</v>
      </c>
      <c r="H53" s="415">
        <v>70</v>
      </c>
      <c r="I53" s="394">
        <v>599</v>
      </c>
    </row>
    <row r="54" spans="1:9" ht="15.75" x14ac:dyDescent="0.25">
      <c r="A54" s="387" t="s">
        <v>296</v>
      </c>
      <c r="B54" s="388">
        <v>832</v>
      </c>
      <c r="C54" s="389">
        <v>203</v>
      </c>
      <c r="D54" s="414">
        <v>2</v>
      </c>
      <c r="E54" s="390">
        <v>1037</v>
      </c>
      <c r="F54" s="388">
        <v>6</v>
      </c>
      <c r="G54" s="389">
        <v>2</v>
      </c>
      <c r="H54" s="414">
        <v>2</v>
      </c>
      <c r="I54" s="390">
        <v>10</v>
      </c>
    </row>
    <row r="55" spans="1:9" ht="15.75" x14ac:dyDescent="0.25">
      <c r="A55" s="391" t="s">
        <v>297</v>
      </c>
      <c r="B55" s="392">
        <v>7774347</v>
      </c>
      <c r="C55" s="393">
        <v>18927743</v>
      </c>
      <c r="D55" s="415">
        <v>0</v>
      </c>
      <c r="E55" s="394">
        <v>26702090</v>
      </c>
      <c r="F55" s="392">
        <v>330</v>
      </c>
      <c r="G55" s="393">
        <v>1730300</v>
      </c>
      <c r="H55" s="415">
        <v>0</v>
      </c>
      <c r="I55" s="394">
        <v>1730630</v>
      </c>
    </row>
    <row r="56" spans="1:9" ht="15.75" x14ac:dyDescent="0.25">
      <c r="A56" s="387" t="s">
        <v>298</v>
      </c>
      <c r="B56" s="388">
        <v>12958246</v>
      </c>
      <c r="C56" s="389">
        <v>3115905</v>
      </c>
      <c r="D56" s="414">
        <v>0</v>
      </c>
      <c r="E56" s="390">
        <v>16074151</v>
      </c>
      <c r="F56" s="388">
        <v>266868</v>
      </c>
      <c r="G56" s="389">
        <v>102544</v>
      </c>
      <c r="H56" s="414">
        <v>0</v>
      </c>
      <c r="I56" s="390">
        <v>369412</v>
      </c>
    </row>
    <row r="57" spans="1:9" ht="15.75" x14ac:dyDescent="0.25">
      <c r="A57" s="391" t="s">
        <v>299</v>
      </c>
      <c r="B57" s="392">
        <v>6637</v>
      </c>
      <c r="C57" s="393">
        <v>993</v>
      </c>
      <c r="D57" s="415">
        <v>0</v>
      </c>
      <c r="E57" s="394">
        <v>7630</v>
      </c>
      <c r="F57" s="392">
        <v>2185</v>
      </c>
      <c r="G57" s="393">
        <v>0</v>
      </c>
      <c r="H57" s="415">
        <v>0</v>
      </c>
      <c r="I57" s="394">
        <v>2185</v>
      </c>
    </row>
    <row r="58" spans="1:9" ht="16.5" thickBot="1" x14ac:dyDescent="0.3">
      <c r="A58" s="416" t="s">
        <v>300</v>
      </c>
      <c r="B58" s="417">
        <v>372734</v>
      </c>
      <c r="C58" s="418">
        <v>301051</v>
      </c>
      <c r="D58" s="419">
        <v>0</v>
      </c>
      <c r="E58" s="420">
        <v>673785</v>
      </c>
      <c r="F58" s="417">
        <v>10055</v>
      </c>
      <c r="G58" s="418">
        <v>0</v>
      </c>
      <c r="H58" s="419">
        <v>0</v>
      </c>
      <c r="I58" s="420">
        <v>10055</v>
      </c>
    </row>
    <row r="59" spans="1:9" ht="13.5" thickBot="1" x14ac:dyDescent="0.25"/>
    <row r="60" spans="1:9" ht="24" thickBot="1" x14ac:dyDescent="0.4">
      <c r="A60" s="778" t="s">
        <v>244</v>
      </c>
      <c r="B60" s="779"/>
      <c r="C60" s="779"/>
      <c r="D60" s="779"/>
      <c r="E60" s="410"/>
      <c r="F60" s="411"/>
      <c r="G60" s="412" t="s">
        <v>245</v>
      </c>
    </row>
    <row r="61" spans="1:9" ht="15.75" x14ac:dyDescent="0.25">
      <c r="A61" s="780" t="s">
        <v>246</v>
      </c>
      <c r="B61" s="781" t="s">
        <v>112</v>
      </c>
      <c r="C61" s="782"/>
      <c r="D61" s="783"/>
      <c r="E61" s="775" t="s">
        <v>241</v>
      </c>
      <c r="F61" s="776"/>
      <c r="G61" s="777"/>
    </row>
    <row r="62" spans="1:9" ht="12.75" customHeight="1" x14ac:dyDescent="0.2">
      <c r="A62" s="773"/>
      <c r="B62" s="769" t="s">
        <v>248</v>
      </c>
      <c r="C62" s="771" t="s">
        <v>249</v>
      </c>
      <c r="D62" s="767" t="s">
        <v>250</v>
      </c>
      <c r="E62" s="769" t="s">
        <v>248</v>
      </c>
      <c r="F62" s="771" t="s">
        <v>249</v>
      </c>
      <c r="G62" s="767" t="s">
        <v>250</v>
      </c>
    </row>
    <row r="63" spans="1:9" ht="24.75" customHeight="1" thickBot="1" x14ac:dyDescent="0.25">
      <c r="A63" s="774"/>
      <c r="B63" s="770"/>
      <c r="C63" s="772"/>
      <c r="D63" s="768"/>
      <c r="E63" s="770"/>
      <c r="F63" s="772"/>
      <c r="G63" s="768"/>
    </row>
    <row r="64" spans="1:9" ht="15.75" x14ac:dyDescent="0.25">
      <c r="A64" s="383" t="s">
        <v>251</v>
      </c>
      <c r="B64" s="384">
        <v>1955</v>
      </c>
      <c r="C64" s="385">
        <v>1524</v>
      </c>
      <c r="D64" s="386">
        <v>431</v>
      </c>
      <c r="E64" s="384">
        <v>1518</v>
      </c>
      <c r="F64" s="385">
        <v>591</v>
      </c>
      <c r="G64" s="386">
        <v>927</v>
      </c>
    </row>
    <row r="65" spans="1:7" ht="15.75" x14ac:dyDescent="0.25">
      <c r="A65" s="387" t="s">
        <v>252</v>
      </c>
      <c r="B65" s="388">
        <v>688</v>
      </c>
      <c r="C65" s="389">
        <v>35</v>
      </c>
      <c r="D65" s="390">
        <v>653</v>
      </c>
      <c r="E65" s="388">
        <v>1635</v>
      </c>
      <c r="F65" s="389">
        <v>20</v>
      </c>
      <c r="G65" s="390">
        <v>1615</v>
      </c>
    </row>
    <row r="66" spans="1:7" ht="15.75" x14ac:dyDescent="0.25">
      <c r="A66" s="391" t="s">
        <v>253</v>
      </c>
      <c r="B66" s="392">
        <v>6</v>
      </c>
      <c r="C66" s="393">
        <v>0</v>
      </c>
      <c r="D66" s="394">
        <v>6</v>
      </c>
      <c r="E66" s="392">
        <v>187</v>
      </c>
      <c r="F66" s="393">
        <v>120</v>
      </c>
      <c r="G66" s="394">
        <v>67</v>
      </c>
    </row>
    <row r="67" spans="1:7" ht="15.75" x14ac:dyDescent="0.25">
      <c r="A67" s="387" t="s">
        <v>254</v>
      </c>
      <c r="B67" s="388">
        <v>503</v>
      </c>
      <c r="C67" s="389">
        <v>66</v>
      </c>
      <c r="D67" s="390">
        <v>437</v>
      </c>
      <c r="E67" s="388">
        <v>1395</v>
      </c>
      <c r="F67" s="389">
        <v>427</v>
      </c>
      <c r="G67" s="390">
        <v>968</v>
      </c>
    </row>
    <row r="68" spans="1:7" ht="15.75" x14ac:dyDescent="0.25">
      <c r="A68" s="391" t="s">
        <v>255</v>
      </c>
      <c r="B68" s="392">
        <v>26</v>
      </c>
      <c r="C68" s="393">
        <v>0</v>
      </c>
      <c r="D68" s="394">
        <v>26</v>
      </c>
      <c r="E68" s="392">
        <v>253</v>
      </c>
      <c r="F68" s="393">
        <v>33</v>
      </c>
      <c r="G68" s="394">
        <v>220</v>
      </c>
    </row>
    <row r="69" spans="1:7" ht="15.75" x14ac:dyDescent="0.25">
      <c r="A69" s="387" t="s">
        <v>256</v>
      </c>
      <c r="B69" s="388">
        <v>794</v>
      </c>
      <c r="C69" s="389">
        <v>536</v>
      </c>
      <c r="D69" s="390">
        <v>258</v>
      </c>
      <c r="E69" s="388">
        <v>225</v>
      </c>
      <c r="F69" s="389">
        <v>144</v>
      </c>
      <c r="G69" s="390">
        <v>81</v>
      </c>
    </row>
    <row r="70" spans="1:7" ht="15.75" x14ac:dyDescent="0.25">
      <c r="A70" s="391" t="s">
        <v>257</v>
      </c>
      <c r="B70" s="392">
        <v>49</v>
      </c>
      <c r="C70" s="393">
        <v>37</v>
      </c>
      <c r="D70" s="394">
        <v>12</v>
      </c>
      <c r="E70" s="392">
        <v>16</v>
      </c>
      <c r="F70" s="393">
        <v>6</v>
      </c>
      <c r="G70" s="394">
        <v>10</v>
      </c>
    </row>
    <row r="71" spans="1:7" ht="15.75" x14ac:dyDescent="0.25">
      <c r="A71" s="387" t="s">
        <v>258</v>
      </c>
      <c r="B71" s="388">
        <v>184</v>
      </c>
      <c r="C71" s="389">
        <v>22</v>
      </c>
      <c r="D71" s="390">
        <v>162</v>
      </c>
      <c r="E71" s="388">
        <v>93</v>
      </c>
      <c r="F71" s="389">
        <v>23</v>
      </c>
      <c r="G71" s="390">
        <v>70</v>
      </c>
    </row>
    <row r="72" spans="1:7" ht="15.75" x14ac:dyDescent="0.25">
      <c r="A72" s="395" t="s">
        <v>259</v>
      </c>
      <c r="B72" s="396">
        <v>4205</v>
      </c>
      <c r="C72" s="397">
        <v>2220</v>
      </c>
      <c r="D72" s="398">
        <v>1985</v>
      </c>
      <c r="E72" s="396">
        <v>5322</v>
      </c>
      <c r="F72" s="397">
        <v>1364</v>
      </c>
      <c r="G72" s="398">
        <v>3958</v>
      </c>
    </row>
    <row r="73" spans="1:7" ht="15.75" x14ac:dyDescent="0.25">
      <c r="A73" s="391" t="s">
        <v>260</v>
      </c>
      <c r="B73" s="392">
        <v>32750</v>
      </c>
      <c r="C73" s="393">
        <v>14034</v>
      </c>
      <c r="D73" s="394">
        <v>18716</v>
      </c>
      <c r="E73" s="392">
        <v>34716</v>
      </c>
      <c r="F73" s="393">
        <v>16931</v>
      </c>
      <c r="G73" s="394">
        <v>17785</v>
      </c>
    </row>
    <row r="74" spans="1:7" ht="15.75" x14ac:dyDescent="0.25">
      <c r="A74" s="387" t="s">
        <v>261</v>
      </c>
      <c r="B74" s="388">
        <v>4099</v>
      </c>
      <c r="C74" s="389">
        <v>2858</v>
      </c>
      <c r="D74" s="390">
        <v>1241</v>
      </c>
      <c r="E74" s="388">
        <v>4447</v>
      </c>
      <c r="F74" s="389">
        <v>3580</v>
      </c>
      <c r="G74" s="390">
        <v>867</v>
      </c>
    </row>
    <row r="75" spans="1:7" ht="12.75" customHeight="1" x14ac:dyDescent="0.25">
      <c r="A75" s="395" t="s">
        <v>262</v>
      </c>
      <c r="B75" s="396">
        <v>36849</v>
      </c>
      <c r="C75" s="397">
        <v>16892</v>
      </c>
      <c r="D75" s="398">
        <v>19957</v>
      </c>
      <c r="E75" s="396">
        <v>39163</v>
      </c>
      <c r="F75" s="397">
        <v>20511</v>
      </c>
      <c r="G75" s="398">
        <v>18652</v>
      </c>
    </row>
    <row r="76" spans="1:7" ht="21" customHeight="1" x14ac:dyDescent="0.25">
      <c r="A76" s="391" t="s">
        <v>263</v>
      </c>
      <c r="B76" s="392">
        <v>2770</v>
      </c>
      <c r="C76" s="393">
        <v>687</v>
      </c>
      <c r="D76" s="394">
        <v>2083</v>
      </c>
      <c r="E76" s="392">
        <v>1753</v>
      </c>
      <c r="F76" s="393">
        <v>626</v>
      </c>
      <c r="G76" s="394">
        <v>1127</v>
      </c>
    </row>
    <row r="77" spans="1:7" ht="15.75" x14ac:dyDescent="0.25">
      <c r="A77" s="387" t="s">
        <v>264</v>
      </c>
      <c r="B77" s="388">
        <v>576</v>
      </c>
      <c r="C77" s="389">
        <v>293</v>
      </c>
      <c r="D77" s="390">
        <v>283</v>
      </c>
      <c r="E77" s="388">
        <v>360</v>
      </c>
      <c r="F77" s="389">
        <v>272</v>
      </c>
      <c r="G77" s="390">
        <v>88</v>
      </c>
    </row>
    <row r="78" spans="1:7" ht="15.75" x14ac:dyDescent="0.25">
      <c r="A78" s="395" t="s">
        <v>265</v>
      </c>
      <c r="B78" s="396">
        <v>3346</v>
      </c>
      <c r="C78" s="397">
        <v>980</v>
      </c>
      <c r="D78" s="398">
        <v>2366</v>
      </c>
      <c r="E78" s="396">
        <v>2113</v>
      </c>
      <c r="F78" s="397">
        <v>898</v>
      </c>
      <c r="G78" s="398">
        <v>1215</v>
      </c>
    </row>
    <row r="79" spans="1:7" ht="15.75" x14ac:dyDescent="0.25">
      <c r="A79" s="399" t="s">
        <v>266</v>
      </c>
      <c r="B79" s="392">
        <v>167982</v>
      </c>
      <c r="C79" s="393">
        <v>166981</v>
      </c>
      <c r="D79" s="394">
        <v>1001</v>
      </c>
      <c r="E79" s="392">
        <v>278009</v>
      </c>
      <c r="F79" s="393">
        <v>274715</v>
      </c>
      <c r="G79" s="394">
        <v>3294</v>
      </c>
    </row>
    <row r="80" spans="1:7" ht="15.75" x14ac:dyDescent="0.25">
      <c r="A80" s="242" t="s">
        <v>267</v>
      </c>
      <c r="B80" s="388">
        <v>320033</v>
      </c>
      <c r="C80" s="389">
        <v>9443</v>
      </c>
      <c r="D80" s="390">
        <v>310590</v>
      </c>
      <c r="E80" s="388">
        <v>209807</v>
      </c>
      <c r="F80" s="389">
        <v>42182</v>
      </c>
      <c r="G80" s="390">
        <v>167625</v>
      </c>
    </row>
    <row r="81" spans="1:9" ht="15.75" x14ac:dyDescent="0.25">
      <c r="A81" s="421" t="s">
        <v>268</v>
      </c>
      <c r="B81" s="396">
        <v>488015</v>
      </c>
      <c r="C81" s="397">
        <v>176424</v>
      </c>
      <c r="D81" s="398">
        <v>311591</v>
      </c>
      <c r="E81" s="396">
        <v>487816</v>
      </c>
      <c r="F81" s="397">
        <v>316897</v>
      </c>
      <c r="G81" s="398">
        <v>170919</v>
      </c>
    </row>
    <row r="82" spans="1:9" ht="15.75" x14ac:dyDescent="0.25">
      <c r="A82" s="399" t="s">
        <v>269</v>
      </c>
      <c r="B82" s="392">
        <v>815</v>
      </c>
      <c r="C82" s="393">
        <v>248</v>
      </c>
      <c r="D82" s="394">
        <v>567</v>
      </c>
      <c r="E82" s="392">
        <v>1212</v>
      </c>
      <c r="F82" s="393">
        <v>764</v>
      </c>
      <c r="G82" s="394">
        <v>448</v>
      </c>
    </row>
    <row r="83" spans="1:9" ht="15.75" x14ac:dyDescent="0.25">
      <c r="A83" s="242" t="s">
        <v>270</v>
      </c>
      <c r="B83" s="388">
        <v>3</v>
      </c>
      <c r="C83" s="389">
        <v>3</v>
      </c>
      <c r="D83" s="390">
        <v>0</v>
      </c>
      <c r="E83" s="388">
        <v>12</v>
      </c>
      <c r="F83" s="389">
        <v>5</v>
      </c>
      <c r="G83" s="390">
        <v>7</v>
      </c>
    </row>
    <row r="84" spans="1:9" ht="15.75" x14ac:dyDescent="0.25">
      <c r="A84" s="399" t="s">
        <v>271</v>
      </c>
      <c r="B84" s="392">
        <v>3</v>
      </c>
      <c r="C84" s="393">
        <v>3</v>
      </c>
      <c r="D84" s="394">
        <v>0</v>
      </c>
      <c r="E84" s="392">
        <v>8</v>
      </c>
      <c r="F84" s="393">
        <v>3</v>
      </c>
      <c r="G84" s="394">
        <v>5</v>
      </c>
    </row>
    <row r="85" spans="1:9" ht="15.75" x14ac:dyDescent="0.25">
      <c r="A85" s="421" t="s">
        <v>272</v>
      </c>
      <c r="B85" s="396">
        <v>821</v>
      </c>
      <c r="C85" s="397">
        <v>254</v>
      </c>
      <c r="D85" s="398">
        <v>567</v>
      </c>
      <c r="E85" s="396">
        <v>1232</v>
      </c>
      <c r="F85" s="397">
        <v>772</v>
      </c>
      <c r="G85" s="398">
        <v>460</v>
      </c>
    </row>
    <row r="86" spans="1:9" ht="15.75" x14ac:dyDescent="0.25">
      <c r="A86" s="391" t="s">
        <v>273</v>
      </c>
      <c r="B86" s="392">
        <v>8017040</v>
      </c>
      <c r="C86" s="393">
        <v>500</v>
      </c>
      <c r="D86" s="394">
        <v>8016540</v>
      </c>
      <c r="E86" s="392">
        <v>6522405</v>
      </c>
      <c r="F86" s="393">
        <v>0</v>
      </c>
      <c r="G86" s="394">
        <v>6522405</v>
      </c>
    </row>
    <row r="87" spans="1:9" ht="15.75" x14ac:dyDescent="0.25">
      <c r="A87" s="387" t="s">
        <v>274</v>
      </c>
      <c r="B87" s="388">
        <v>616522</v>
      </c>
      <c r="C87" s="389">
        <v>0</v>
      </c>
      <c r="D87" s="390">
        <v>616522</v>
      </c>
      <c r="E87" s="388">
        <v>26280</v>
      </c>
      <c r="F87" s="389">
        <v>0</v>
      </c>
      <c r="G87" s="390">
        <v>26280</v>
      </c>
    </row>
    <row r="88" spans="1:9" ht="15.75" x14ac:dyDescent="0.25">
      <c r="A88" s="391" t="s">
        <v>275</v>
      </c>
      <c r="B88" s="392">
        <v>75206</v>
      </c>
      <c r="C88" s="393">
        <v>75206</v>
      </c>
      <c r="D88" s="394">
        <v>0</v>
      </c>
      <c r="E88" s="392">
        <v>415238</v>
      </c>
      <c r="F88" s="393">
        <v>415238</v>
      </c>
      <c r="G88" s="394">
        <v>0</v>
      </c>
    </row>
    <row r="89" spans="1:9" ht="15.75" x14ac:dyDescent="0.25">
      <c r="A89" s="387" t="s">
        <v>276</v>
      </c>
      <c r="B89" s="388">
        <v>66986</v>
      </c>
      <c r="C89" s="389">
        <v>0</v>
      </c>
      <c r="D89" s="390">
        <v>66986</v>
      </c>
      <c r="E89" s="388">
        <v>429606</v>
      </c>
      <c r="F89" s="389">
        <v>0</v>
      </c>
      <c r="G89" s="390">
        <v>429606</v>
      </c>
    </row>
    <row r="90" spans="1:9" ht="15.75" x14ac:dyDescent="0.25">
      <c r="A90" s="391" t="s">
        <v>277</v>
      </c>
      <c r="B90" s="392">
        <v>4487216</v>
      </c>
      <c r="C90" s="393">
        <v>4487216</v>
      </c>
      <c r="D90" s="394">
        <v>0</v>
      </c>
      <c r="E90" s="392">
        <v>0</v>
      </c>
      <c r="F90" s="393">
        <v>0</v>
      </c>
      <c r="G90" s="394">
        <v>0</v>
      </c>
    </row>
    <row r="91" spans="1:9" ht="15.75" x14ac:dyDescent="0.25">
      <c r="A91" s="387" t="s">
        <v>301</v>
      </c>
      <c r="B91" s="388">
        <v>13738900</v>
      </c>
      <c r="C91" s="389">
        <v>13738900</v>
      </c>
      <c r="D91" s="390">
        <v>0</v>
      </c>
      <c r="E91" s="388">
        <v>6252800</v>
      </c>
      <c r="F91" s="389">
        <v>6252800</v>
      </c>
      <c r="G91" s="390">
        <v>0</v>
      </c>
    </row>
    <row r="92" spans="1:9" ht="15.75" x14ac:dyDescent="0.25">
      <c r="A92" s="391" t="s">
        <v>279</v>
      </c>
      <c r="B92" s="392">
        <v>28000</v>
      </c>
      <c r="C92" s="393">
        <v>1600</v>
      </c>
      <c r="D92" s="394">
        <v>26400</v>
      </c>
      <c r="E92" s="392">
        <v>0</v>
      </c>
      <c r="F92" s="393">
        <v>0</v>
      </c>
      <c r="G92" s="394">
        <v>0</v>
      </c>
    </row>
    <row r="93" spans="1:9" ht="15.75" x14ac:dyDescent="0.25">
      <c r="A93" s="395" t="s">
        <v>280</v>
      </c>
      <c r="B93" s="396">
        <v>27029870</v>
      </c>
      <c r="C93" s="397">
        <v>18303422</v>
      </c>
      <c r="D93" s="398">
        <v>8726448</v>
      </c>
      <c r="E93" s="396">
        <v>13646329</v>
      </c>
      <c r="F93" s="397">
        <v>6668038</v>
      </c>
      <c r="G93" s="398">
        <v>6978291</v>
      </c>
    </row>
    <row r="94" spans="1:9" ht="16.5" thickBot="1" x14ac:dyDescent="0.3">
      <c r="A94" s="422" t="s">
        <v>281</v>
      </c>
      <c r="B94" s="403">
        <v>380225</v>
      </c>
      <c r="C94" s="404">
        <v>0</v>
      </c>
      <c r="D94" s="405">
        <v>380225</v>
      </c>
      <c r="E94" s="403">
        <v>288950</v>
      </c>
      <c r="F94" s="404">
        <v>5445</v>
      </c>
      <c r="G94" s="405">
        <v>283505</v>
      </c>
    </row>
    <row r="95" spans="1:9" ht="23.45" customHeight="1" thickBot="1" x14ac:dyDescent="0.25"/>
    <row r="96" spans="1:9" ht="24" thickBot="1" x14ac:dyDescent="0.4">
      <c r="A96" s="408" t="s">
        <v>282</v>
      </c>
      <c r="B96" s="409"/>
      <c r="C96" s="409"/>
      <c r="D96" s="409"/>
      <c r="E96" s="410"/>
      <c r="F96" s="411"/>
      <c r="G96" s="411"/>
      <c r="H96" s="423"/>
      <c r="I96" s="412" t="s">
        <v>245</v>
      </c>
    </row>
    <row r="97" spans="1:9" ht="15.75" x14ac:dyDescent="0.25">
      <c r="A97" s="773" t="s">
        <v>246</v>
      </c>
      <c r="B97" s="775" t="s">
        <v>112</v>
      </c>
      <c r="C97" s="776"/>
      <c r="D97" s="776"/>
      <c r="E97" s="777"/>
      <c r="F97" s="775" t="s">
        <v>241</v>
      </c>
      <c r="G97" s="776"/>
      <c r="H97" s="776"/>
      <c r="I97" s="777"/>
    </row>
    <row r="98" spans="1:9" ht="12.75" customHeight="1" x14ac:dyDescent="0.2">
      <c r="A98" s="773"/>
      <c r="B98" s="763" t="s">
        <v>283</v>
      </c>
      <c r="C98" s="765" t="s">
        <v>284</v>
      </c>
      <c r="D98" s="765" t="s">
        <v>285</v>
      </c>
      <c r="E98" s="761" t="s">
        <v>286</v>
      </c>
      <c r="F98" s="763" t="s">
        <v>283</v>
      </c>
      <c r="G98" s="765" t="s">
        <v>284</v>
      </c>
      <c r="H98" s="765" t="s">
        <v>285</v>
      </c>
      <c r="I98" s="761" t="s">
        <v>286</v>
      </c>
    </row>
    <row r="99" spans="1:9" ht="13.5" thickBot="1" x14ac:dyDescent="0.25">
      <c r="A99" s="774"/>
      <c r="B99" s="764"/>
      <c r="C99" s="766"/>
      <c r="D99" s="766"/>
      <c r="E99" s="762"/>
      <c r="F99" s="764"/>
      <c r="G99" s="766"/>
      <c r="H99" s="766"/>
      <c r="I99" s="762"/>
    </row>
    <row r="100" spans="1:9" ht="15.75" x14ac:dyDescent="0.25">
      <c r="A100" s="383" t="s">
        <v>287</v>
      </c>
      <c r="B100" s="384">
        <v>1239</v>
      </c>
      <c r="C100" s="385">
        <v>631</v>
      </c>
      <c r="D100" s="413">
        <v>350</v>
      </c>
      <c r="E100" s="386">
        <v>2220</v>
      </c>
      <c r="F100" s="384">
        <v>936</v>
      </c>
      <c r="G100" s="385">
        <v>428</v>
      </c>
      <c r="H100" s="413">
        <v>0</v>
      </c>
      <c r="I100" s="386">
        <v>1364</v>
      </c>
    </row>
    <row r="101" spans="1:9" ht="15.75" x14ac:dyDescent="0.25">
      <c r="A101" s="387" t="s">
        <v>288</v>
      </c>
      <c r="B101" s="388">
        <v>1447</v>
      </c>
      <c r="C101" s="389">
        <v>538</v>
      </c>
      <c r="D101" s="414">
        <v>0</v>
      </c>
      <c r="E101" s="390">
        <v>1985</v>
      </c>
      <c r="F101" s="388">
        <v>3430</v>
      </c>
      <c r="G101" s="389">
        <v>528</v>
      </c>
      <c r="H101" s="414">
        <v>0</v>
      </c>
      <c r="I101" s="390">
        <v>3958</v>
      </c>
    </row>
    <row r="102" spans="1:9" ht="15.75" x14ac:dyDescent="0.25">
      <c r="A102" s="391" t="s">
        <v>289</v>
      </c>
      <c r="B102" s="392">
        <v>7623</v>
      </c>
      <c r="C102" s="393">
        <v>9268</v>
      </c>
      <c r="D102" s="415">
        <v>1</v>
      </c>
      <c r="E102" s="394">
        <v>16892</v>
      </c>
      <c r="F102" s="392">
        <v>10096</v>
      </c>
      <c r="G102" s="393">
        <v>10415</v>
      </c>
      <c r="H102" s="415">
        <v>0</v>
      </c>
      <c r="I102" s="394">
        <v>20511</v>
      </c>
    </row>
    <row r="103" spans="1:9" ht="15.75" x14ac:dyDescent="0.25">
      <c r="A103" s="387" t="s">
        <v>290</v>
      </c>
      <c r="B103" s="388">
        <v>16192</v>
      </c>
      <c r="C103" s="389">
        <v>3765</v>
      </c>
      <c r="D103" s="414">
        <v>0</v>
      </c>
      <c r="E103" s="390">
        <v>19957</v>
      </c>
      <c r="F103" s="388">
        <v>15160</v>
      </c>
      <c r="G103" s="389">
        <v>3492</v>
      </c>
      <c r="H103" s="414">
        <v>0</v>
      </c>
      <c r="I103" s="390">
        <v>18652</v>
      </c>
    </row>
    <row r="104" spans="1:9" ht="15.75" x14ac:dyDescent="0.25">
      <c r="A104" s="391" t="s">
        <v>291</v>
      </c>
      <c r="B104" s="392">
        <v>806</v>
      </c>
      <c r="C104" s="393">
        <v>174</v>
      </c>
      <c r="D104" s="415">
        <v>0</v>
      </c>
      <c r="E104" s="394">
        <v>980</v>
      </c>
      <c r="F104" s="392">
        <v>354</v>
      </c>
      <c r="G104" s="393">
        <v>527</v>
      </c>
      <c r="H104" s="415">
        <v>17</v>
      </c>
      <c r="I104" s="394">
        <v>898</v>
      </c>
    </row>
    <row r="105" spans="1:9" ht="15.75" x14ac:dyDescent="0.25">
      <c r="A105" s="387" t="s">
        <v>292</v>
      </c>
      <c r="B105" s="388">
        <v>1430</v>
      </c>
      <c r="C105" s="389">
        <v>936</v>
      </c>
      <c r="D105" s="414">
        <v>0</v>
      </c>
      <c r="E105" s="390">
        <v>2366</v>
      </c>
      <c r="F105" s="388">
        <v>794</v>
      </c>
      <c r="G105" s="389">
        <v>421</v>
      </c>
      <c r="H105" s="414">
        <v>0</v>
      </c>
      <c r="I105" s="390">
        <v>1215</v>
      </c>
    </row>
    <row r="106" spans="1:9" ht="15.75" x14ac:dyDescent="0.25">
      <c r="A106" s="391" t="s">
        <v>293</v>
      </c>
      <c r="B106" s="392">
        <v>143237</v>
      </c>
      <c r="C106" s="393">
        <v>33187</v>
      </c>
      <c r="D106" s="415">
        <v>0</v>
      </c>
      <c r="E106" s="394">
        <v>176424</v>
      </c>
      <c r="F106" s="392">
        <v>190179</v>
      </c>
      <c r="G106" s="393">
        <v>126718</v>
      </c>
      <c r="H106" s="415">
        <v>0</v>
      </c>
      <c r="I106" s="394">
        <v>316897</v>
      </c>
    </row>
    <row r="107" spans="1:9" ht="15.75" x14ac:dyDescent="0.25">
      <c r="A107" s="387" t="s">
        <v>294</v>
      </c>
      <c r="B107" s="388">
        <v>29416</v>
      </c>
      <c r="C107" s="389">
        <v>282175</v>
      </c>
      <c r="D107" s="414">
        <v>0</v>
      </c>
      <c r="E107" s="390">
        <v>311591</v>
      </c>
      <c r="F107" s="388">
        <v>35242</v>
      </c>
      <c r="G107" s="389">
        <v>135677</v>
      </c>
      <c r="H107" s="414">
        <v>0</v>
      </c>
      <c r="I107" s="390">
        <v>170919</v>
      </c>
    </row>
    <row r="108" spans="1:9" ht="15.75" x14ac:dyDescent="0.25">
      <c r="A108" s="391" t="s">
        <v>295</v>
      </c>
      <c r="B108" s="392">
        <v>93</v>
      </c>
      <c r="C108" s="393">
        <v>112</v>
      </c>
      <c r="D108" s="415">
        <v>49</v>
      </c>
      <c r="E108" s="394">
        <v>254</v>
      </c>
      <c r="F108" s="392">
        <v>389</v>
      </c>
      <c r="G108" s="393">
        <v>329</v>
      </c>
      <c r="H108" s="415">
        <v>54</v>
      </c>
      <c r="I108" s="394">
        <v>772</v>
      </c>
    </row>
    <row r="109" spans="1:9" ht="15.75" x14ac:dyDescent="0.25">
      <c r="A109" s="387" t="s">
        <v>296</v>
      </c>
      <c r="B109" s="388">
        <v>367</v>
      </c>
      <c r="C109" s="389">
        <v>200</v>
      </c>
      <c r="D109" s="414">
        <v>0</v>
      </c>
      <c r="E109" s="390">
        <v>567</v>
      </c>
      <c r="F109" s="388">
        <v>459</v>
      </c>
      <c r="G109" s="389">
        <v>1</v>
      </c>
      <c r="H109" s="414">
        <v>0</v>
      </c>
      <c r="I109" s="390">
        <v>460</v>
      </c>
    </row>
    <row r="110" spans="1:9" ht="15.75" x14ac:dyDescent="0.25">
      <c r="A110" s="391" t="s">
        <v>297</v>
      </c>
      <c r="B110" s="392">
        <v>7674722</v>
      </c>
      <c r="C110" s="393">
        <v>10628700</v>
      </c>
      <c r="D110" s="415">
        <v>0</v>
      </c>
      <c r="E110" s="394">
        <v>18303422</v>
      </c>
      <c r="F110" s="392">
        <v>99295</v>
      </c>
      <c r="G110" s="393">
        <v>6568743</v>
      </c>
      <c r="H110" s="415">
        <v>0</v>
      </c>
      <c r="I110" s="394">
        <v>6668038</v>
      </c>
    </row>
    <row r="111" spans="1:9" ht="15.75" x14ac:dyDescent="0.25">
      <c r="A111" s="387" t="s">
        <v>298</v>
      </c>
      <c r="B111" s="388">
        <v>5861583</v>
      </c>
      <c r="C111" s="389">
        <v>2864865</v>
      </c>
      <c r="D111" s="414">
        <v>0</v>
      </c>
      <c r="E111" s="390">
        <v>8726448</v>
      </c>
      <c r="F111" s="388">
        <v>6829795</v>
      </c>
      <c r="G111" s="389">
        <v>148496</v>
      </c>
      <c r="H111" s="414">
        <v>0</v>
      </c>
      <c r="I111" s="390">
        <v>6978291</v>
      </c>
    </row>
    <row r="112" spans="1:9" ht="15.75" x14ac:dyDescent="0.25">
      <c r="A112" s="391" t="s">
        <v>299</v>
      </c>
      <c r="B112" s="392">
        <v>0</v>
      </c>
      <c r="C112" s="393">
        <v>0</v>
      </c>
      <c r="D112" s="415">
        <v>0</v>
      </c>
      <c r="E112" s="394">
        <v>0</v>
      </c>
      <c r="F112" s="392">
        <v>4452</v>
      </c>
      <c r="G112" s="393">
        <v>993</v>
      </c>
      <c r="H112" s="415">
        <v>0</v>
      </c>
      <c r="I112" s="394">
        <v>5445</v>
      </c>
    </row>
    <row r="113" spans="1:9" ht="16.5" thickBot="1" x14ac:dyDescent="0.3">
      <c r="A113" s="416" t="s">
        <v>300</v>
      </c>
      <c r="B113" s="417">
        <v>256232</v>
      </c>
      <c r="C113" s="418">
        <v>123993</v>
      </c>
      <c r="D113" s="419">
        <v>0</v>
      </c>
      <c r="E113" s="420">
        <v>380225</v>
      </c>
      <c r="F113" s="417">
        <v>106447</v>
      </c>
      <c r="G113" s="418">
        <v>177058</v>
      </c>
      <c r="H113" s="419">
        <v>0</v>
      </c>
      <c r="I113" s="420">
        <v>283505</v>
      </c>
    </row>
  </sheetData>
  <mergeCells count="45">
    <mergeCell ref="A1:E1"/>
    <mergeCell ref="A2:E2"/>
    <mergeCell ref="A5:D5"/>
    <mergeCell ref="E5:G5"/>
    <mergeCell ref="A6:A8"/>
    <mergeCell ref="B6:D6"/>
    <mergeCell ref="E6:G6"/>
    <mergeCell ref="B7:B8"/>
    <mergeCell ref="C7:C8"/>
    <mergeCell ref="D7:D8"/>
    <mergeCell ref="E7:E8"/>
    <mergeCell ref="F7:F8"/>
    <mergeCell ref="G7:G8"/>
    <mergeCell ref="A42:A44"/>
    <mergeCell ref="B42:E42"/>
    <mergeCell ref="F42:I42"/>
    <mergeCell ref="B43:B44"/>
    <mergeCell ref="C43:C44"/>
    <mergeCell ref="D43:D44"/>
    <mergeCell ref="E43:E44"/>
    <mergeCell ref="F43:F44"/>
    <mergeCell ref="G43:G44"/>
    <mergeCell ref="H43:H44"/>
    <mergeCell ref="I43:I44"/>
    <mergeCell ref="A60:D60"/>
    <mergeCell ref="D62:D63"/>
    <mergeCell ref="E62:E63"/>
    <mergeCell ref="F62:F63"/>
    <mergeCell ref="G62:G63"/>
    <mergeCell ref="A97:A99"/>
    <mergeCell ref="B97:E97"/>
    <mergeCell ref="F97:I97"/>
    <mergeCell ref="B98:B99"/>
    <mergeCell ref="C98:C99"/>
    <mergeCell ref="D98:D99"/>
    <mergeCell ref="A61:A63"/>
    <mergeCell ref="B61:D61"/>
    <mergeCell ref="E61:G61"/>
    <mergeCell ref="B62:B63"/>
    <mergeCell ref="C62:C63"/>
    <mergeCell ref="E98:E99"/>
    <mergeCell ref="F98:F99"/>
    <mergeCell ref="G98:G99"/>
    <mergeCell ref="H98:H99"/>
    <mergeCell ref="I98:I99"/>
  </mergeCells>
  <pageMargins left="0.42" right="0.18" top="0.66" bottom="0.59" header="0" footer="0"/>
  <pageSetup paperSize="9" scale="73" orientation="portrait" r:id="rId1"/>
  <headerFooter alignWithMargins="0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678F1-0605-4766-90F8-52F43E324E83}">
  <sheetPr>
    <pageSetUpPr fitToPage="1"/>
  </sheetPr>
  <dimension ref="A1:L200"/>
  <sheetViews>
    <sheetView showGridLines="0" defaultGridColor="0" view="pageBreakPreview" colorId="18" zoomScale="90" zoomScaleNormal="100" zoomScaleSheetLayoutView="90" workbookViewId="0"/>
  </sheetViews>
  <sheetFormatPr baseColWidth="10" defaultColWidth="9.140625" defaultRowHeight="15.75" x14ac:dyDescent="0.25"/>
  <cols>
    <col min="1" max="1" width="36.7109375" style="425" customWidth="1"/>
    <col min="2" max="2" width="16.85546875" style="425" customWidth="1"/>
    <col min="3" max="3" width="12.7109375" style="425" customWidth="1"/>
    <col min="4" max="4" width="14.5703125" style="425" customWidth="1"/>
    <col min="5" max="5" width="12.7109375" style="425" customWidth="1"/>
    <col min="6" max="6" width="16.7109375" style="425" customWidth="1"/>
    <col min="7" max="7" width="31" style="425" customWidth="1"/>
    <col min="8" max="8" width="15.85546875" style="425" customWidth="1"/>
    <col min="9" max="9" width="16" style="425" customWidth="1"/>
    <col min="10" max="10" width="19.140625" style="425" customWidth="1"/>
    <col min="11" max="11" width="15.7109375" style="425" customWidth="1"/>
    <col min="12" max="256" width="9.140625" style="425"/>
    <col min="257" max="257" width="36.7109375" style="425" customWidth="1"/>
    <col min="258" max="258" width="16.85546875" style="425" customWidth="1"/>
    <col min="259" max="259" width="12.7109375" style="425" customWidth="1"/>
    <col min="260" max="260" width="14.5703125" style="425" customWidth="1"/>
    <col min="261" max="261" width="12.7109375" style="425" customWidth="1"/>
    <col min="262" max="262" width="16.7109375" style="425" customWidth="1"/>
    <col min="263" max="263" width="31" style="425" customWidth="1"/>
    <col min="264" max="264" width="15.85546875" style="425" customWidth="1"/>
    <col min="265" max="265" width="16" style="425" customWidth="1"/>
    <col min="266" max="266" width="19.140625" style="425" customWidth="1"/>
    <col min="267" max="267" width="15.7109375" style="425" customWidth="1"/>
    <col min="268" max="512" width="9.140625" style="425"/>
    <col min="513" max="513" width="36.7109375" style="425" customWidth="1"/>
    <col min="514" max="514" width="16.85546875" style="425" customWidth="1"/>
    <col min="515" max="515" width="12.7109375" style="425" customWidth="1"/>
    <col min="516" max="516" width="14.5703125" style="425" customWidth="1"/>
    <col min="517" max="517" width="12.7109375" style="425" customWidth="1"/>
    <col min="518" max="518" width="16.7109375" style="425" customWidth="1"/>
    <col min="519" max="519" width="31" style="425" customWidth="1"/>
    <col min="520" max="520" width="15.85546875" style="425" customWidth="1"/>
    <col min="521" max="521" width="16" style="425" customWidth="1"/>
    <col min="522" max="522" width="19.140625" style="425" customWidth="1"/>
    <col min="523" max="523" width="15.7109375" style="425" customWidth="1"/>
    <col min="524" max="768" width="9.140625" style="425"/>
    <col min="769" max="769" width="36.7109375" style="425" customWidth="1"/>
    <col min="770" max="770" width="16.85546875" style="425" customWidth="1"/>
    <col min="771" max="771" width="12.7109375" style="425" customWidth="1"/>
    <col min="772" max="772" width="14.5703125" style="425" customWidth="1"/>
    <col min="773" max="773" width="12.7109375" style="425" customWidth="1"/>
    <col min="774" max="774" width="16.7109375" style="425" customWidth="1"/>
    <col min="775" max="775" width="31" style="425" customWidth="1"/>
    <col min="776" max="776" width="15.85546875" style="425" customWidth="1"/>
    <col min="777" max="777" width="16" style="425" customWidth="1"/>
    <col min="778" max="778" width="19.140625" style="425" customWidth="1"/>
    <col min="779" max="779" width="15.7109375" style="425" customWidth="1"/>
    <col min="780" max="1024" width="9.140625" style="425"/>
    <col min="1025" max="1025" width="36.7109375" style="425" customWidth="1"/>
    <col min="1026" max="1026" width="16.85546875" style="425" customWidth="1"/>
    <col min="1027" max="1027" width="12.7109375" style="425" customWidth="1"/>
    <col min="1028" max="1028" width="14.5703125" style="425" customWidth="1"/>
    <col min="1029" max="1029" width="12.7109375" style="425" customWidth="1"/>
    <col min="1030" max="1030" width="16.7109375" style="425" customWidth="1"/>
    <col min="1031" max="1031" width="31" style="425" customWidth="1"/>
    <col min="1032" max="1032" width="15.85546875" style="425" customWidth="1"/>
    <col min="1033" max="1033" width="16" style="425" customWidth="1"/>
    <col min="1034" max="1034" width="19.140625" style="425" customWidth="1"/>
    <col min="1035" max="1035" width="15.7109375" style="425" customWidth="1"/>
    <col min="1036" max="1280" width="9.140625" style="425"/>
    <col min="1281" max="1281" width="36.7109375" style="425" customWidth="1"/>
    <col min="1282" max="1282" width="16.85546875" style="425" customWidth="1"/>
    <col min="1283" max="1283" width="12.7109375" style="425" customWidth="1"/>
    <col min="1284" max="1284" width="14.5703125" style="425" customWidth="1"/>
    <col min="1285" max="1285" width="12.7109375" style="425" customWidth="1"/>
    <col min="1286" max="1286" width="16.7109375" style="425" customWidth="1"/>
    <col min="1287" max="1287" width="31" style="425" customWidth="1"/>
    <col min="1288" max="1288" width="15.85546875" style="425" customWidth="1"/>
    <col min="1289" max="1289" width="16" style="425" customWidth="1"/>
    <col min="1290" max="1290" width="19.140625" style="425" customWidth="1"/>
    <col min="1291" max="1291" width="15.7109375" style="425" customWidth="1"/>
    <col min="1292" max="1536" width="9.140625" style="425"/>
    <col min="1537" max="1537" width="36.7109375" style="425" customWidth="1"/>
    <col min="1538" max="1538" width="16.85546875" style="425" customWidth="1"/>
    <col min="1539" max="1539" width="12.7109375" style="425" customWidth="1"/>
    <col min="1540" max="1540" width="14.5703125" style="425" customWidth="1"/>
    <col min="1541" max="1541" width="12.7109375" style="425" customWidth="1"/>
    <col min="1542" max="1542" width="16.7109375" style="425" customWidth="1"/>
    <col min="1543" max="1543" width="31" style="425" customWidth="1"/>
    <col min="1544" max="1544" width="15.85546875" style="425" customWidth="1"/>
    <col min="1545" max="1545" width="16" style="425" customWidth="1"/>
    <col min="1546" max="1546" width="19.140625" style="425" customWidth="1"/>
    <col min="1547" max="1547" width="15.7109375" style="425" customWidth="1"/>
    <col min="1548" max="1792" width="9.140625" style="425"/>
    <col min="1793" max="1793" width="36.7109375" style="425" customWidth="1"/>
    <col min="1794" max="1794" width="16.85546875" style="425" customWidth="1"/>
    <col min="1795" max="1795" width="12.7109375" style="425" customWidth="1"/>
    <col min="1796" max="1796" width="14.5703125" style="425" customWidth="1"/>
    <col min="1797" max="1797" width="12.7109375" style="425" customWidth="1"/>
    <col min="1798" max="1798" width="16.7109375" style="425" customWidth="1"/>
    <col min="1799" max="1799" width="31" style="425" customWidth="1"/>
    <col min="1800" max="1800" width="15.85546875" style="425" customWidth="1"/>
    <col min="1801" max="1801" width="16" style="425" customWidth="1"/>
    <col min="1802" max="1802" width="19.140625" style="425" customWidth="1"/>
    <col min="1803" max="1803" width="15.7109375" style="425" customWidth="1"/>
    <col min="1804" max="2048" width="9.140625" style="425"/>
    <col min="2049" max="2049" width="36.7109375" style="425" customWidth="1"/>
    <col min="2050" max="2050" width="16.85546875" style="425" customWidth="1"/>
    <col min="2051" max="2051" width="12.7109375" style="425" customWidth="1"/>
    <col min="2052" max="2052" width="14.5703125" style="425" customWidth="1"/>
    <col min="2053" max="2053" width="12.7109375" style="425" customWidth="1"/>
    <col min="2054" max="2054" width="16.7109375" style="425" customWidth="1"/>
    <col min="2055" max="2055" width="31" style="425" customWidth="1"/>
    <col min="2056" max="2056" width="15.85546875" style="425" customWidth="1"/>
    <col min="2057" max="2057" width="16" style="425" customWidth="1"/>
    <col min="2058" max="2058" width="19.140625" style="425" customWidth="1"/>
    <col min="2059" max="2059" width="15.7109375" style="425" customWidth="1"/>
    <col min="2060" max="2304" width="9.140625" style="425"/>
    <col min="2305" max="2305" width="36.7109375" style="425" customWidth="1"/>
    <col min="2306" max="2306" width="16.85546875" style="425" customWidth="1"/>
    <col min="2307" max="2307" width="12.7109375" style="425" customWidth="1"/>
    <col min="2308" max="2308" width="14.5703125" style="425" customWidth="1"/>
    <col min="2309" max="2309" width="12.7109375" style="425" customWidth="1"/>
    <col min="2310" max="2310" width="16.7109375" style="425" customWidth="1"/>
    <col min="2311" max="2311" width="31" style="425" customWidth="1"/>
    <col min="2312" max="2312" width="15.85546875" style="425" customWidth="1"/>
    <col min="2313" max="2313" width="16" style="425" customWidth="1"/>
    <col min="2314" max="2314" width="19.140625" style="425" customWidth="1"/>
    <col min="2315" max="2315" width="15.7109375" style="425" customWidth="1"/>
    <col min="2316" max="2560" width="9.140625" style="425"/>
    <col min="2561" max="2561" width="36.7109375" style="425" customWidth="1"/>
    <col min="2562" max="2562" width="16.85546875" style="425" customWidth="1"/>
    <col min="2563" max="2563" width="12.7109375" style="425" customWidth="1"/>
    <col min="2564" max="2564" width="14.5703125" style="425" customWidth="1"/>
    <col min="2565" max="2565" width="12.7109375" style="425" customWidth="1"/>
    <col min="2566" max="2566" width="16.7109375" style="425" customWidth="1"/>
    <col min="2567" max="2567" width="31" style="425" customWidth="1"/>
    <col min="2568" max="2568" width="15.85546875" style="425" customWidth="1"/>
    <col min="2569" max="2569" width="16" style="425" customWidth="1"/>
    <col min="2570" max="2570" width="19.140625" style="425" customWidth="1"/>
    <col min="2571" max="2571" width="15.7109375" style="425" customWidth="1"/>
    <col min="2572" max="2816" width="9.140625" style="425"/>
    <col min="2817" max="2817" width="36.7109375" style="425" customWidth="1"/>
    <col min="2818" max="2818" width="16.85546875" style="425" customWidth="1"/>
    <col min="2819" max="2819" width="12.7109375" style="425" customWidth="1"/>
    <col min="2820" max="2820" width="14.5703125" style="425" customWidth="1"/>
    <col min="2821" max="2821" width="12.7109375" style="425" customWidth="1"/>
    <col min="2822" max="2822" width="16.7109375" style="425" customWidth="1"/>
    <col min="2823" max="2823" width="31" style="425" customWidth="1"/>
    <col min="2824" max="2824" width="15.85546875" style="425" customWidth="1"/>
    <col min="2825" max="2825" width="16" style="425" customWidth="1"/>
    <col min="2826" max="2826" width="19.140625" style="425" customWidth="1"/>
    <col min="2827" max="2827" width="15.7109375" style="425" customWidth="1"/>
    <col min="2828" max="3072" width="9.140625" style="425"/>
    <col min="3073" max="3073" width="36.7109375" style="425" customWidth="1"/>
    <col min="3074" max="3074" width="16.85546875" style="425" customWidth="1"/>
    <col min="3075" max="3075" width="12.7109375" style="425" customWidth="1"/>
    <col min="3076" max="3076" width="14.5703125" style="425" customWidth="1"/>
    <col min="3077" max="3077" width="12.7109375" style="425" customWidth="1"/>
    <col min="3078" max="3078" width="16.7109375" style="425" customWidth="1"/>
    <col min="3079" max="3079" width="31" style="425" customWidth="1"/>
    <col min="3080" max="3080" width="15.85546875" style="425" customWidth="1"/>
    <col min="3081" max="3081" width="16" style="425" customWidth="1"/>
    <col min="3082" max="3082" width="19.140625" style="425" customWidth="1"/>
    <col min="3083" max="3083" width="15.7109375" style="425" customWidth="1"/>
    <col min="3084" max="3328" width="9.140625" style="425"/>
    <col min="3329" max="3329" width="36.7109375" style="425" customWidth="1"/>
    <col min="3330" max="3330" width="16.85546875" style="425" customWidth="1"/>
    <col min="3331" max="3331" width="12.7109375" style="425" customWidth="1"/>
    <col min="3332" max="3332" width="14.5703125" style="425" customWidth="1"/>
    <col min="3333" max="3333" width="12.7109375" style="425" customWidth="1"/>
    <col min="3334" max="3334" width="16.7109375" style="425" customWidth="1"/>
    <col min="3335" max="3335" width="31" style="425" customWidth="1"/>
    <col min="3336" max="3336" width="15.85546875" style="425" customWidth="1"/>
    <col min="3337" max="3337" width="16" style="425" customWidth="1"/>
    <col min="3338" max="3338" width="19.140625" style="425" customWidth="1"/>
    <col min="3339" max="3339" width="15.7109375" style="425" customWidth="1"/>
    <col min="3340" max="3584" width="9.140625" style="425"/>
    <col min="3585" max="3585" width="36.7109375" style="425" customWidth="1"/>
    <col min="3586" max="3586" width="16.85546875" style="425" customWidth="1"/>
    <col min="3587" max="3587" width="12.7109375" style="425" customWidth="1"/>
    <col min="3588" max="3588" width="14.5703125" style="425" customWidth="1"/>
    <col min="3589" max="3589" width="12.7109375" style="425" customWidth="1"/>
    <col min="3590" max="3590" width="16.7109375" style="425" customWidth="1"/>
    <col min="3591" max="3591" width="31" style="425" customWidth="1"/>
    <col min="3592" max="3592" width="15.85546875" style="425" customWidth="1"/>
    <col min="3593" max="3593" width="16" style="425" customWidth="1"/>
    <col min="3594" max="3594" width="19.140625" style="425" customWidth="1"/>
    <col min="3595" max="3595" width="15.7109375" style="425" customWidth="1"/>
    <col min="3596" max="3840" width="9.140625" style="425"/>
    <col min="3841" max="3841" width="36.7109375" style="425" customWidth="1"/>
    <col min="3842" max="3842" width="16.85546875" style="425" customWidth="1"/>
    <col min="3843" max="3843" width="12.7109375" style="425" customWidth="1"/>
    <col min="3844" max="3844" width="14.5703125" style="425" customWidth="1"/>
    <col min="3845" max="3845" width="12.7109375" style="425" customWidth="1"/>
    <col min="3846" max="3846" width="16.7109375" style="425" customWidth="1"/>
    <col min="3847" max="3847" width="31" style="425" customWidth="1"/>
    <col min="3848" max="3848" width="15.85546875" style="425" customWidth="1"/>
    <col min="3849" max="3849" width="16" style="425" customWidth="1"/>
    <col min="3850" max="3850" width="19.140625" style="425" customWidth="1"/>
    <col min="3851" max="3851" width="15.7109375" style="425" customWidth="1"/>
    <col min="3852" max="4096" width="9.140625" style="425"/>
    <col min="4097" max="4097" width="36.7109375" style="425" customWidth="1"/>
    <col min="4098" max="4098" width="16.85546875" style="425" customWidth="1"/>
    <col min="4099" max="4099" width="12.7109375" style="425" customWidth="1"/>
    <col min="4100" max="4100" width="14.5703125" style="425" customWidth="1"/>
    <col min="4101" max="4101" width="12.7109375" style="425" customWidth="1"/>
    <col min="4102" max="4102" width="16.7109375" style="425" customWidth="1"/>
    <col min="4103" max="4103" width="31" style="425" customWidth="1"/>
    <col min="4104" max="4104" width="15.85546875" style="425" customWidth="1"/>
    <col min="4105" max="4105" width="16" style="425" customWidth="1"/>
    <col min="4106" max="4106" width="19.140625" style="425" customWidth="1"/>
    <col min="4107" max="4107" width="15.7109375" style="425" customWidth="1"/>
    <col min="4108" max="4352" width="9.140625" style="425"/>
    <col min="4353" max="4353" width="36.7109375" style="425" customWidth="1"/>
    <col min="4354" max="4354" width="16.85546875" style="425" customWidth="1"/>
    <col min="4355" max="4355" width="12.7109375" style="425" customWidth="1"/>
    <col min="4356" max="4356" width="14.5703125" style="425" customWidth="1"/>
    <col min="4357" max="4357" width="12.7109375" style="425" customWidth="1"/>
    <col min="4358" max="4358" width="16.7109375" style="425" customWidth="1"/>
    <col min="4359" max="4359" width="31" style="425" customWidth="1"/>
    <col min="4360" max="4360" width="15.85546875" style="425" customWidth="1"/>
    <col min="4361" max="4361" width="16" style="425" customWidth="1"/>
    <col min="4362" max="4362" width="19.140625" style="425" customWidth="1"/>
    <col min="4363" max="4363" width="15.7109375" style="425" customWidth="1"/>
    <col min="4364" max="4608" width="9.140625" style="425"/>
    <col min="4609" max="4609" width="36.7109375" style="425" customWidth="1"/>
    <col min="4610" max="4610" width="16.85546875" style="425" customWidth="1"/>
    <col min="4611" max="4611" width="12.7109375" style="425" customWidth="1"/>
    <col min="4612" max="4612" width="14.5703125" style="425" customWidth="1"/>
    <col min="4613" max="4613" width="12.7109375" style="425" customWidth="1"/>
    <col min="4614" max="4614" width="16.7109375" style="425" customWidth="1"/>
    <col min="4615" max="4615" width="31" style="425" customWidth="1"/>
    <col min="4616" max="4616" width="15.85546875" style="425" customWidth="1"/>
    <col min="4617" max="4617" width="16" style="425" customWidth="1"/>
    <col min="4618" max="4618" width="19.140625" style="425" customWidth="1"/>
    <col min="4619" max="4619" width="15.7109375" style="425" customWidth="1"/>
    <col min="4620" max="4864" width="9.140625" style="425"/>
    <col min="4865" max="4865" width="36.7109375" style="425" customWidth="1"/>
    <col min="4866" max="4866" width="16.85546875" style="425" customWidth="1"/>
    <col min="4867" max="4867" width="12.7109375" style="425" customWidth="1"/>
    <col min="4868" max="4868" width="14.5703125" style="425" customWidth="1"/>
    <col min="4869" max="4869" width="12.7109375" style="425" customWidth="1"/>
    <col min="4870" max="4870" width="16.7109375" style="425" customWidth="1"/>
    <col min="4871" max="4871" width="31" style="425" customWidth="1"/>
    <col min="4872" max="4872" width="15.85546875" style="425" customWidth="1"/>
    <col min="4873" max="4873" width="16" style="425" customWidth="1"/>
    <col min="4874" max="4874" width="19.140625" style="425" customWidth="1"/>
    <col min="4875" max="4875" width="15.7109375" style="425" customWidth="1"/>
    <col min="4876" max="5120" width="9.140625" style="425"/>
    <col min="5121" max="5121" width="36.7109375" style="425" customWidth="1"/>
    <col min="5122" max="5122" width="16.85546875" style="425" customWidth="1"/>
    <col min="5123" max="5123" width="12.7109375" style="425" customWidth="1"/>
    <col min="5124" max="5124" width="14.5703125" style="425" customWidth="1"/>
    <col min="5125" max="5125" width="12.7109375" style="425" customWidth="1"/>
    <col min="5126" max="5126" width="16.7109375" style="425" customWidth="1"/>
    <col min="5127" max="5127" width="31" style="425" customWidth="1"/>
    <col min="5128" max="5128" width="15.85546875" style="425" customWidth="1"/>
    <col min="5129" max="5129" width="16" style="425" customWidth="1"/>
    <col min="5130" max="5130" width="19.140625" style="425" customWidth="1"/>
    <col min="5131" max="5131" width="15.7109375" style="425" customWidth="1"/>
    <col min="5132" max="5376" width="9.140625" style="425"/>
    <col min="5377" max="5377" width="36.7109375" style="425" customWidth="1"/>
    <col min="5378" max="5378" width="16.85546875" style="425" customWidth="1"/>
    <col min="5379" max="5379" width="12.7109375" style="425" customWidth="1"/>
    <col min="5380" max="5380" width="14.5703125" style="425" customWidth="1"/>
    <col min="5381" max="5381" width="12.7109375" style="425" customWidth="1"/>
    <col min="5382" max="5382" width="16.7109375" style="425" customWidth="1"/>
    <col min="5383" max="5383" width="31" style="425" customWidth="1"/>
    <col min="5384" max="5384" width="15.85546875" style="425" customWidth="1"/>
    <col min="5385" max="5385" width="16" style="425" customWidth="1"/>
    <col min="5386" max="5386" width="19.140625" style="425" customWidth="1"/>
    <col min="5387" max="5387" width="15.7109375" style="425" customWidth="1"/>
    <col min="5388" max="5632" width="9.140625" style="425"/>
    <col min="5633" max="5633" width="36.7109375" style="425" customWidth="1"/>
    <col min="5634" max="5634" width="16.85546875" style="425" customWidth="1"/>
    <col min="5635" max="5635" width="12.7109375" style="425" customWidth="1"/>
    <col min="5636" max="5636" width="14.5703125" style="425" customWidth="1"/>
    <col min="5637" max="5637" width="12.7109375" style="425" customWidth="1"/>
    <col min="5638" max="5638" width="16.7109375" style="425" customWidth="1"/>
    <col min="5639" max="5639" width="31" style="425" customWidth="1"/>
    <col min="5640" max="5640" width="15.85546875" style="425" customWidth="1"/>
    <col min="5641" max="5641" width="16" style="425" customWidth="1"/>
    <col min="5642" max="5642" width="19.140625" style="425" customWidth="1"/>
    <col min="5643" max="5643" width="15.7109375" style="425" customWidth="1"/>
    <col min="5644" max="5888" width="9.140625" style="425"/>
    <col min="5889" max="5889" width="36.7109375" style="425" customWidth="1"/>
    <col min="5890" max="5890" width="16.85546875" style="425" customWidth="1"/>
    <col min="5891" max="5891" width="12.7109375" style="425" customWidth="1"/>
    <col min="5892" max="5892" width="14.5703125" style="425" customWidth="1"/>
    <col min="5893" max="5893" width="12.7109375" style="425" customWidth="1"/>
    <col min="5894" max="5894" width="16.7109375" style="425" customWidth="1"/>
    <col min="5895" max="5895" width="31" style="425" customWidth="1"/>
    <col min="5896" max="5896" width="15.85546875" style="425" customWidth="1"/>
    <col min="5897" max="5897" width="16" style="425" customWidth="1"/>
    <col min="5898" max="5898" width="19.140625" style="425" customWidth="1"/>
    <col min="5899" max="5899" width="15.7109375" style="425" customWidth="1"/>
    <col min="5900" max="6144" width="9.140625" style="425"/>
    <col min="6145" max="6145" width="36.7109375" style="425" customWidth="1"/>
    <col min="6146" max="6146" width="16.85546875" style="425" customWidth="1"/>
    <col min="6147" max="6147" width="12.7109375" style="425" customWidth="1"/>
    <col min="6148" max="6148" width="14.5703125" style="425" customWidth="1"/>
    <col min="6149" max="6149" width="12.7109375" style="425" customWidth="1"/>
    <col min="6150" max="6150" width="16.7109375" style="425" customWidth="1"/>
    <col min="6151" max="6151" width="31" style="425" customWidth="1"/>
    <col min="6152" max="6152" width="15.85546875" style="425" customWidth="1"/>
    <col min="6153" max="6153" width="16" style="425" customWidth="1"/>
    <col min="6154" max="6154" width="19.140625" style="425" customWidth="1"/>
    <col min="6155" max="6155" width="15.7109375" style="425" customWidth="1"/>
    <col min="6156" max="6400" width="9.140625" style="425"/>
    <col min="6401" max="6401" width="36.7109375" style="425" customWidth="1"/>
    <col min="6402" max="6402" width="16.85546875" style="425" customWidth="1"/>
    <col min="6403" max="6403" width="12.7109375" style="425" customWidth="1"/>
    <col min="6404" max="6404" width="14.5703125" style="425" customWidth="1"/>
    <col min="6405" max="6405" width="12.7109375" style="425" customWidth="1"/>
    <col min="6406" max="6406" width="16.7109375" style="425" customWidth="1"/>
    <col min="6407" max="6407" width="31" style="425" customWidth="1"/>
    <col min="6408" max="6408" width="15.85546875" style="425" customWidth="1"/>
    <col min="6409" max="6409" width="16" style="425" customWidth="1"/>
    <col min="6410" max="6410" width="19.140625" style="425" customWidth="1"/>
    <col min="6411" max="6411" width="15.7109375" style="425" customWidth="1"/>
    <col min="6412" max="6656" width="9.140625" style="425"/>
    <col min="6657" max="6657" width="36.7109375" style="425" customWidth="1"/>
    <col min="6658" max="6658" width="16.85546875" style="425" customWidth="1"/>
    <col min="6659" max="6659" width="12.7109375" style="425" customWidth="1"/>
    <col min="6660" max="6660" width="14.5703125" style="425" customWidth="1"/>
    <col min="6661" max="6661" width="12.7109375" style="425" customWidth="1"/>
    <col min="6662" max="6662" width="16.7109375" style="425" customWidth="1"/>
    <col min="6663" max="6663" width="31" style="425" customWidth="1"/>
    <col min="6664" max="6664" width="15.85546875" style="425" customWidth="1"/>
    <col min="6665" max="6665" width="16" style="425" customWidth="1"/>
    <col min="6666" max="6666" width="19.140625" style="425" customWidth="1"/>
    <col min="6667" max="6667" width="15.7109375" style="425" customWidth="1"/>
    <col min="6668" max="6912" width="9.140625" style="425"/>
    <col min="6913" max="6913" width="36.7109375" style="425" customWidth="1"/>
    <col min="6914" max="6914" width="16.85546875" style="425" customWidth="1"/>
    <col min="6915" max="6915" width="12.7109375" style="425" customWidth="1"/>
    <col min="6916" max="6916" width="14.5703125" style="425" customWidth="1"/>
    <col min="6917" max="6917" width="12.7109375" style="425" customWidth="1"/>
    <col min="6918" max="6918" width="16.7109375" style="425" customWidth="1"/>
    <col min="6919" max="6919" width="31" style="425" customWidth="1"/>
    <col min="6920" max="6920" width="15.85546875" style="425" customWidth="1"/>
    <col min="6921" max="6921" width="16" style="425" customWidth="1"/>
    <col min="6922" max="6922" width="19.140625" style="425" customWidth="1"/>
    <col min="6923" max="6923" width="15.7109375" style="425" customWidth="1"/>
    <col min="6924" max="7168" width="9.140625" style="425"/>
    <col min="7169" max="7169" width="36.7109375" style="425" customWidth="1"/>
    <col min="7170" max="7170" width="16.85546875" style="425" customWidth="1"/>
    <col min="7171" max="7171" width="12.7109375" style="425" customWidth="1"/>
    <col min="7172" max="7172" width="14.5703125" style="425" customWidth="1"/>
    <col min="7173" max="7173" width="12.7109375" style="425" customWidth="1"/>
    <col min="7174" max="7174" width="16.7109375" style="425" customWidth="1"/>
    <col min="7175" max="7175" width="31" style="425" customWidth="1"/>
    <col min="7176" max="7176" width="15.85546875" style="425" customWidth="1"/>
    <col min="7177" max="7177" width="16" style="425" customWidth="1"/>
    <col min="7178" max="7178" width="19.140625" style="425" customWidth="1"/>
    <col min="7179" max="7179" width="15.7109375" style="425" customWidth="1"/>
    <col min="7180" max="7424" width="9.140625" style="425"/>
    <col min="7425" max="7425" width="36.7109375" style="425" customWidth="1"/>
    <col min="7426" max="7426" width="16.85546875" style="425" customWidth="1"/>
    <col min="7427" max="7427" width="12.7109375" style="425" customWidth="1"/>
    <col min="7428" max="7428" width="14.5703125" style="425" customWidth="1"/>
    <col min="7429" max="7429" width="12.7109375" style="425" customWidth="1"/>
    <col min="7430" max="7430" width="16.7109375" style="425" customWidth="1"/>
    <col min="7431" max="7431" width="31" style="425" customWidth="1"/>
    <col min="7432" max="7432" width="15.85546875" style="425" customWidth="1"/>
    <col min="7433" max="7433" width="16" style="425" customWidth="1"/>
    <col min="7434" max="7434" width="19.140625" style="425" customWidth="1"/>
    <col min="7435" max="7435" width="15.7109375" style="425" customWidth="1"/>
    <col min="7436" max="7680" width="9.140625" style="425"/>
    <col min="7681" max="7681" width="36.7109375" style="425" customWidth="1"/>
    <col min="7682" max="7682" width="16.85546875" style="425" customWidth="1"/>
    <col min="7683" max="7683" width="12.7109375" style="425" customWidth="1"/>
    <col min="7684" max="7684" width="14.5703125" style="425" customWidth="1"/>
    <col min="7685" max="7685" width="12.7109375" style="425" customWidth="1"/>
    <col min="7686" max="7686" width="16.7109375" style="425" customWidth="1"/>
    <col min="7687" max="7687" width="31" style="425" customWidth="1"/>
    <col min="7688" max="7688" width="15.85546875" style="425" customWidth="1"/>
    <col min="7689" max="7689" width="16" style="425" customWidth="1"/>
    <col min="7690" max="7690" width="19.140625" style="425" customWidth="1"/>
    <col min="7691" max="7691" width="15.7109375" style="425" customWidth="1"/>
    <col min="7692" max="7936" width="9.140625" style="425"/>
    <col min="7937" max="7937" width="36.7109375" style="425" customWidth="1"/>
    <col min="7938" max="7938" width="16.85546875" style="425" customWidth="1"/>
    <col min="7939" max="7939" width="12.7109375" style="425" customWidth="1"/>
    <col min="7940" max="7940" width="14.5703125" style="425" customWidth="1"/>
    <col min="7941" max="7941" width="12.7109375" style="425" customWidth="1"/>
    <col min="7942" max="7942" width="16.7109375" style="425" customWidth="1"/>
    <col min="7943" max="7943" width="31" style="425" customWidth="1"/>
    <col min="7944" max="7944" width="15.85546875" style="425" customWidth="1"/>
    <col min="7945" max="7945" width="16" style="425" customWidth="1"/>
    <col min="7946" max="7946" width="19.140625" style="425" customWidth="1"/>
    <col min="7947" max="7947" width="15.7109375" style="425" customWidth="1"/>
    <col min="7948" max="8192" width="9.140625" style="425"/>
    <col min="8193" max="8193" width="36.7109375" style="425" customWidth="1"/>
    <col min="8194" max="8194" width="16.85546875" style="425" customWidth="1"/>
    <col min="8195" max="8195" width="12.7109375" style="425" customWidth="1"/>
    <col min="8196" max="8196" width="14.5703125" style="425" customWidth="1"/>
    <col min="8197" max="8197" width="12.7109375" style="425" customWidth="1"/>
    <col min="8198" max="8198" width="16.7109375" style="425" customWidth="1"/>
    <col min="8199" max="8199" width="31" style="425" customWidth="1"/>
    <col min="8200" max="8200" width="15.85546875" style="425" customWidth="1"/>
    <col min="8201" max="8201" width="16" style="425" customWidth="1"/>
    <col min="8202" max="8202" width="19.140625" style="425" customWidth="1"/>
    <col min="8203" max="8203" width="15.7109375" style="425" customWidth="1"/>
    <col min="8204" max="8448" width="9.140625" style="425"/>
    <col min="8449" max="8449" width="36.7109375" style="425" customWidth="1"/>
    <col min="8450" max="8450" width="16.85546875" style="425" customWidth="1"/>
    <col min="8451" max="8451" width="12.7109375" style="425" customWidth="1"/>
    <col min="8452" max="8452" width="14.5703125" style="425" customWidth="1"/>
    <col min="8453" max="8453" width="12.7109375" style="425" customWidth="1"/>
    <col min="8454" max="8454" width="16.7109375" style="425" customWidth="1"/>
    <col min="8455" max="8455" width="31" style="425" customWidth="1"/>
    <col min="8456" max="8456" width="15.85546875" style="425" customWidth="1"/>
    <col min="8457" max="8457" width="16" style="425" customWidth="1"/>
    <col min="8458" max="8458" width="19.140625" style="425" customWidth="1"/>
    <col min="8459" max="8459" width="15.7109375" style="425" customWidth="1"/>
    <col min="8460" max="8704" width="9.140625" style="425"/>
    <col min="8705" max="8705" width="36.7109375" style="425" customWidth="1"/>
    <col min="8706" max="8706" width="16.85546875" style="425" customWidth="1"/>
    <col min="8707" max="8707" width="12.7109375" style="425" customWidth="1"/>
    <col min="8708" max="8708" width="14.5703125" style="425" customWidth="1"/>
    <col min="8709" max="8709" width="12.7109375" style="425" customWidth="1"/>
    <col min="8710" max="8710" width="16.7109375" style="425" customWidth="1"/>
    <col min="8711" max="8711" width="31" style="425" customWidth="1"/>
    <col min="8712" max="8712" width="15.85546875" style="425" customWidth="1"/>
    <col min="8713" max="8713" width="16" style="425" customWidth="1"/>
    <col min="8714" max="8714" width="19.140625" style="425" customWidth="1"/>
    <col min="8715" max="8715" width="15.7109375" style="425" customWidth="1"/>
    <col min="8716" max="8960" width="9.140625" style="425"/>
    <col min="8961" max="8961" width="36.7109375" style="425" customWidth="1"/>
    <col min="8962" max="8962" width="16.85546875" style="425" customWidth="1"/>
    <col min="8963" max="8963" width="12.7109375" style="425" customWidth="1"/>
    <col min="8964" max="8964" width="14.5703125" style="425" customWidth="1"/>
    <col min="8965" max="8965" width="12.7109375" style="425" customWidth="1"/>
    <col min="8966" max="8966" width="16.7109375" style="425" customWidth="1"/>
    <col min="8967" max="8967" width="31" style="425" customWidth="1"/>
    <col min="8968" max="8968" width="15.85546875" style="425" customWidth="1"/>
    <col min="8969" max="8969" width="16" style="425" customWidth="1"/>
    <col min="8970" max="8970" width="19.140625" style="425" customWidth="1"/>
    <col min="8971" max="8971" width="15.7109375" style="425" customWidth="1"/>
    <col min="8972" max="9216" width="9.140625" style="425"/>
    <col min="9217" max="9217" width="36.7109375" style="425" customWidth="1"/>
    <col min="9218" max="9218" width="16.85546875" style="425" customWidth="1"/>
    <col min="9219" max="9219" width="12.7109375" style="425" customWidth="1"/>
    <col min="9220" max="9220" width="14.5703125" style="425" customWidth="1"/>
    <col min="9221" max="9221" width="12.7109375" style="425" customWidth="1"/>
    <col min="9222" max="9222" width="16.7109375" style="425" customWidth="1"/>
    <col min="9223" max="9223" width="31" style="425" customWidth="1"/>
    <col min="9224" max="9224" width="15.85546875" style="425" customWidth="1"/>
    <col min="9225" max="9225" width="16" style="425" customWidth="1"/>
    <col min="9226" max="9226" width="19.140625" style="425" customWidth="1"/>
    <col min="9227" max="9227" width="15.7109375" style="425" customWidth="1"/>
    <col min="9228" max="9472" width="9.140625" style="425"/>
    <col min="9473" max="9473" width="36.7109375" style="425" customWidth="1"/>
    <col min="9474" max="9474" width="16.85546875" style="425" customWidth="1"/>
    <col min="9475" max="9475" width="12.7109375" style="425" customWidth="1"/>
    <col min="9476" max="9476" width="14.5703125" style="425" customWidth="1"/>
    <col min="9477" max="9477" width="12.7109375" style="425" customWidth="1"/>
    <col min="9478" max="9478" width="16.7109375" style="425" customWidth="1"/>
    <col min="9479" max="9479" width="31" style="425" customWidth="1"/>
    <col min="9480" max="9480" width="15.85546875" style="425" customWidth="1"/>
    <col min="9481" max="9481" width="16" style="425" customWidth="1"/>
    <col min="9482" max="9482" width="19.140625" style="425" customWidth="1"/>
    <col min="9483" max="9483" width="15.7109375" style="425" customWidth="1"/>
    <col min="9484" max="9728" width="9.140625" style="425"/>
    <col min="9729" max="9729" width="36.7109375" style="425" customWidth="1"/>
    <col min="9730" max="9730" width="16.85546875" style="425" customWidth="1"/>
    <col min="9731" max="9731" width="12.7109375" style="425" customWidth="1"/>
    <col min="9732" max="9732" width="14.5703125" style="425" customWidth="1"/>
    <col min="9733" max="9733" width="12.7109375" style="425" customWidth="1"/>
    <col min="9734" max="9734" width="16.7109375" style="425" customWidth="1"/>
    <col min="9735" max="9735" width="31" style="425" customWidth="1"/>
    <col min="9736" max="9736" width="15.85546875" style="425" customWidth="1"/>
    <col min="9737" max="9737" width="16" style="425" customWidth="1"/>
    <col min="9738" max="9738" width="19.140625" style="425" customWidth="1"/>
    <col min="9739" max="9739" width="15.7109375" style="425" customWidth="1"/>
    <col min="9740" max="9984" width="9.140625" style="425"/>
    <col min="9985" max="9985" width="36.7109375" style="425" customWidth="1"/>
    <col min="9986" max="9986" width="16.85546875" style="425" customWidth="1"/>
    <col min="9987" max="9987" width="12.7109375" style="425" customWidth="1"/>
    <col min="9988" max="9988" width="14.5703125" style="425" customWidth="1"/>
    <col min="9989" max="9989" width="12.7109375" style="425" customWidth="1"/>
    <col min="9990" max="9990" width="16.7109375" style="425" customWidth="1"/>
    <col min="9991" max="9991" width="31" style="425" customWidth="1"/>
    <col min="9992" max="9992" width="15.85546875" style="425" customWidth="1"/>
    <col min="9993" max="9993" width="16" style="425" customWidth="1"/>
    <col min="9994" max="9994" width="19.140625" style="425" customWidth="1"/>
    <col min="9995" max="9995" width="15.7109375" style="425" customWidth="1"/>
    <col min="9996" max="10240" width="9.140625" style="425"/>
    <col min="10241" max="10241" width="36.7109375" style="425" customWidth="1"/>
    <col min="10242" max="10242" width="16.85546875" style="425" customWidth="1"/>
    <col min="10243" max="10243" width="12.7109375" style="425" customWidth="1"/>
    <col min="10244" max="10244" width="14.5703125" style="425" customWidth="1"/>
    <col min="10245" max="10245" width="12.7109375" style="425" customWidth="1"/>
    <col min="10246" max="10246" width="16.7109375" style="425" customWidth="1"/>
    <col min="10247" max="10247" width="31" style="425" customWidth="1"/>
    <col min="10248" max="10248" width="15.85546875" style="425" customWidth="1"/>
    <col min="10249" max="10249" width="16" style="425" customWidth="1"/>
    <col min="10250" max="10250" width="19.140625" style="425" customWidth="1"/>
    <col min="10251" max="10251" width="15.7109375" style="425" customWidth="1"/>
    <col min="10252" max="10496" width="9.140625" style="425"/>
    <col min="10497" max="10497" width="36.7109375" style="425" customWidth="1"/>
    <col min="10498" max="10498" width="16.85546875" style="425" customWidth="1"/>
    <col min="10499" max="10499" width="12.7109375" style="425" customWidth="1"/>
    <col min="10500" max="10500" width="14.5703125" style="425" customWidth="1"/>
    <col min="10501" max="10501" width="12.7109375" style="425" customWidth="1"/>
    <col min="10502" max="10502" width="16.7109375" style="425" customWidth="1"/>
    <col min="10503" max="10503" width="31" style="425" customWidth="1"/>
    <col min="10504" max="10504" width="15.85546875" style="425" customWidth="1"/>
    <col min="10505" max="10505" width="16" style="425" customWidth="1"/>
    <col min="10506" max="10506" width="19.140625" style="425" customWidth="1"/>
    <col min="10507" max="10507" width="15.7109375" style="425" customWidth="1"/>
    <col min="10508" max="10752" width="9.140625" style="425"/>
    <col min="10753" max="10753" width="36.7109375" style="425" customWidth="1"/>
    <col min="10754" max="10754" width="16.85546875" style="425" customWidth="1"/>
    <col min="10755" max="10755" width="12.7109375" style="425" customWidth="1"/>
    <col min="10756" max="10756" width="14.5703125" style="425" customWidth="1"/>
    <col min="10757" max="10757" width="12.7109375" style="425" customWidth="1"/>
    <col min="10758" max="10758" width="16.7109375" style="425" customWidth="1"/>
    <col min="10759" max="10759" width="31" style="425" customWidth="1"/>
    <col min="10760" max="10760" width="15.85546875" style="425" customWidth="1"/>
    <col min="10761" max="10761" width="16" style="425" customWidth="1"/>
    <col min="10762" max="10762" width="19.140625" style="425" customWidth="1"/>
    <col min="10763" max="10763" width="15.7109375" style="425" customWidth="1"/>
    <col min="10764" max="11008" width="9.140625" style="425"/>
    <col min="11009" max="11009" width="36.7109375" style="425" customWidth="1"/>
    <col min="11010" max="11010" width="16.85546875" style="425" customWidth="1"/>
    <col min="11011" max="11011" width="12.7109375" style="425" customWidth="1"/>
    <col min="11012" max="11012" width="14.5703125" style="425" customWidth="1"/>
    <col min="11013" max="11013" width="12.7109375" style="425" customWidth="1"/>
    <col min="11014" max="11014" width="16.7109375" style="425" customWidth="1"/>
    <col min="11015" max="11015" width="31" style="425" customWidth="1"/>
    <col min="11016" max="11016" width="15.85546875" style="425" customWidth="1"/>
    <col min="11017" max="11017" width="16" style="425" customWidth="1"/>
    <col min="11018" max="11018" width="19.140625" style="425" customWidth="1"/>
    <col min="11019" max="11019" width="15.7109375" style="425" customWidth="1"/>
    <col min="11020" max="11264" width="9.140625" style="425"/>
    <col min="11265" max="11265" width="36.7109375" style="425" customWidth="1"/>
    <col min="11266" max="11266" width="16.85546875" style="425" customWidth="1"/>
    <col min="11267" max="11267" width="12.7109375" style="425" customWidth="1"/>
    <col min="11268" max="11268" width="14.5703125" style="425" customWidth="1"/>
    <col min="11269" max="11269" width="12.7109375" style="425" customWidth="1"/>
    <col min="11270" max="11270" width="16.7109375" style="425" customWidth="1"/>
    <col min="11271" max="11271" width="31" style="425" customWidth="1"/>
    <col min="11272" max="11272" width="15.85546875" style="425" customWidth="1"/>
    <col min="11273" max="11273" width="16" style="425" customWidth="1"/>
    <col min="11274" max="11274" width="19.140625" style="425" customWidth="1"/>
    <col min="11275" max="11275" width="15.7109375" style="425" customWidth="1"/>
    <col min="11276" max="11520" width="9.140625" style="425"/>
    <col min="11521" max="11521" width="36.7109375" style="425" customWidth="1"/>
    <col min="11522" max="11522" width="16.85546875" style="425" customWidth="1"/>
    <col min="11523" max="11523" width="12.7109375" style="425" customWidth="1"/>
    <col min="11524" max="11524" width="14.5703125" style="425" customWidth="1"/>
    <col min="11525" max="11525" width="12.7109375" style="425" customWidth="1"/>
    <col min="11526" max="11526" width="16.7109375" style="425" customWidth="1"/>
    <col min="11527" max="11527" width="31" style="425" customWidth="1"/>
    <col min="11528" max="11528" width="15.85546875" style="425" customWidth="1"/>
    <col min="11529" max="11529" width="16" style="425" customWidth="1"/>
    <col min="11530" max="11530" width="19.140625" style="425" customWidth="1"/>
    <col min="11531" max="11531" width="15.7109375" style="425" customWidth="1"/>
    <col min="11532" max="11776" width="9.140625" style="425"/>
    <col min="11777" max="11777" width="36.7109375" style="425" customWidth="1"/>
    <col min="11778" max="11778" width="16.85546875" style="425" customWidth="1"/>
    <col min="11779" max="11779" width="12.7109375" style="425" customWidth="1"/>
    <col min="11780" max="11780" width="14.5703125" style="425" customWidth="1"/>
    <col min="11781" max="11781" width="12.7109375" style="425" customWidth="1"/>
    <col min="11782" max="11782" width="16.7109375" style="425" customWidth="1"/>
    <col min="11783" max="11783" width="31" style="425" customWidth="1"/>
    <col min="11784" max="11784" width="15.85546875" style="425" customWidth="1"/>
    <col min="11785" max="11785" width="16" style="425" customWidth="1"/>
    <col min="11786" max="11786" width="19.140625" style="425" customWidth="1"/>
    <col min="11787" max="11787" width="15.7109375" style="425" customWidth="1"/>
    <col min="11788" max="12032" width="9.140625" style="425"/>
    <col min="12033" max="12033" width="36.7109375" style="425" customWidth="1"/>
    <col min="12034" max="12034" width="16.85546875" style="425" customWidth="1"/>
    <col min="12035" max="12035" width="12.7109375" style="425" customWidth="1"/>
    <col min="12036" max="12036" width="14.5703125" style="425" customWidth="1"/>
    <col min="12037" max="12037" width="12.7109375" style="425" customWidth="1"/>
    <col min="12038" max="12038" width="16.7109375" style="425" customWidth="1"/>
    <col min="12039" max="12039" width="31" style="425" customWidth="1"/>
    <col min="12040" max="12040" width="15.85546875" style="425" customWidth="1"/>
    <col min="12041" max="12041" width="16" style="425" customWidth="1"/>
    <col min="12042" max="12042" width="19.140625" style="425" customWidth="1"/>
    <col min="12043" max="12043" width="15.7109375" style="425" customWidth="1"/>
    <col min="12044" max="12288" width="9.140625" style="425"/>
    <col min="12289" max="12289" width="36.7109375" style="425" customWidth="1"/>
    <col min="12290" max="12290" width="16.85546875" style="425" customWidth="1"/>
    <col min="12291" max="12291" width="12.7109375" style="425" customWidth="1"/>
    <col min="12292" max="12292" width="14.5703125" style="425" customWidth="1"/>
    <col min="12293" max="12293" width="12.7109375" style="425" customWidth="1"/>
    <col min="12294" max="12294" width="16.7109375" style="425" customWidth="1"/>
    <col min="12295" max="12295" width="31" style="425" customWidth="1"/>
    <col min="12296" max="12296" width="15.85546875" style="425" customWidth="1"/>
    <col min="12297" max="12297" width="16" style="425" customWidth="1"/>
    <col min="12298" max="12298" width="19.140625" style="425" customWidth="1"/>
    <col min="12299" max="12299" width="15.7109375" style="425" customWidth="1"/>
    <col min="12300" max="12544" width="9.140625" style="425"/>
    <col min="12545" max="12545" width="36.7109375" style="425" customWidth="1"/>
    <col min="12546" max="12546" width="16.85546875" style="425" customWidth="1"/>
    <col min="12547" max="12547" width="12.7109375" style="425" customWidth="1"/>
    <col min="12548" max="12548" width="14.5703125" style="425" customWidth="1"/>
    <col min="12549" max="12549" width="12.7109375" style="425" customWidth="1"/>
    <col min="12550" max="12550" width="16.7109375" style="425" customWidth="1"/>
    <col min="12551" max="12551" width="31" style="425" customWidth="1"/>
    <col min="12552" max="12552" width="15.85546875" style="425" customWidth="1"/>
    <col min="12553" max="12553" width="16" style="425" customWidth="1"/>
    <col min="12554" max="12554" width="19.140625" style="425" customWidth="1"/>
    <col min="12555" max="12555" width="15.7109375" style="425" customWidth="1"/>
    <col min="12556" max="12800" width="9.140625" style="425"/>
    <col min="12801" max="12801" width="36.7109375" style="425" customWidth="1"/>
    <col min="12802" max="12802" width="16.85546875" style="425" customWidth="1"/>
    <col min="12803" max="12803" width="12.7109375" style="425" customWidth="1"/>
    <col min="12804" max="12804" width="14.5703125" style="425" customWidth="1"/>
    <col min="12805" max="12805" width="12.7109375" style="425" customWidth="1"/>
    <col min="12806" max="12806" width="16.7109375" style="425" customWidth="1"/>
    <col min="12807" max="12807" width="31" style="425" customWidth="1"/>
    <col min="12808" max="12808" width="15.85546875" style="425" customWidth="1"/>
    <col min="12809" max="12809" width="16" style="425" customWidth="1"/>
    <col min="12810" max="12810" width="19.140625" style="425" customWidth="1"/>
    <col min="12811" max="12811" width="15.7109375" style="425" customWidth="1"/>
    <col min="12812" max="13056" width="9.140625" style="425"/>
    <col min="13057" max="13057" width="36.7109375" style="425" customWidth="1"/>
    <col min="13058" max="13058" width="16.85546875" style="425" customWidth="1"/>
    <col min="13059" max="13059" width="12.7109375" style="425" customWidth="1"/>
    <col min="13060" max="13060" width="14.5703125" style="425" customWidth="1"/>
    <col min="13061" max="13061" width="12.7109375" style="425" customWidth="1"/>
    <col min="13062" max="13062" width="16.7109375" style="425" customWidth="1"/>
    <col min="13063" max="13063" width="31" style="425" customWidth="1"/>
    <col min="13064" max="13064" width="15.85546875" style="425" customWidth="1"/>
    <col min="13065" max="13065" width="16" style="425" customWidth="1"/>
    <col min="13066" max="13066" width="19.140625" style="425" customWidth="1"/>
    <col min="13067" max="13067" width="15.7109375" style="425" customWidth="1"/>
    <col min="13068" max="13312" width="9.140625" style="425"/>
    <col min="13313" max="13313" width="36.7109375" style="425" customWidth="1"/>
    <col min="13314" max="13314" width="16.85546875" style="425" customWidth="1"/>
    <col min="13315" max="13315" width="12.7109375" style="425" customWidth="1"/>
    <col min="13316" max="13316" width="14.5703125" style="425" customWidth="1"/>
    <col min="13317" max="13317" width="12.7109375" style="425" customWidth="1"/>
    <col min="13318" max="13318" width="16.7109375" style="425" customWidth="1"/>
    <col min="13319" max="13319" width="31" style="425" customWidth="1"/>
    <col min="13320" max="13320" width="15.85546875" style="425" customWidth="1"/>
    <col min="13321" max="13321" width="16" style="425" customWidth="1"/>
    <col min="13322" max="13322" width="19.140625" style="425" customWidth="1"/>
    <col min="13323" max="13323" width="15.7109375" style="425" customWidth="1"/>
    <col min="13324" max="13568" width="9.140625" style="425"/>
    <col min="13569" max="13569" width="36.7109375" style="425" customWidth="1"/>
    <col min="13570" max="13570" width="16.85546875" style="425" customWidth="1"/>
    <col min="13571" max="13571" width="12.7109375" style="425" customWidth="1"/>
    <col min="13572" max="13572" width="14.5703125" style="425" customWidth="1"/>
    <col min="13573" max="13573" width="12.7109375" style="425" customWidth="1"/>
    <col min="13574" max="13574" width="16.7109375" style="425" customWidth="1"/>
    <col min="13575" max="13575" width="31" style="425" customWidth="1"/>
    <col min="13576" max="13576" width="15.85546875" style="425" customWidth="1"/>
    <col min="13577" max="13577" width="16" style="425" customWidth="1"/>
    <col min="13578" max="13578" width="19.140625" style="425" customWidth="1"/>
    <col min="13579" max="13579" width="15.7109375" style="425" customWidth="1"/>
    <col min="13580" max="13824" width="9.140625" style="425"/>
    <col min="13825" max="13825" width="36.7109375" style="425" customWidth="1"/>
    <col min="13826" max="13826" width="16.85546875" style="425" customWidth="1"/>
    <col min="13827" max="13827" width="12.7109375" style="425" customWidth="1"/>
    <col min="13828" max="13828" width="14.5703125" style="425" customWidth="1"/>
    <col min="13829" max="13829" width="12.7109375" style="425" customWidth="1"/>
    <col min="13830" max="13830" width="16.7109375" style="425" customWidth="1"/>
    <col min="13831" max="13831" width="31" style="425" customWidth="1"/>
    <col min="13832" max="13832" width="15.85546875" style="425" customWidth="1"/>
    <col min="13833" max="13833" width="16" style="425" customWidth="1"/>
    <col min="13834" max="13834" width="19.140625" style="425" customWidth="1"/>
    <col min="13835" max="13835" width="15.7109375" style="425" customWidth="1"/>
    <col min="13836" max="14080" width="9.140625" style="425"/>
    <col min="14081" max="14081" width="36.7109375" style="425" customWidth="1"/>
    <col min="14082" max="14082" width="16.85546875" style="425" customWidth="1"/>
    <col min="14083" max="14083" width="12.7109375" style="425" customWidth="1"/>
    <col min="14084" max="14084" width="14.5703125" style="425" customWidth="1"/>
    <col min="14085" max="14085" width="12.7109375" style="425" customWidth="1"/>
    <col min="14086" max="14086" width="16.7109375" style="425" customWidth="1"/>
    <col min="14087" max="14087" width="31" style="425" customWidth="1"/>
    <col min="14088" max="14088" width="15.85546875" style="425" customWidth="1"/>
    <col min="14089" max="14089" width="16" style="425" customWidth="1"/>
    <col min="14090" max="14090" width="19.140625" style="425" customWidth="1"/>
    <col min="14091" max="14091" width="15.7109375" style="425" customWidth="1"/>
    <col min="14092" max="14336" width="9.140625" style="425"/>
    <col min="14337" max="14337" width="36.7109375" style="425" customWidth="1"/>
    <col min="14338" max="14338" width="16.85546875" style="425" customWidth="1"/>
    <col min="14339" max="14339" width="12.7109375" style="425" customWidth="1"/>
    <col min="14340" max="14340" width="14.5703125" style="425" customWidth="1"/>
    <col min="14341" max="14341" width="12.7109375" style="425" customWidth="1"/>
    <col min="14342" max="14342" width="16.7109375" style="425" customWidth="1"/>
    <col min="14343" max="14343" width="31" style="425" customWidth="1"/>
    <col min="14344" max="14344" width="15.85546875" style="425" customWidth="1"/>
    <col min="14345" max="14345" width="16" style="425" customWidth="1"/>
    <col min="14346" max="14346" width="19.140625" style="425" customWidth="1"/>
    <col min="14347" max="14347" width="15.7109375" style="425" customWidth="1"/>
    <col min="14348" max="14592" width="9.140625" style="425"/>
    <col min="14593" max="14593" width="36.7109375" style="425" customWidth="1"/>
    <col min="14594" max="14594" width="16.85546875" style="425" customWidth="1"/>
    <col min="14595" max="14595" width="12.7109375" style="425" customWidth="1"/>
    <col min="14596" max="14596" width="14.5703125" style="425" customWidth="1"/>
    <col min="14597" max="14597" width="12.7109375" style="425" customWidth="1"/>
    <col min="14598" max="14598" width="16.7109375" style="425" customWidth="1"/>
    <col min="14599" max="14599" width="31" style="425" customWidth="1"/>
    <col min="14600" max="14600" width="15.85546875" style="425" customWidth="1"/>
    <col min="14601" max="14601" width="16" style="425" customWidth="1"/>
    <col min="14602" max="14602" width="19.140625" style="425" customWidth="1"/>
    <col min="14603" max="14603" width="15.7109375" style="425" customWidth="1"/>
    <col min="14604" max="14848" width="9.140625" style="425"/>
    <col min="14849" max="14849" width="36.7109375" style="425" customWidth="1"/>
    <col min="14850" max="14850" width="16.85546875" style="425" customWidth="1"/>
    <col min="14851" max="14851" width="12.7109375" style="425" customWidth="1"/>
    <col min="14852" max="14852" width="14.5703125" style="425" customWidth="1"/>
    <col min="14853" max="14853" width="12.7109375" style="425" customWidth="1"/>
    <col min="14854" max="14854" width="16.7109375" style="425" customWidth="1"/>
    <col min="14855" max="14855" width="31" style="425" customWidth="1"/>
    <col min="14856" max="14856" width="15.85546875" style="425" customWidth="1"/>
    <col min="14857" max="14857" width="16" style="425" customWidth="1"/>
    <col min="14858" max="14858" width="19.140625" style="425" customWidth="1"/>
    <col min="14859" max="14859" width="15.7109375" style="425" customWidth="1"/>
    <col min="14860" max="15104" width="9.140625" style="425"/>
    <col min="15105" max="15105" width="36.7109375" style="425" customWidth="1"/>
    <col min="15106" max="15106" width="16.85546875" style="425" customWidth="1"/>
    <col min="15107" max="15107" width="12.7109375" style="425" customWidth="1"/>
    <col min="15108" max="15108" width="14.5703125" style="425" customWidth="1"/>
    <col min="15109" max="15109" width="12.7109375" style="425" customWidth="1"/>
    <col min="15110" max="15110" width="16.7109375" style="425" customWidth="1"/>
    <col min="15111" max="15111" width="31" style="425" customWidth="1"/>
    <col min="15112" max="15112" width="15.85546875" style="425" customWidth="1"/>
    <col min="15113" max="15113" width="16" style="425" customWidth="1"/>
    <col min="15114" max="15114" width="19.140625" style="425" customWidth="1"/>
    <col min="15115" max="15115" width="15.7109375" style="425" customWidth="1"/>
    <col min="15116" max="15360" width="9.140625" style="425"/>
    <col min="15361" max="15361" width="36.7109375" style="425" customWidth="1"/>
    <col min="15362" max="15362" width="16.85546875" style="425" customWidth="1"/>
    <col min="15363" max="15363" width="12.7109375" style="425" customWidth="1"/>
    <col min="15364" max="15364" width="14.5703125" style="425" customWidth="1"/>
    <col min="15365" max="15365" width="12.7109375" style="425" customWidth="1"/>
    <col min="15366" max="15366" width="16.7109375" style="425" customWidth="1"/>
    <col min="15367" max="15367" width="31" style="425" customWidth="1"/>
    <col min="15368" max="15368" width="15.85546875" style="425" customWidth="1"/>
    <col min="15369" max="15369" width="16" style="425" customWidth="1"/>
    <col min="15370" max="15370" width="19.140625" style="425" customWidth="1"/>
    <col min="15371" max="15371" width="15.7109375" style="425" customWidth="1"/>
    <col min="15372" max="15616" width="9.140625" style="425"/>
    <col min="15617" max="15617" width="36.7109375" style="425" customWidth="1"/>
    <col min="15618" max="15618" width="16.85546875" style="425" customWidth="1"/>
    <col min="15619" max="15619" width="12.7109375" style="425" customWidth="1"/>
    <col min="15620" max="15620" width="14.5703125" style="425" customWidth="1"/>
    <col min="15621" max="15621" width="12.7109375" style="425" customWidth="1"/>
    <col min="15622" max="15622" width="16.7109375" style="425" customWidth="1"/>
    <col min="15623" max="15623" width="31" style="425" customWidth="1"/>
    <col min="15624" max="15624" width="15.85546875" style="425" customWidth="1"/>
    <col min="15625" max="15625" width="16" style="425" customWidth="1"/>
    <col min="15626" max="15626" width="19.140625" style="425" customWidth="1"/>
    <col min="15627" max="15627" width="15.7109375" style="425" customWidth="1"/>
    <col min="15628" max="15872" width="9.140625" style="425"/>
    <col min="15873" max="15873" width="36.7109375" style="425" customWidth="1"/>
    <col min="15874" max="15874" width="16.85546875" style="425" customWidth="1"/>
    <col min="15875" max="15875" width="12.7109375" style="425" customWidth="1"/>
    <col min="15876" max="15876" width="14.5703125" style="425" customWidth="1"/>
    <col min="15877" max="15877" width="12.7109375" style="425" customWidth="1"/>
    <col min="15878" max="15878" width="16.7109375" style="425" customWidth="1"/>
    <col min="15879" max="15879" width="31" style="425" customWidth="1"/>
    <col min="15880" max="15880" width="15.85546875" style="425" customWidth="1"/>
    <col min="15881" max="15881" width="16" style="425" customWidth="1"/>
    <col min="15882" max="15882" width="19.140625" style="425" customWidth="1"/>
    <col min="15883" max="15883" width="15.7109375" style="425" customWidth="1"/>
    <col min="15884" max="16128" width="9.140625" style="425"/>
    <col min="16129" max="16129" width="36.7109375" style="425" customWidth="1"/>
    <col min="16130" max="16130" width="16.85546875" style="425" customWidth="1"/>
    <col min="16131" max="16131" width="12.7109375" style="425" customWidth="1"/>
    <col min="16132" max="16132" width="14.5703125" style="425" customWidth="1"/>
    <col min="16133" max="16133" width="12.7109375" style="425" customWidth="1"/>
    <col min="16134" max="16134" width="16.7109375" style="425" customWidth="1"/>
    <col min="16135" max="16135" width="31" style="425" customWidth="1"/>
    <col min="16136" max="16136" width="15.85546875" style="425" customWidth="1"/>
    <col min="16137" max="16137" width="16" style="425" customWidth="1"/>
    <col min="16138" max="16138" width="19.140625" style="425" customWidth="1"/>
    <col min="16139" max="16139" width="15.7109375" style="425" customWidth="1"/>
    <col min="16140" max="16384" width="9.140625" style="425"/>
  </cols>
  <sheetData>
    <row r="1" spans="1:12" ht="27" customHeight="1" x14ac:dyDescent="0.35">
      <c r="A1" s="424" t="s">
        <v>302</v>
      </c>
      <c r="B1" s="424"/>
      <c r="C1" s="424"/>
      <c r="D1" s="424"/>
      <c r="E1" s="424"/>
    </row>
    <row r="2" spans="1:12" s="427" customFormat="1" ht="20.25" x14ac:dyDescent="0.3">
      <c r="A2" s="426" t="s">
        <v>242</v>
      </c>
      <c r="B2" s="426"/>
      <c r="C2" s="426"/>
      <c r="D2" s="426"/>
      <c r="E2" s="426"/>
    </row>
    <row r="3" spans="1:12" s="427" customFormat="1" ht="22.5" customHeight="1" x14ac:dyDescent="0.3">
      <c r="A3" s="428" t="s">
        <v>303</v>
      </c>
      <c r="E3" s="429"/>
      <c r="G3" s="430"/>
      <c r="H3" s="430"/>
      <c r="I3" s="430"/>
      <c r="J3" s="430"/>
      <c r="K3" s="430"/>
      <c r="L3" s="430"/>
    </row>
    <row r="4" spans="1:12" s="427" customFormat="1" ht="27" customHeight="1" thickBot="1" x14ac:dyDescent="0.35">
      <c r="A4" s="431"/>
      <c r="E4" s="429"/>
      <c r="G4" s="430"/>
      <c r="H4" s="430"/>
      <c r="I4" s="430"/>
      <c r="J4" s="430"/>
      <c r="K4" s="430"/>
      <c r="L4" s="430"/>
    </row>
    <row r="5" spans="1:12" ht="31.5" customHeight="1" x14ac:dyDescent="0.25">
      <c r="A5" s="432" t="s">
        <v>304</v>
      </c>
      <c r="B5" s="433" t="s">
        <v>283</v>
      </c>
      <c r="C5" s="434" t="s">
        <v>144</v>
      </c>
      <c r="D5" s="435" t="s">
        <v>112</v>
      </c>
      <c r="E5" s="436" t="s">
        <v>241</v>
      </c>
      <c r="G5" s="430"/>
      <c r="H5" s="430"/>
      <c r="I5" s="430"/>
      <c r="J5" s="430"/>
      <c r="K5" s="430"/>
      <c r="L5" s="430"/>
    </row>
    <row r="6" spans="1:12" x14ac:dyDescent="0.25">
      <c r="A6" s="437" t="s">
        <v>266</v>
      </c>
      <c r="B6" s="438">
        <v>313022</v>
      </c>
      <c r="C6" s="439">
        <v>31582</v>
      </c>
      <c r="D6" s="438">
        <v>117594</v>
      </c>
      <c r="E6" s="440">
        <v>163846</v>
      </c>
      <c r="G6" s="430"/>
      <c r="H6" s="430"/>
      <c r="I6" s="430"/>
      <c r="J6" s="430"/>
      <c r="K6" s="430"/>
      <c r="L6" s="430"/>
    </row>
    <row r="7" spans="1:12" ht="15.75" customHeight="1" x14ac:dyDescent="0.25">
      <c r="A7" s="441" t="s">
        <v>305</v>
      </c>
      <c r="B7" s="442">
        <v>323580</v>
      </c>
      <c r="C7" s="443">
        <v>2408</v>
      </c>
      <c r="D7" s="442">
        <v>231298</v>
      </c>
      <c r="E7" s="444">
        <v>89874</v>
      </c>
      <c r="G7" s="430"/>
      <c r="H7" s="430"/>
      <c r="I7" s="430"/>
      <c r="J7" s="430"/>
      <c r="K7" s="430"/>
      <c r="L7" s="430"/>
    </row>
    <row r="8" spans="1:12" x14ac:dyDescent="0.25">
      <c r="A8" s="437" t="s">
        <v>306</v>
      </c>
      <c r="B8" s="438">
        <v>455080</v>
      </c>
      <c r="C8" s="439">
        <v>15866</v>
      </c>
      <c r="D8" s="438">
        <v>273746</v>
      </c>
      <c r="E8" s="440">
        <v>165468</v>
      </c>
      <c r="G8" s="430"/>
      <c r="H8" s="430"/>
      <c r="I8" s="430"/>
      <c r="J8" s="430"/>
      <c r="K8" s="430"/>
      <c r="L8" s="430"/>
    </row>
    <row r="9" spans="1:12" x14ac:dyDescent="0.25">
      <c r="A9" s="445" t="s">
        <v>307</v>
      </c>
      <c r="B9" s="446">
        <v>244949</v>
      </c>
      <c r="C9" s="447">
        <v>8801</v>
      </c>
      <c r="D9" s="446">
        <v>168244</v>
      </c>
      <c r="E9" s="448">
        <v>67904</v>
      </c>
      <c r="G9" s="430"/>
      <c r="H9" s="430"/>
      <c r="I9" s="430"/>
      <c r="J9" s="430"/>
      <c r="K9" s="430"/>
      <c r="L9" s="430"/>
    </row>
    <row r="10" spans="1:12" x14ac:dyDescent="0.25">
      <c r="A10" s="445" t="s">
        <v>308</v>
      </c>
      <c r="B10" s="446">
        <v>195321</v>
      </c>
      <c r="C10" s="447">
        <v>5370</v>
      </c>
      <c r="D10" s="446">
        <v>99198</v>
      </c>
      <c r="E10" s="448">
        <v>90753</v>
      </c>
      <c r="G10" s="430"/>
      <c r="H10" s="430"/>
      <c r="I10" s="430"/>
      <c r="J10" s="430"/>
      <c r="K10" s="430"/>
      <c r="L10" s="430"/>
    </row>
    <row r="11" spans="1:12" x14ac:dyDescent="0.25">
      <c r="A11" s="449" t="s">
        <v>309</v>
      </c>
      <c r="B11" s="450">
        <v>14810</v>
      </c>
      <c r="C11" s="451">
        <v>1695</v>
      </c>
      <c r="D11" s="450">
        <v>6304</v>
      </c>
      <c r="E11" s="452">
        <v>6811</v>
      </c>
      <c r="G11" s="430"/>
      <c r="H11" s="430"/>
      <c r="I11" s="430"/>
      <c r="J11" s="430"/>
      <c r="K11" s="430"/>
      <c r="L11" s="430"/>
    </row>
    <row r="12" spans="1:12" x14ac:dyDescent="0.25">
      <c r="A12" s="437" t="s">
        <v>310</v>
      </c>
      <c r="B12" s="438">
        <v>78641</v>
      </c>
      <c r="C12" s="439">
        <v>7529</v>
      </c>
      <c r="D12" s="438">
        <v>32684</v>
      </c>
      <c r="E12" s="440">
        <v>38428</v>
      </c>
      <c r="G12" s="430"/>
      <c r="H12" s="430"/>
      <c r="I12" s="430"/>
      <c r="J12" s="430"/>
      <c r="K12" s="430"/>
      <c r="L12" s="430"/>
    </row>
    <row r="13" spans="1:12" x14ac:dyDescent="0.25">
      <c r="A13" s="445" t="s">
        <v>311</v>
      </c>
      <c r="B13" s="446">
        <v>804</v>
      </c>
      <c r="C13" s="447">
        <v>53</v>
      </c>
      <c r="D13" s="446">
        <v>570</v>
      </c>
      <c r="E13" s="448">
        <v>181</v>
      </c>
      <c r="G13" s="430"/>
      <c r="H13" s="430"/>
      <c r="I13" s="430"/>
      <c r="J13" s="430"/>
      <c r="K13" s="430"/>
      <c r="L13" s="430"/>
    </row>
    <row r="14" spans="1:12" x14ac:dyDescent="0.25">
      <c r="A14" s="453" t="s">
        <v>312</v>
      </c>
      <c r="B14" s="454">
        <v>77837</v>
      </c>
      <c r="C14" s="455">
        <v>7476</v>
      </c>
      <c r="D14" s="454">
        <v>32114</v>
      </c>
      <c r="E14" s="456">
        <v>38247</v>
      </c>
      <c r="G14" s="430"/>
      <c r="H14" s="430"/>
      <c r="I14" s="430"/>
      <c r="J14" s="430"/>
      <c r="K14" s="430"/>
      <c r="L14" s="430"/>
    </row>
    <row r="15" spans="1:12" x14ac:dyDescent="0.25">
      <c r="A15" s="445" t="s">
        <v>313</v>
      </c>
      <c r="B15" s="446">
        <v>17633</v>
      </c>
      <c r="C15" s="447">
        <v>1382</v>
      </c>
      <c r="D15" s="446">
        <v>7689</v>
      </c>
      <c r="E15" s="448">
        <v>8562</v>
      </c>
      <c r="G15" s="430"/>
      <c r="H15" s="430"/>
      <c r="I15" s="430"/>
      <c r="J15" s="430"/>
      <c r="K15" s="430"/>
      <c r="L15" s="430"/>
    </row>
    <row r="16" spans="1:12" x14ac:dyDescent="0.25">
      <c r="A16" s="445" t="s">
        <v>314</v>
      </c>
      <c r="B16" s="446">
        <v>7950</v>
      </c>
      <c r="C16" s="447">
        <v>569</v>
      </c>
      <c r="D16" s="446">
        <v>4727</v>
      </c>
      <c r="E16" s="448">
        <v>2654</v>
      </c>
      <c r="G16" s="430"/>
      <c r="H16" s="430"/>
      <c r="I16" s="430"/>
      <c r="J16" s="430"/>
      <c r="K16" s="430"/>
      <c r="L16" s="430"/>
    </row>
    <row r="17" spans="1:12" x14ac:dyDescent="0.25">
      <c r="A17" s="453" t="s">
        <v>315</v>
      </c>
      <c r="B17" s="454">
        <v>9683</v>
      </c>
      <c r="C17" s="455">
        <v>813</v>
      </c>
      <c r="D17" s="454">
        <v>2962</v>
      </c>
      <c r="E17" s="456">
        <v>5908</v>
      </c>
      <c r="G17" s="430"/>
      <c r="H17" s="430"/>
      <c r="I17" s="430"/>
      <c r="J17" s="430"/>
      <c r="K17" s="430"/>
      <c r="L17" s="430"/>
    </row>
    <row r="18" spans="1:12" x14ac:dyDescent="0.25">
      <c r="A18" s="445" t="s">
        <v>316</v>
      </c>
      <c r="B18" s="446">
        <v>60204</v>
      </c>
      <c r="C18" s="447">
        <v>6094</v>
      </c>
      <c r="D18" s="446">
        <v>24425</v>
      </c>
      <c r="E18" s="448">
        <v>29685</v>
      </c>
      <c r="G18" s="430"/>
      <c r="H18" s="430"/>
      <c r="I18" s="430"/>
      <c r="J18" s="430"/>
      <c r="K18" s="430"/>
      <c r="L18" s="430"/>
    </row>
    <row r="19" spans="1:12" x14ac:dyDescent="0.25">
      <c r="A19" s="445" t="s">
        <v>315</v>
      </c>
      <c r="B19" s="446">
        <v>44274</v>
      </c>
      <c r="C19" s="447">
        <v>4438</v>
      </c>
      <c r="D19" s="446">
        <v>17487</v>
      </c>
      <c r="E19" s="448">
        <v>22349</v>
      </c>
      <c r="G19" s="430"/>
      <c r="H19" s="430"/>
      <c r="I19" s="430"/>
      <c r="J19" s="430"/>
      <c r="K19" s="430"/>
      <c r="L19" s="430"/>
    </row>
    <row r="20" spans="1:12" x14ac:dyDescent="0.25">
      <c r="A20" s="449" t="s">
        <v>314</v>
      </c>
      <c r="B20" s="450">
        <v>15930</v>
      </c>
      <c r="C20" s="451">
        <v>1656</v>
      </c>
      <c r="D20" s="450">
        <v>6938</v>
      </c>
      <c r="E20" s="452">
        <v>7336</v>
      </c>
      <c r="G20" s="430"/>
      <c r="H20" s="430"/>
      <c r="I20" s="430"/>
      <c r="J20" s="430"/>
      <c r="K20" s="430"/>
      <c r="L20" s="430"/>
    </row>
    <row r="21" spans="1:12" x14ac:dyDescent="0.25">
      <c r="A21" s="445"/>
      <c r="B21" s="438"/>
      <c r="C21" s="447"/>
      <c r="D21" s="446"/>
      <c r="E21" s="448"/>
      <c r="G21" s="430"/>
      <c r="H21" s="430"/>
      <c r="I21" s="430"/>
      <c r="J21" s="430"/>
      <c r="K21" s="430"/>
      <c r="L21" s="430"/>
    </row>
    <row r="22" spans="1:12" ht="16.5" thickBot="1" x14ac:dyDescent="0.3">
      <c r="A22" s="457" t="s">
        <v>317</v>
      </c>
      <c r="B22" s="458">
        <v>1170323</v>
      </c>
      <c r="C22" s="459">
        <v>57385</v>
      </c>
      <c r="D22" s="458">
        <v>655322</v>
      </c>
      <c r="E22" s="460">
        <v>457616</v>
      </c>
      <c r="G22" s="430"/>
      <c r="H22" s="430"/>
      <c r="I22" s="430"/>
      <c r="J22" s="430"/>
      <c r="K22" s="430"/>
      <c r="L22" s="430"/>
    </row>
    <row r="23" spans="1:12" x14ac:dyDescent="0.25">
      <c r="G23" s="430"/>
      <c r="H23" s="430"/>
      <c r="I23" s="430"/>
      <c r="J23" s="430"/>
      <c r="K23" s="430"/>
      <c r="L23" s="430"/>
    </row>
    <row r="24" spans="1:12" x14ac:dyDescent="0.25">
      <c r="G24" s="430"/>
      <c r="H24" s="430"/>
      <c r="I24" s="430"/>
      <c r="J24" s="430"/>
      <c r="K24" s="430"/>
      <c r="L24" s="430"/>
    </row>
    <row r="25" spans="1:12" x14ac:dyDescent="0.25">
      <c r="G25" s="430"/>
      <c r="H25" s="430"/>
      <c r="I25" s="430"/>
      <c r="J25" s="430"/>
      <c r="K25" s="430"/>
      <c r="L25" s="430"/>
    </row>
    <row r="26" spans="1:12" x14ac:dyDescent="0.25">
      <c r="G26" s="430"/>
      <c r="H26" s="430"/>
      <c r="I26" s="430"/>
      <c r="J26" s="430"/>
      <c r="K26" s="430"/>
      <c r="L26" s="430"/>
    </row>
    <row r="27" spans="1:12" x14ac:dyDescent="0.25">
      <c r="G27" s="430"/>
      <c r="H27" s="430"/>
      <c r="I27" s="430"/>
      <c r="J27" s="430"/>
      <c r="K27" s="430"/>
      <c r="L27" s="430"/>
    </row>
    <row r="28" spans="1:12" x14ac:dyDescent="0.25">
      <c r="G28" s="430"/>
      <c r="H28" s="430"/>
      <c r="I28" s="430"/>
      <c r="J28" s="430"/>
      <c r="K28" s="430"/>
      <c r="L28" s="430"/>
    </row>
    <row r="29" spans="1:12" x14ac:dyDescent="0.25">
      <c r="G29" s="430"/>
      <c r="H29" s="430"/>
      <c r="I29" s="430"/>
      <c r="J29" s="430"/>
      <c r="K29" s="430"/>
      <c r="L29" s="430"/>
    </row>
    <row r="30" spans="1:12" x14ac:dyDescent="0.25">
      <c r="G30" s="430"/>
      <c r="H30" s="430"/>
      <c r="I30" s="430"/>
      <c r="J30" s="430"/>
      <c r="K30" s="430"/>
      <c r="L30" s="430"/>
    </row>
    <row r="31" spans="1:12" x14ac:dyDescent="0.25">
      <c r="G31" s="430"/>
      <c r="H31" s="430"/>
      <c r="I31" s="430"/>
      <c r="J31" s="430"/>
      <c r="K31" s="430"/>
      <c r="L31" s="430"/>
    </row>
    <row r="32" spans="1:12" x14ac:dyDescent="0.25">
      <c r="G32" s="430"/>
      <c r="H32" s="430"/>
      <c r="I32" s="430"/>
      <c r="J32" s="430"/>
      <c r="K32" s="430"/>
      <c r="L32" s="430"/>
    </row>
    <row r="33" spans="7:12" x14ac:dyDescent="0.25">
      <c r="G33" s="430"/>
      <c r="H33" s="430"/>
      <c r="I33" s="430"/>
      <c r="J33" s="430"/>
      <c r="K33" s="430"/>
      <c r="L33" s="430"/>
    </row>
    <row r="34" spans="7:12" x14ac:dyDescent="0.25">
      <c r="G34" s="430"/>
      <c r="H34" s="430"/>
      <c r="I34" s="430"/>
      <c r="J34" s="430"/>
      <c r="K34" s="430"/>
      <c r="L34" s="430"/>
    </row>
    <row r="35" spans="7:12" x14ac:dyDescent="0.25">
      <c r="G35" s="430"/>
      <c r="H35" s="430"/>
      <c r="I35" s="430"/>
      <c r="J35" s="430"/>
      <c r="K35" s="430"/>
      <c r="L35" s="430"/>
    </row>
    <row r="36" spans="7:12" x14ac:dyDescent="0.25">
      <c r="G36" s="430"/>
      <c r="H36" s="430"/>
      <c r="I36" s="430"/>
      <c r="J36" s="430"/>
      <c r="K36" s="430"/>
      <c r="L36" s="430"/>
    </row>
    <row r="37" spans="7:12" x14ac:dyDescent="0.25">
      <c r="G37" s="430"/>
      <c r="H37" s="430"/>
      <c r="I37" s="430"/>
      <c r="J37" s="430"/>
      <c r="K37" s="430"/>
      <c r="L37" s="430"/>
    </row>
    <row r="38" spans="7:12" x14ac:dyDescent="0.25">
      <c r="G38" s="430"/>
      <c r="H38" s="430"/>
      <c r="I38" s="430"/>
      <c r="J38" s="430"/>
      <c r="K38" s="430"/>
      <c r="L38" s="430"/>
    </row>
    <row r="39" spans="7:12" x14ac:dyDescent="0.25">
      <c r="G39" s="430"/>
      <c r="H39" s="430"/>
      <c r="I39" s="430"/>
      <c r="J39" s="430"/>
      <c r="K39" s="430"/>
      <c r="L39" s="430"/>
    </row>
    <row r="40" spans="7:12" x14ac:dyDescent="0.25">
      <c r="G40" s="430"/>
      <c r="H40" s="430"/>
      <c r="I40" s="430"/>
      <c r="J40" s="430"/>
      <c r="K40" s="430"/>
      <c r="L40" s="430"/>
    </row>
    <row r="41" spans="7:12" x14ac:dyDescent="0.25">
      <c r="G41" s="430"/>
      <c r="H41" s="430"/>
      <c r="I41" s="430"/>
      <c r="J41" s="430"/>
      <c r="K41" s="430"/>
      <c r="L41" s="430"/>
    </row>
    <row r="42" spans="7:12" x14ac:dyDescent="0.25">
      <c r="G42" s="430"/>
      <c r="H42" s="430"/>
      <c r="I42" s="430"/>
      <c r="J42" s="430"/>
      <c r="K42" s="430"/>
      <c r="L42" s="430"/>
    </row>
    <row r="43" spans="7:12" x14ac:dyDescent="0.25">
      <c r="G43" s="430"/>
      <c r="H43" s="430"/>
      <c r="I43" s="430"/>
      <c r="J43" s="430"/>
      <c r="K43" s="430"/>
      <c r="L43" s="430"/>
    </row>
    <row r="44" spans="7:12" x14ac:dyDescent="0.25">
      <c r="G44" s="430"/>
      <c r="H44" s="430"/>
      <c r="I44" s="430"/>
      <c r="J44" s="430"/>
      <c r="K44" s="430"/>
      <c r="L44" s="430"/>
    </row>
    <row r="45" spans="7:12" x14ac:dyDescent="0.25">
      <c r="G45" s="430"/>
      <c r="H45" s="430"/>
      <c r="I45" s="430"/>
      <c r="J45" s="430"/>
      <c r="K45" s="430"/>
      <c r="L45" s="430"/>
    </row>
    <row r="46" spans="7:12" x14ac:dyDescent="0.25">
      <c r="G46" s="430"/>
      <c r="H46" s="430"/>
      <c r="I46" s="430"/>
      <c r="J46" s="430"/>
      <c r="K46" s="430"/>
      <c r="L46" s="430"/>
    </row>
    <row r="47" spans="7:12" x14ac:dyDescent="0.25">
      <c r="G47" s="430"/>
      <c r="H47" s="430"/>
      <c r="I47" s="430"/>
      <c r="J47" s="430"/>
      <c r="K47" s="430"/>
      <c r="L47" s="430"/>
    </row>
    <row r="48" spans="7:12" x14ac:dyDescent="0.25">
      <c r="G48" s="430"/>
      <c r="H48" s="430"/>
      <c r="I48" s="430"/>
      <c r="J48" s="430"/>
      <c r="K48" s="430"/>
      <c r="L48" s="430"/>
    </row>
    <row r="49" spans="7:12" x14ac:dyDescent="0.25">
      <c r="G49" s="430"/>
      <c r="H49" s="430"/>
      <c r="I49" s="430"/>
      <c r="J49" s="430"/>
      <c r="K49" s="430"/>
      <c r="L49" s="430"/>
    </row>
    <row r="50" spans="7:12" x14ac:dyDescent="0.25">
      <c r="G50" s="430"/>
      <c r="H50" s="430"/>
      <c r="I50" s="430"/>
      <c r="J50" s="430"/>
      <c r="K50" s="430"/>
      <c r="L50" s="430"/>
    </row>
    <row r="51" spans="7:12" x14ac:dyDescent="0.25">
      <c r="G51" s="430"/>
      <c r="H51" s="430"/>
      <c r="I51" s="430"/>
      <c r="J51" s="430"/>
      <c r="K51" s="430"/>
      <c r="L51" s="430"/>
    </row>
    <row r="52" spans="7:12" x14ac:dyDescent="0.25">
      <c r="G52" s="430"/>
      <c r="H52" s="430"/>
      <c r="I52" s="430"/>
      <c r="J52" s="430"/>
      <c r="K52" s="430"/>
      <c r="L52" s="430"/>
    </row>
    <row r="53" spans="7:12" x14ac:dyDescent="0.25">
      <c r="G53" s="430"/>
      <c r="H53" s="430"/>
      <c r="I53" s="430"/>
      <c r="J53" s="430"/>
      <c r="K53" s="430"/>
      <c r="L53" s="430"/>
    </row>
    <row r="54" spans="7:12" x14ac:dyDescent="0.25">
      <c r="G54" s="430"/>
      <c r="H54" s="430"/>
      <c r="I54" s="430"/>
      <c r="J54" s="430"/>
      <c r="K54" s="430"/>
      <c r="L54" s="430"/>
    </row>
    <row r="55" spans="7:12" x14ac:dyDescent="0.25">
      <c r="G55" s="430"/>
      <c r="H55" s="430"/>
      <c r="I55" s="430"/>
      <c r="J55" s="430"/>
      <c r="K55" s="430"/>
      <c r="L55" s="430"/>
    </row>
    <row r="56" spans="7:12" x14ac:dyDescent="0.25">
      <c r="G56" s="430"/>
      <c r="H56" s="430"/>
      <c r="I56" s="430"/>
      <c r="J56" s="430"/>
      <c r="K56" s="430"/>
      <c r="L56" s="430"/>
    </row>
    <row r="57" spans="7:12" x14ac:dyDescent="0.25">
      <c r="G57" s="430"/>
      <c r="H57" s="430"/>
      <c r="I57" s="430"/>
      <c r="J57" s="430"/>
      <c r="K57" s="430"/>
      <c r="L57" s="430"/>
    </row>
    <row r="58" spans="7:12" x14ac:dyDescent="0.25">
      <c r="G58" s="430"/>
      <c r="H58" s="430"/>
      <c r="I58" s="430"/>
      <c r="J58" s="430"/>
      <c r="K58" s="430"/>
      <c r="L58" s="430"/>
    </row>
    <row r="59" spans="7:12" x14ac:dyDescent="0.25">
      <c r="G59" s="430"/>
      <c r="H59" s="430"/>
      <c r="I59" s="430"/>
      <c r="J59" s="430"/>
      <c r="K59" s="430"/>
      <c r="L59" s="430"/>
    </row>
    <row r="60" spans="7:12" x14ac:dyDescent="0.25">
      <c r="G60" s="430"/>
      <c r="H60" s="430"/>
      <c r="I60" s="430"/>
      <c r="J60" s="430"/>
      <c r="K60" s="430"/>
      <c r="L60" s="430"/>
    </row>
    <row r="61" spans="7:12" x14ac:dyDescent="0.25">
      <c r="G61" s="430"/>
      <c r="H61" s="430"/>
      <c r="I61" s="430"/>
      <c r="J61" s="430"/>
      <c r="K61" s="430"/>
      <c r="L61" s="430"/>
    </row>
    <row r="62" spans="7:12" x14ac:dyDescent="0.25">
      <c r="G62" s="430"/>
      <c r="H62" s="430"/>
      <c r="I62" s="430"/>
      <c r="J62" s="430"/>
      <c r="K62" s="430"/>
      <c r="L62" s="430"/>
    </row>
    <row r="63" spans="7:12" x14ac:dyDescent="0.25">
      <c r="G63" s="430"/>
      <c r="H63" s="430"/>
      <c r="I63" s="430"/>
      <c r="J63" s="430"/>
      <c r="K63" s="430"/>
      <c r="L63" s="430"/>
    </row>
    <row r="64" spans="7:12" x14ac:dyDescent="0.25">
      <c r="G64" s="430"/>
      <c r="H64" s="430"/>
      <c r="I64" s="430"/>
      <c r="J64" s="430"/>
      <c r="K64" s="430"/>
      <c r="L64" s="430"/>
    </row>
    <row r="65" spans="7:12" x14ac:dyDescent="0.25">
      <c r="G65" s="430"/>
      <c r="H65" s="430"/>
      <c r="I65" s="430"/>
      <c r="J65" s="430"/>
      <c r="K65" s="430"/>
      <c r="L65" s="430"/>
    </row>
    <row r="66" spans="7:12" x14ac:dyDescent="0.25">
      <c r="G66" s="430"/>
      <c r="H66" s="430"/>
      <c r="I66" s="430"/>
      <c r="J66" s="430"/>
      <c r="K66" s="430"/>
      <c r="L66" s="430"/>
    </row>
    <row r="67" spans="7:12" x14ac:dyDescent="0.25">
      <c r="G67" s="430"/>
      <c r="H67" s="430"/>
      <c r="I67" s="430"/>
      <c r="J67" s="430"/>
      <c r="K67" s="430"/>
      <c r="L67" s="430"/>
    </row>
    <row r="68" spans="7:12" x14ac:dyDescent="0.25">
      <c r="G68" s="430"/>
      <c r="H68" s="430"/>
      <c r="I68" s="430"/>
      <c r="J68" s="430"/>
      <c r="K68" s="430"/>
      <c r="L68" s="430"/>
    </row>
    <row r="69" spans="7:12" x14ac:dyDescent="0.25">
      <c r="G69" s="430"/>
      <c r="H69" s="430"/>
      <c r="I69" s="430"/>
      <c r="J69" s="430"/>
      <c r="K69" s="430"/>
      <c r="L69" s="430"/>
    </row>
    <row r="70" spans="7:12" x14ac:dyDescent="0.25">
      <c r="G70" s="430"/>
      <c r="H70" s="430"/>
      <c r="I70" s="430"/>
      <c r="J70" s="430"/>
      <c r="K70" s="430"/>
      <c r="L70" s="430"/>
    </row>
    <row r="71" spans="7:12" x14ac:dyDescent="0.25">
      <c r="G71" s="430"/>
      <c r="H71" s="430"/>
      <c r="I71" s="430"/>
      <c r="J71" s="430"/>
      <c r="K71" s="430"/>
      <c r="L71" s="430"/>
    </row>
    <row r="72" spans="7:12" x14ac:dyDescent="0.25">
      <c r="G72" s="430"/>
      <c r="H72" s="430"/>
      <c r="I72" s="430"/>
      <c r="J72" s="430"/>
      <c r="K72" s="430"/>
      <c r="L72" s="430"/>
    </row>
    <row r="73" spans="7:12" x14ac:dyDescent="0.25">
      <c r="G73" s="430"/>
      <c r="H73" s="430"/>
      <c r="I73" s="430"/>
      <c r="J73" s="430"/>
      <c r="K73" s="430"/>
      <c r="L73" s="430"/>
    </row>
    <row r="74" spans="7:12" x14ac:dyDescent="0.25">
      <c r="G74" s="430"/>
      <c r="H74" s="430"/>
      <c r="I74" s="430"/>
      <c r="J74" s="430"/>
      <c r="K74" s="430"/>
      <c r="L74" s="430"/>
    </row>
    <row r="75" spans="7:12" x14ac:dyDescent="0.25">
      <c r="G75" s="430"/>
      <c r="H75" s="430"/>
      <c r="I75" s="430"/>
      <c r="J75" s="430"/>
      <c r="K75" s="430"/>
      <c r="L75" s="430"/>
    </row>
    <row r="76" spans="7:12" x14ac:dyDescent="0.25">
      <c r="G76" s="430"/>
      <c r="H76" s="430"/>
      <c r="I76" s="430"/>
      <c r="J76" s="430"/>
      <c r="K76" s="430"/>
      <c r="L76" s="430"/>
    </row>
    <row r="77" spans="7:12" x14ac:dyDescent="0.25">
      <c r="G77" s="430"/>
      <c r="H77" s="430"/>
      <c r="I77" s="430"/>
      <c r="J77" s="430"/>
      <c r="K77" s="430"/>
      <c r="L77" s="430"/>
    </row>
    <row r="78" spans="7:12" x14ac:dyDescent="0.25">
      <c r="G78" s="430"/>
      <c r="H78" s="430"/>
      <c r="I78" s="430"/>
      <c r="J78" s="430"/>
      <c r="K78" s="430"/>
      <c r="L78" s="430"/>
    </row>
    <row r="79" spans="7:12" x14ac:dyDescent="0.25">
      <c r="G79" s="430"/>
      <c r="H79" s="430"/>
      <c r="I79" s="430"/>
      <c r="J79" s="430"/>
      <c r="K79" s="430"/>
      <c r="L79" s="430"/>
    </row>
    <row r="80" spans="7:12" x14ac:dyDescent="0.25">
      <c r="G80" s="430"/>
      <c r="H80" s="430"/>
      <c r="I80" s="430"/>
      <c r="J80" s="430"/>
      <c r="K80" s="430"/>
      <c r="L80" s="430"/>
    </row>
    <row r="81" spans="7:12" x14ac:dyDescent="0.25">
      <c r="G81" s="430"/>
      <c r="H81" s="430"/>
      <c r="I81" s="430"/>
      <c r="J81" s="430"/>
      <c r="K81" s="430"/>
      <c r="L81" s="430"/>
    </row>
    <row r="82" spans="7:12" x14ac:dyDescent="0.25">
      <c r="G82" s="430"/>
      <c r="H82" s="430"/>
      <c r="I82" s="430"/>
      <c r="J82" s="430"/>
      <c r="K82" s="430"/>
      <c r="L82" s="430"/>
    </row>
    <row r="83" spans="7:12" x14ac:dyDescent="0.25">
      <c r="G83" s="430"/>
      <c r="H83" s="430"/>
      <c r="I83" s="430"/>
      <c r="J83" s="430"/>
      <c r="K83" s="430"/>
      <c r="L83" s="430"/>
    </row>
    <row r="84" spans="7:12" x14ac:dyDescent="0.25">
      <c r="G84" s="430"/>
      <c r="H84" s="430"/>
      <c r="I84" s="430"/>
      <c r="J84" s="430"/>
      <c r="K84" s="430"/>
      <c r="L84" s="430"/>
    </row>
    <row r="85" spans="7:12" x14ac:dyDescent="0.25">
      <c r="G85" s="430"/>
      <c r="H85" s="430"/>
      <c r="I85" s="430"/>
      <c r="J85" s="430"/>
      <c r="K85" s="430"/>
      <c r="L85" s="430"/>
    </row>
    <row r="86" spans="7:12" x14ac:dyDescent="0.25">
      <c r="G86" s="430"/>
      <c r="H86" s="430"/>
      <c r="I86" s="430"/>
      <c r="J86" s="430"/>
      <c r="K86" s="430"/>
      <c r="L86" s="430"/>
    </row>
    <row r="87" spans="7:12" x14ac:dyDescent="0.25">
      <c r="G87" s="430"/>
      <c r="H87" s="430"/>
      <c r="I87" s="430"/>
      <c r="J87" s="430"/>
      <c r="K87" s="430"/>
      <c r="L87" s="430"/>
    </row>
    <row r="88" spans="7:12" x14ac:dyDescent="0.25">
      <c r="G88" s="430"/>
      <c r="H88" s="430"/>
      <c r="I88" s="430"/>
      <c r="J88" s="430"/>
      <c r="K88" s="430"/>
      <c r="L88" s="430"/>
    </row>
    <row r="89" spans="7:12" x14ac:dyDescent="0.25">
      <c r="G89" s="430"/>
      <c r="H89" s="430"/>
      <c r="I89" s="430"/>
      <c r="J89" s="430"/>
      <c r="K89" s="430"/>
      <c r="L89" s="430"/>
    </row>
    <row r="90" spans="7:12" x14ac:dyDescent="0.25">
      <c r="G90" s="430"/>
      <c r="H90" s="430"/>
      <c r="I90" s="430"/>
      <c r="J90" s="430"/>
      <c r="K90" s="430"/>
      <c r="L90" s="430"/>
    </row>
    <row r="91" spans="7:12" x14ac:dyDescent="0.25">
      <c r="G91" s="430"/>
      <c r="H91" s="430"/>
      <c r="I91" s="430"/>
      <c r="J91" s="430"/>
      <c r="K91" s="430"/>
      <c r="L91" s="430"/>
    </row>
    <row r="92" spans="7:12" x14ac:dyDescent="0.25">
      <c r="G92" s="430"/>
      <c r="H92" s="430"/>
      <c r="I92" s="430"/>
      <c r="J92" s="430"/>
      <c r="K92" s="430"/>
      <c r="L92" s="430"/>
    </row>
    <row r="93" spans="7:12" x14ac:dyDescent="0.25">
      <c r="G93" s="430"/>
      <c r="H93" s="430"/>
      <c r="I93" s="430"/>
      <c r="J93" s="430"/>
      <c r="K93" s="430"/>
      <c r="L93" s="430"/>
    </row>
    <row r="94" spans="7:12" x14ac:dyDescent="0.25">
      <c r="G94" s="430"/>
      <c r="H94" s="430"/>
      <c r="I94" s="430"/>
      <c r="J94" s="430"/>
      <c r="K94" s="430"/>
      <c r="L94" s="430"/>
    </row>
    <row r="95" spans="7:12" x14ac:dyDescent="0.25">
      <c r="G95" s="430"/>
      <c r="H95" s="430"/>
      <c r="I95" s="430"/>
      <c r="J95" s="430"/>
      <c r="K95" s="430"/>
      <c r="L95" s="430"/>
    </row>
    <row r="96" spans="7:12" x14ac:dyDescent="0.25">
      <c r="G96" s="430"/>
      <c r="H96" s="430"/>
      <c r="I96" s="430"/>
      <c r="J96" s="430"/>
      <c r="K96" s="430"/>
      <c r="L96" s="430"/>
    </row>
    <row r="97" spans="7:12" x14ac:dyDescent="0.25">
      <c r="G97" s="430"/>
      <c r="H97" s="430"/>
      <c r="I97" s="430"/>
      <c r="J97" s="430"/>
      <c r="K97" s="430"/>
      <c r="L97" s="430"/>
    </row>
    <row r="98" spans="7:12" x14ac:dyDescent="0.25">
      <c r="G98" s="430"/>
      <c r="H98" s="430"/>
      <c r="I98" s="430"/>
      <c r="J98" s="430"/>
      <c r="K98" s="430"/>
      <c r="L98" s="430"/>
    </row>
    <row r="99" spans="7:12" x14ac:dyDescent="0.25">
      <c r="G99" s="430"/>
      <c r="H99" s="430"/>
      <c r="I99" s="430"/>
      <c r="J99" s="430"/>
      <c r="K99" s="430"/>
      <c r="L99" s="430"/>
    </row>
    <row r="100" spans="7:12" x14ac:dyDescent="0.25">
      <c r="G100" s="430"/>
      <c r="H100" s="430"/>
      <c r="I100" s="430"/>
      <c r="J100" s="430"/>
      <c r="K100" s="430"/>
      <c r="L100" s="430"/>
    </row>
    <row r="101" spans="7:12" x14ac:dyDescent="0.25">
      <c r="G101" s="430"/>
      <c r="H101" s="430"/>
      <c r="I101" s="430"/>
      <c r="J101" s="430"/>
      <c r="K101" s="430"/>
      <c r="L101" s="430"/>
    </row>
    <row r="102" spans="7:12" x14ac:dyDescent="0.25">
      <c r="G102" s="430"/>
      <c r="H102" s="430"/>
      <c r="I102" s="430"/>
      <c r="J102" s="430"/>
      <c r="K102" s="430"/>
      <c r="L102" s="430"/>
    </row>
    <row r="103" spans="7:12" x14ac:dyDescent="0.25">
      <c r="G103" s="430"/>
      <c r="H103" s="430"/>
      <c r="I103" s="430"/>
      <c r="J103" s="430"/>
      <c r="K103" s="430"/>
      <c r="L103" s="430"/>
    </row>
    <row r="104" spans="7:12" x14ac:dyDescent="0.25">
      <c r="G104" s="430"/>
      <c r="H104" s="430"/>
      <c r="I104" s="430"/>
      <c r="J104" s="430"/>
      <c r="K104" s="430"/>
      <c r="L104" s="430"/>
    </row>
    <row r="105" spans="7:12" x14ac:dyDescent="0.25">
      <c r="G105" s="430"/>
      <c r="H105" s="430"/>
      <c r="I105" s="430"/>
      <c r="J105" s="430"/>
      <c r="K105" s="430"/>
      <c r="L105" s="430"/>
    </row>
    <row r="106" spans="7:12" x14ac:dyDescent="0.25">
      <c r="G106" s="430"/>
      <c r="H106" s="430"/>
      <c r="I106" s="430"/>
      <c r="J106" s="430"/>
      <c r="K106" s="430"/>
      <c r="L106" s="430"/>
    </row>
    <row r="107" spans="7:12" x14ac:dyDescent="0.25">
      <c r="G107" s="430"/>
      <c r="H107" s="430"/>
      <c r="I107" s="430"/>
      <c r="J107" s="430"/>
      <c r="K107" s="430"/>
      <c r="L107" s="430"/>
    </row>
    <row r="108" spans="7:12" x14ac:dyDescent="0.25">
      <c r="G108" s="430"/>
      <c r="H108" s="430"/>
      <c r="I108" s="430"/>
      <c r="J108" s="430"/>
      <c r="K108" s="430"/>
      <c r="L108" s="430"/>
    </row>
    <row r="109" spans="7:12" x14ac:dyDescent="0.25">
      <c r="G109" s="430"/>
      <c r="H109" s="430"/>
      <c r="I109" s="430"/>
      <c r="J109" s="430"/>
      <c r="K109" s="430"/>
      <c r="L109" s="430"/>
    </row>
    <row r="110" spans="7:12" x14ac:dyDescent="0.25">
      <c r="G110" s="430"/>
      <c r="H110" s="430"/>
      <c r="I110" s="430"/>
      <c r="J110" s="430"/>
      <c r="K110" s="430"/>
      <c r="L110" s="430"/>
    </row>
    <row r="111" spans="7:12" x14ac:dyDescent="0.25">
      <c r="G111" s="430"/>
      <c r="H111" s="430"/>
      <c r="I111" s="430"/>
      <c r="J111" s="430"/>
      <c r="K111" s="430"/>
      <c r="L111" s="430"/>
    </row>
    <row r="112" spans="7:12" x14ac:dyDescent="0.25">
      <c r="G112" s="430"/>
      <c r="H112" s="430"/>
      <c r="I112" s="430"/>
      <c r="J112" s="430"/>
      <c r="K112" s="430"/>
      <c r="L112" s="430"/>
    </row>
    <row r="113" spans="7:12" x14ac:dyDescent="0.25">
      <c r="G113" s="430"/>
      <c r="H113" s="430"/>
      <c r="I113" s="430"/>
      <c r="J113" s="430"/>
      <c r="K113" s="430"/>
      <c r="L113" s="430"/>
    </row>
    <row r="114" spans="7:12" x14ac:dyDescent="0.25">
      <c r="G114" s="430"/>
      <c r="H114" s="430"/>
      <c r="I114" s="430"/>
      <c r="J114" s="430"/>
      <c r="K114" s="430"/>
      <c r="L114" s="430"/>
    </row>
    <row r="115" spans="7:12" x14ac:dyDescent="0.25">
      <c r="G115" s="430"/>
      <c r="H115" s="430"/>
      <c r="I115" s="430"/>
      <c r="J115" s="430"/>
      <c r="K115" s="430"/>
      <c r="L115" s="430"/>
    </row>
    <row r="116" spans="7:12" x14ac:dyDescent="0.25">
      <c r="G116" s="430"/>
      <c r="H116" s="430"/>
      <c r="I116" s="430"/>
      <c r="J116" s="430"/>
      <c r="K116" s="430"/>
      <c r="L116" s="430"/>
    </row>
    <row r="117" spans="7:12" x14ac:dyDescent="0.25">
      <c r="G117" s="430"/>
      <c r="H117" s="430"/>
      <c r="I117" s="430"/>
      <c r="J117" s="430"/>
      <c r="K117" s="430"/>
      <c r="L117" s="430"/>
    </row>
    <row r="118" spans="7:12" x14ac:dyDescent="0.25">
      <c r="G118" s="430"/>
      <c r="H118" s="430"/>
      <c r="I118" s="430"/>
      <c r="J118" s="430"/>
      <c r="K118" s="430"/>
      <c r="L118" s="430"/>
    </row>
    <row r="119" spans="7:12" x14ac:dyDescent="0.25">
      <c r="G119" s="430"/>
      <c r="H119" s="430"/>
      <c r="I119" s="430"/>
      <c r="J119" s="430"/>
      <c r="K119" s="430"/>
      <c r="L119" s="430"/>
    </row>
    <row r="120" spans="7:12" x14ac:dyDescent="0.25">
      <c r="G120" s="430"/>
      <c r="H120" s="430"/>
      <c r="I120" s="430"/>
      <c r="J120" s="430"/>
      <c r="K120" s="430"/>
      <c r="L120" s="430"/>
    </row>
    <row r="121" spans="7:12" x14ac:dyDescent="0.25">
      <c r="G121" s="430"/>
      <c r="H121" s="430"/>
      <c r="I121" s="430"/>
      <c r="J121" s="430"/>
      <c r="K121" s="430"/>
      <c r="L121" s="430"/>
    </row>
    <row r="122" spans="7:12" x14ac:dyDescent="0.25">
      <c r="G122" s="430"/>
      <c r="H122" s="430"/>
      <c r="I122" s="430"/>
      <c r="J122" s="430"/>
      <c r="K122" s="430"/>
      <c r="L122" s="430"/>
    </row>
    <row r="123" spans="7:12" x14ac:dyDescent="0.25">
      <c r="G123" s="430"/>
      <c r="H123" s="430"/>
      <c r="I123" s="430"/>
      <c r="J123" s="430"/>
      <c r="K123" s="430"/>
      <c r="L123" s="430"/>
    </row>
    <row r="124" spans="7:12" x14ac:dyDescent="0.25">
      <c r="G124" s="430"/>
      <c r="H124" s="430"/>
      <c r="I124" s="430"/>
      <c r="J124" s="430"/>
      <c r="K124" s="430"/>
      <c r="L124" s="430"/>
    </row>
    <row r="125" spans="7:12" x14ac:dyDescent="0.25">
      <c r="G125" s="430"/>
      <c r="H125" s="430"/>
      <c r="I125" s="430"/>
      <c r="J125" s="430"/>
      <c r="K125" s="430"/>
      <c r="L125" s="430"/>
    </row>
    <row r="126" spans="7:12" x14ac:dyDescent="0.25">
      <c r="G126" s="430"/>
      <c r="H126" s="430"/>
      <c r="I126" s="430"/>
      <c r="J126" s="430"/>
      <c r="K126" s="430"/>
      <c r="L126" s="430"/>
    </row>
    <row r="127" spans="7:12" x14ac:dyDescent="0.25">
      <c r="G127" s="430"/>
      <c r="H127" s="430"/>
      <c r="I127" s="430"/>
      <c r="J127" s="430"/>
      <c r="K127" s="430"/>
      <c r="L127" s="430"/>
    </row>
    <row r="128" spans="7:12" x14ac:dyDescent="0.25">
      <c r="G128" s="430"/>
      <c r="H128" s="430"/>
      <c r="I128" s="430"/>
      <c r="J128" s="430"/>
      <c r="K128" s="430"/>
      <c r="L128" s="430"/>
    </row>
    <row r="129" spans="7:12" x14ac:dyDescent="0.25">
      <c r="G129" s="430"/>
      <c r="H129" s="430"/>
      <c r="I129" s="430"/>
      <c r="J129" s="430"/>
      <c r="K129" s="430"/>
      <c r="L129" s="430"/>
    </row>
    <row r="130" spans="7:12" x14ac:dyDescent="0.25">
      <c r="G130" s="430"/>
      <c r="H130" s="430"/>
      <c r="I130" s="430"/>
      <c r="J130" s="430"/>
      <c r="K130" s="430"/>
      <c r="L130" s="430"/>
    </row>
    <row r="131" spans="7:12" x14ac:dyDescent="0.25">
      <c r="G131" s="430"/>
      <c r="H131" s="430"/>
      <c r="I131" s="430"/>
      <c r="J131" s="430"/>
      <c r="K131" s="430"/>
      <c r="L131" s="430"/>
    </row>
    <row r="132" spans="7:12" x14ac:dyDescent="0.25">
      <c r="G132" s="430"/>
      <c r="H132" s="430"/>
      <c r="I132" s="430"/>
      <c r="J132" s="430"/>
      <c r="K132" s="430"/>
      <c r="L132" s="430"/>
    </row>
    <row r="133" spans="7:12" x14ac:dyDescent="0.25">
      <c r="G133" s="430"/>
      <c r="H133" s="430"/>
      <c r="I133" s="430"/>
      <c r="J133" s="430"/>
      <c r="K133" s="430"/>
      <c r="L133" s="430"/>
    </row>
    <row r="134" spans="7:12" x14ac:dyDescent="0.25">
      <c r="G134" s="430"/>
      <c r="H134" s="430"/>
      <c r="I134" s="430"/>
      <c r="J134" s="430"/>
      <c r="K134" s="430"/>
      <c r="L134" s="430"/>
    </row>
    <row r="135" spans="7:12" x14ac:dyDescent="0.25">
      <c r="G135" s="430"/>
      <c r="H135" s="430"/>
      <c r="I135" s="430"/>
      <c r="J135" s="430"/>
      <c r="K135" s="430"/>
      <c r="L135" s="430"/>
    </row>
    <row r="136" spans="7:12" x14ac:dyDescent="0.25">
      <c r="G136" s="430"/>
      <c r="H136" s="430"/>
      <c r="I136" s="430"/>
      <c r="J136" s="430"/>
      <c r="K136" s="430"/>
      <c r="L136" s="430"/>
    </row>
    <row r="137" spans="7:12" x14ac:dyDescent="0.25">
      <c r="G137" s="430"/>
      <c r="H137" s="430"/>
      <c r="I137" s="430"/>
      <c r="J137" s="430"/>
      <c r="K137" s="430"/>
      <c r="L137" s="430"/>
    </row>
    <row r="138" spans="7:12" x14ac:dyDescent="0.25">
      <c r="G138" s="430"/>
      <c r="H138" s="430"/>
      <c r="I138" s="430"/>
      <c r="J138" s="430"/>
      <c r="K138" s="430"/>
      <c r="L138" s="430"/>
    </row>
    <row r="139" spans="7:12" x14ac:dyDescent="0.25">
      <c r="G139" s="430"/>
      <c r="H139" s="430"/>
      <c r="I139" s="430"/>
      <c r="J139" s="430"/>
      <c r="K139" s="430"/>
      <c r="L139" s="430"/>
    </row>
    <row r="140" spans="7:12" x14ac:dyDescent="0.25">
      <c r="G140" s="430"/>
      <c r="H140" s="430"/>
      <c r="I140" s="430"/>
      <c r="J140" s="430"/>
      <c r="K140" s="430"/>
      <c r="L140" s="430"/>
    </row>
    <row r="141" spans="7:12" x14ac:dyDescent="0.25">
      <c r="G141" s="430"/>
      <c r="H141" s="430"/>
      <c r="I141" s="430"/>
      <c r="J141" s="430"/>
      <c r="K141" s="430"/>
      <c r="L141" s="430"/>
    </row>
    <row r="142" spans="7:12" x14ac:dyDescent="0.25">
      <c r="G142" s="430"/>
      <c r="H142" s="430"/>
      <c r="I142" s="430"/>
      <c r="J142" s="430"/>
      <c r="K142" s="430"/>
      <c r="L142" s="430"/>
    </row>
    <row r="143" spans="7:12" x14ac:dyDescent="0.25">
      <c r="G143" s="430"/>
      <c r="H143" s="430"/>
      <c r="I143" s="430"/>
      <c r="J143" s="430"/>
      <c r="K143" s="430"/>
      <c r="L143" s="430"/>
    </row>
    <row r="144" spans="7:12" x14ac:dyDescent="0.25">
      <c r="G144" s="430"/>
      <c r="H144" s="430"/>
      <c r="I144" s="430"/>
      <c r="J144" s="430"/>
      <c r="K144" s="430"/>
      <c r="L144" s="430"/>
    </row>
    <row r="145" spans="7:12" x14ac:dyDescent="0.25">
      <c r="G145" s="430"/>
      <c r="H145" s="430"/>
      <c r="I145" s="430"/>
      <c r="J145" s="430"/>
      <c r="K145" s="430"/>
      <c r="L145" s="430"/>
    </row>
    <row r="146" spans="7:12" x14ac:dyDescent="0.25">
      <c r="G146" s="430"/>
      <c r="H146" s="430"/>
      <c r="I146" s="430"/>
      <c r="J146" s="430"/>
      <c r="K146" s="430"/>
      <c r="L146" s="430"/>
    </row>
    <row r="147" spans="7:12" x14ac:dyDescent="0.25">
      <c r="G147" s="430"/>
      <c r="H147" s="430"/>
      <c r="I147" s="430"/>
      <c r="J147" s="430"/>
      <c r="K147" s="430"/>
      <c r="L147" s="430"/>
    </row>
    <row r="148" spans="7:12" x14ac:dyDescent="0.25">
      <c r="G148" s="430"/>
      <c r="H148" s="430"/>
      <c r="I148" s="430"/>
      <c r="J148" s="430"/>
      <c r="K148" s="430"/>
      <c r="L148" s="430"/>
    </row>
    <row r="149" spans="7:12" x14ac:dyDescent="0.25">
      <c r="G149" s="430"/>
      <c r="H149" s="430"/>
      <c r="I149" s="430"/>
      <c r="J149" s="430"/>
      <c r="K149" s="430"/>
      <c r="L149" s="430"/>
    </row>
    <row r="150" spans="7:12" x14ac:dyDescent="0.25">
      <c r="G150" s="430"/>
      <c r="H150" s="430"/>
      <c r="I150" s="430"/>
      <c r="J150" s="430"/>
      <c r="K150" s="430"/>
      <c r="L150" s="430"/>
    </row>
    <row r="151" spans="7:12" x14ac:dyDescent="0.25">
      <c r="G151" s="430"/>
      <c r="H151" s="430"/>
      <c r="I151" s="430"/>
      <c r="J151" s="430"/>
      <c r="K151" s="430"/>
      <c r="L151" s="430"/>
    </row>
    <row r="152" spans="7:12" x14ac:dyDescent="0.25">
      <c r="G152" s="430"/>
      <c r="H152" s="430"/>
      <c r="I152" s="430"/>
      <c r="J152" s="430"/>
      <c r="K152" s="430"/>
      <c r="L152" s="430"/>
    </row>
    <row r="153" spans="7:12" x14ac:dyDescent="0.25">
      <c r="G153" s="430"/>
      <c r="H153" s="430"/>
      <c r="I153" s="430"/>
      <c r="J153" s="430"/>
      <c r="K153" s="430"/>
      <c r="L153" s="430"/>
    </row>
    <row r="154" spans="7:12" x14ac:dyDescent="0.25">
      <c r="G154" s="430"/>
      <c r="H154" s="430"/>
      <c r="I154" s="430"/>
      <c r="J154" s="430"/>
      <c r="K154" s="430"/>
      <c r="L154" s="430"/>
    </row>
    <row r="155" spans="7:12" x14ac:dyDescent="0.25">
      <c r="G155" s="430"/>
      <c r="H155" s="430"/>
      <c r="I155" s="430"/>
      <c r="J155" s="430"/>
      <c r="K155" s="430"/>
      <c r="L155" s="430"/>
    </row>
    <row r="156" spans="7:12" x14ac:dyDescent="0.25">
      <c r="G156" s="430"/>
      <c r="H156" s="430"/>
      <c r="I156" s="430"/>
      <c r="J156" s="430"/>
      <c r="K156" s="430"/>
      <c r="L156" s="430"/>
    </row>
    <row r="157" spans="7:12" x14ac:dyDescent="0.25">
      <c r="G157" s="430"/>
      <c r="H157" s="430"/>
      <c r="I157" s="430"/>
      <c r="J157" s="430"/>
      <c r="K157" s="430"/>
      <c r="L157" s="430"/>
    </row>
    <row r="158" spans="7:12" x14ac:dyDescent="0.25">
      <c r="G158" s="430"/>
      <c r="H158" s="430"/>
      <c r="I158" s="430"/>
      <c r="J158" s="430"/>
      <c r="K158" s="430"/>
      <c r="L158" s="430"/>
    </row>
    <row r="159" spans="7:12" x14ac:dyDescent="0.25">
      <c r="G159" s="430"/>
      <c r="H159" s="430"/>
      <c r="I159" s="430"/>
      <c r="J159" s="430"/>
      <c r="K159" s="430"/>
      <c r="L159" s="430"/>
    </row>
    <row r="160" spans="7:12" x14ac:dyDescent="0.25">
      <c r="G160" s="430"/>
      <c r="H160" s="430"/>
      <c r="I160" s="430"/>
      <c r="J160" s="430"/>
      <c r="K160" s="430"/>
      <c r="L160" s="430"/>
    </row>
    <row r="161" spans="7:12" x14ac:dyDescent="0.25">
      <c r="G161" s="430"/>
      <c r="H161" s="430"/>
      <c r="I161" s="430"/>
      <c r="J161" s="430"/>
      <c r="K161" s="430"/>
      <c r="L161" s="430"/>
    </row>
    <row r="162" spans="7:12" x14ac:dyDescent="0.25">
      <c r="G162" s="430"/>
      <c r="H162" s="430"/>
      <c r="I162" s="430"/>
      <c r="J162" s="430"/>
      <c r="K162" s="430"/>
      <c r="L162" s="430"/>
    </row>
    <row r="163" spans="7:12" x14ac:dyDescent="0.25">
      <c r="G163" s="430"/>
      <c r="H163" s="430"/>
      <c r="I163" s="430"/>
      <c r="J163" s="430"/>
      <c r="K163" s="430"/>
      <c r="L163" s="430"/>
    </row>
    <row r="164" spans="7:12" x14ac:dyDescent="0.25">
      <c r="G164" s="430"/>
      <c r="H164" s="430"/>
      <c r="I164" s="430"/>
      <c r="J164" s="430"/>
      <c r="K164" s="430"/>
      <c r="L164" s="430"/>
    </row>
    <row r="165" spans="7:12" x14ac:dyDescent="0.25">
      <c r="G165" s="430"/>
      <c r="H165" s="430"/>
      <c r="I165" s="430"/>
      <c r="J165" s="430"/>
      <c r="K165" s="430"/>
      <c r="L165" s="430"/>
    </row>
    <row r="166" spans="7:12" x14ac:dyDescent="0.25">
      <c r="G166" s="430"/>
      <c r="H166" s="430"/>
      <c r="I166" s="430"/>
      <c r="J166" s="430"/>
      <c r="K166" s="430"/>
      <c r="L166" s="430"/>
    </row>
    <row r="167" spans="7:12" x14ac:dyDescent="0.25">
      <c r="G167" s="430"/>
      <c r="H167" s="430"/>
      <c r="I167" s="430"/>
      <c r="J167" s="430"/>
      <c r="K167" s="430"/>
      <c r="L167" s="430"/>
    </row>
    <row r="168" spans="7:12" x14ac:dyDescent="0.25">
      <c r="G168" s="430"/>
      <c r="H168" s="430"/>
      <c r="I168" s="430"/>
      <c r="J168" s="430"/>
      <c r="K168" s="430"/>
      <c r="L168" s="430"/>
    </row>
    <row r="169" spans="7:12" x14ac:dyDescent="0.25">
      <c r="G169" s="430"/>
      <c r="H169" s="430"/>
      <c r="I169" s="430"/>
      <c r="J169" s="430"/>
      <c r="K169" s="430"/>
      <c r="L169" s="430"/>
    </row>
    <row r="170" spans="7:12" x14ac:dyDescent="0.25">
      <c r="G170" s="430"/>
      <c r="H170" s="430"/>
      <c r="I170" s="430"/>
      <c r="J170" s="430"/>
      <c r="K170" s="430"/>
      <c r="L170" s="430"/>
    </row>
    <row r="171" spans="7:12" x14ac:dyDescent="0.25">
      <c r="G171" s="430"/>
      <c r="H171" s="430"/>
      <c r="I171" s="430"/>
      <c r="J171" s="430"/>
      <c r="K171" s="430"/>
      <c r="L171" s="430"/>
    </row>
    <row r="172" spans="7:12" x14ac:dyDescent="0.25">
      <c r="G172" s="430"/>
      <c r="H172" s="430"/>
      <c r="I172" s="430"/>
      <c r="J172" s="430"/>
      <c r="K172" s="430"/>
      <c r="L172" s="430"/>
    </row>
    <row r="173" spans="7:12" x14ac:dyDescent="0.25">
      <c r="G173" s="430"/>
      <c r="H173" s="430"/>
      <c r="I173" s="430"/>
      <c r="J173" s="430"/>
      <c r="K173" s="430"/>
      <c r="L173" s="430"/>
    </row>
    <row r="174" spans="7:12" x14ac:dyDescent="0.25">
      <c r="G174" s="430"/>
      <c r="H174" s="430"/>
      <c r="I174" s="430"/>
      <c r="J174" s="430"/>
      <c r="K174" s="430"/>
      <c r="L174" s="430"/>
    </row>
    <row r="175" spans="7:12" x14ac:dyDescent="0.25">
      <c r="G175" s="430"/>
      <c r="H175" s="430"/>
      <c r="I175" s="430"/>
      <c r="J175" s="430"/>
      <c r="K175" s="430"/>
      <c r="L175" s="430"/>
    </row>
    <row r="176" spans="7:12" x14ac:dyDescent="0.25">
      <c r="G176" s="430"/>
      <c r="H176" s="430"/>
      <c r="I176" s="430"/>
      <c r="J176" s="430"/>
      <c r="K176" s="430"/>
      <c r="L176" s="430"/>
    </row>
    <row r="177" spans="7:12" x14ac:dyDescent="0.25">
      <c r="G177" s="430"/>
      <c r="H177" s="430"/>
      <c r="I177" s="430"/>
      <c r="J177" s="430"/>
      <c r="K177" s="430"/>
      <c r="L177" s="430"/>
    </row>
    <row r="178" spans="7:12" x14ac:dyDescent="0.25">
      <c r="G178" s="430"/>
      <c r="H178" s="430"/>
      <c r="I178" s="430"/>
      <c r="J178" s="430"/>
      <c r="K178" s="430"/>
      <c r="L178" s="430"/>
    </row>
    <row r="179" spans="7:12" x14ac:dyDescent="0.25">
      <c r="G179" s="430"/>
      <c r="H179" s="430"/>
      <c r="I179" s="430"/>
      <c r="J179" s="430"/>
      <c r="K179" s="430"/>
      <c r="L179" s="430"/>
    </row>
    <row r="180" spans="7:12" x14ac:dyDescent="0.25">
      <c r="G180" s="430"/>
      <c r="H180" s="430"/>
      <c r="I180" s="430"/>
      <c r="J180" s="430"/>
      <c r="K180" s="430"/>
      <c r="L180" s="430"/>
    </row>
    <row r="181" spans="7:12" x14ac:dyDescent="0.25">
      <c r="G181" s="430"/>
      <c r="H181" s="430"/>
      <c r="I181" s="430"/>
      <c r="J181" s="430"/>
      <c r="K181" s="430"/>
      <c r="L181" s="430"/>
    </row>
    <row r="182" spans="7:12" x14ac:dyDescent="0.25">
      <c r="G182" s="430"/>
      <c r="H182" s="430"/>
      <c r="I182" s="430"/>
      <c r="J182" s="430"/>
      <c r="K182" s="430"/>
      <c r="L182" s="430"/>
    </row>
    <row r="183" spans="7:12" x14ac:dyDescent="0.25">
      <c r="G183" s="430"/>
      <c r="H183" s="430"/>
      <c r="I183" s="430"/>
      <c r="J183" s="430"/>
      <c r="K183" s="430"/>
      <c r="L183" s="430"/>
    </row>
    <row r="184" spans="7:12" x14ac:dyDescent="0.25">
      <c r="G184" s="430"/>
      <c r="H184" s="430"/>
      <c r="I184" s="430"/>
      <c r="J184" s="430"/>
      <c r="K184" s="430"/>
      <c r="L184" s="430"/>
    </row>
    <row r="185" spans="7:12" x14ac:dyDescent="0.25">
      <c r="G185" s="430"/>
      <c r="H185" s="430"/>
      <c r="I185" s="430"/>
      <c r="J185" s="430"/>
      <c r="K185" s="430"/>
      <c r="L185" s="430"/>
    </row>
    <row r="186" spans="7:12" x14ac:dyDescent="0.25">
      <c r="G186" s="430"/>
      <c r="H186" s="430"/>
      <c r="I186" s="430"/>
      <c r="J186" s="430"/>
      <c r="K186" s="430"/>
      <c r="L186" s="430"/>
    </row>
    <row r="187" spans="7:12" x14ac:dyDescent="0.25">
      <c r="G187" s="430"/>
      <c r="H187" s="430"/>
      <c r="I187" s="430"/>
      <c r="J187" s="430"/>
      <c r="K187" s="430"/>
      <c r="L187" s="430"/>
    </row>
    <row r="188" spans="7:12" x14ac:dyDescent="0.25">
      <c r="G188" s="430"/>
      <c r="H188" s="430"/>
      <c r="I188" s="430"/>
      <c r="J188" s="430"/>
      <c r="K188" s="430"/>
      <c r="L188" s="430"/>
    </row>
    <row r="189" spans="7:12" x14ac:dyDescent="0.25">
      <c r="G189" s="430"/>
      <c r="H189" s="430"/>
      <c r="I189" s="430"/>
      <c r="J189" s="430"/>
      <c r="K189" s="430"/>
      <c r="L189" s="430"/>
    </row>
    <row r="190" spans="7:12" x14ac:dyDescent="0.25">
      <c r="G190" s="430"/>
      <c r="H190" s="430"/>
      <c r="I190" s="430"/>
      <c r="J190" s="430"/>
      <c r="K190" s="430"/>
      <c r="L190" s="430"/>
    </row>
    <row r="191" spans="7:12" x14ac:dyDescent="0.25">
      <c r="G191" s="430"/>
      <c r="H191" s="430"/>
      <c r="I191" s="430"/>
      <c r="J191" s="430"/>
      <c r="K191" s="430"/>
      <c r="L191" s="430"/>
    </row>
    <row r="192" spans="7:12" x14ac:dyDescent="0.25">
      <c r="G192" s="430"/>
      <c r="H192" s="430"/>
      <c r="I192" s="430"/>
      <c r="J192" s="430"/>
      <c r="K192" s="430"/>
      <c r="L192" s="430"/>
    </row>
    <row r="193" spans="7:12" x14ac:dyDescent="0.25">
      <c r="G193" s="430"/>
      <c r="H193" s="430"/>
      <c r="I193" s="430"/>
      <c r="J193" s="430"/>
      <c r="K193" s="430"/>
      <c r="L193" s="430"/>
    </row>
    <row r="194" spans="7:12" x14ac:dyDescent="0.25">
      <c r="G194" s="430"/>
      <c r="H194" s="430"/>
      <c r="I194" s="430"/>
      <c r="J194" s="430"/>
      <c r="K194" s="430"/>
      <c r="L194" s="430"/>
    </row>
    <row r="195" spans="7:12" x14ac:dyDescent="0.25">
      <c r="G195" s="430"/>
      <c r="H195" s="430"/>
      <c r="I195" s="430"/>
      <c r="J195" s="430"/>
      <c r="K195" s="430"/>
      <c r="L195" s="430"/>
    </row>
    <row r="196" spans="7:12" x14ac:dyDescent="0.25">
      <c r="G196" s="430"/>
      <c r="H196" s="430"/>
      <c r="I196" s="430"/>
      <c r="J196" s="430"/>
      <c r="K196" s="430"/>
      <c r="L196" s="430"/>
    </row>
    <row r="197" spans="7:12" x14ac:dyDescent="0.25">
      <c r="G197" s="430"/>
      <c r="H197" s="430"/>
      <c r="I197" s="430"/>
      <c r="J197" s="430"/>
      <c r="K197" s="430"/>
      <c r="L197" s="430"/>
    </row>
    <row r="198" spans="7:12" x14ac:dyDescent="0.25">
      <c r="G198" s="430"/>
      <c r="H198" s="430"/>
      <c r="I198" s="430"/>
      <c r="J198" s="430"/>
      <c r="K198" s="430"/>
      <c r="L198" s="430"/>
    </row>
    <row r="199" spans="7:12" x14ac:dyDescent="0.25">
      <c r="G199" s="430"/>
      <c r="H199" s="430"/>
      <c r="I199" s="430"/>
      <c r="J199" s="430"/>
      <c r="K199" s="430"/>
      <c r="L199" s="430"/>
    </row>
    <row r="200" spans="7:12" x14ac:dyDescent="0.25">
      <c r="G200" s="430"/>
      <c r="H200" s="430"/>
      <c r="I200" s="430"/>
      <c r="J200" s="430"/>
      <c r="K200" s="430"/>
      <c r="L200" s="430"/>
    </row>
  </sheetData>
  <pageMargins left="0.78740157480314965" right="0.43" top="0.72" bottom="0.98425196850393704" header="0" footer="0"/>
  <pageSetup paperSize="9" scale="8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A44A-A593-425E-A3F0-6C17556E956A}">
  <sheetPr>
    <pageSetUpPr fitToPage="1"/>
  </sheetPr>
  <dimension ref="A1:F28"/>
  <sheetViews>
    <sheetView defaultGridColor="0" view="pageBreakPreview" colorId="18" zoomScale="90" zoomScaleNormal="100" zoomScaleSheetLayoutView="90" workbookViewId="0">
      <selection activeCell="G21" sqref="G21"/>
    </sheetView>
  </sheetViews>
  <sheetFormatPr baseColWidth="10" defaultColWidth="11.42578125" defaultRowHeight="12.75" x14ac:dyDescent="0.2"/>
  <cols>
    <col min="1" max="1" width="29.7109375" style="463" customWidth="1"/>
    <col min="2" max="5" width="17.7109375" style="463" customWidth="1"/>
    <col min="6" max="256" width="11.42578125" style="463"/>
    <col min="257" max="257" width="29.7109375" style="463" customWidth="1"/>
    <col min="258" max="261" width="17.7109375" style="463" customWidth="1"/>
    <col min="262" max="512" width="11.42578125" style="463"/>
    <col min="513" max="513" width="29.7109375" style="463" customWidth="1"/>
    <col min="514" max="517" width="17.7109375" style="463" customWidth="1"/>
    <col min="518" max="768" width="11.42578125" style="463"/>
    <col min="769" max="769" width="29.7109375" style="463" customWidth="1"/>
    <col min="770" max="773" width="17.7109375" style="463" customWidth="1"/>
    <col min="774" max="1024" width="11.42578125" style="463"/>
    <col min="1025" max="1025" width="29.7109375" style="463" customWidth="1"/>
    <col min="1026" max="1029" width="17.7109375" style="463" customWidth="1"/>
    <col min="1030" max="1280" width="11.42578125" style="463"/>
    <col min="1281" max="1281" width="29.7109375" style="463" customWidth="1"/>
    <col min="1282" max="1285" width="17.7109375" style="463" customWidth="1"/>
    <col min="1286" max="1536" width="11.42578125" style="463"/>
    <col min="1537" max="1537" width="29.7109375" style="463" customWidth="1"/>
    <col min="1538" max="1541" width="17.7109375" style="463" customWidth="1"/>
    <col min="1542" max="1792" width="11.42578125" style="463"/>
    <col min="1793" max="1793" width="29.7109375" style="463" customWidth="1"/>
    <col min="1794" max="1797" width="17.7109375" style="463" customWidth="1"/>
    <col min="1798" max="2048" width="11.42578125" style="463"/>
    <col min="2049" max="2049" width="29.7109375" style="463" customWidth="1"/>
    <col min="2050" max="2053" width="17.7109375" style="463" customWidth="1"/>
    <col min="2054" max="2304" width="11.42578125" style="463"/>
    <col min="2305" max="2305" width="29.7109375" style="463" customWidth="1"/>
    <col min="2306" max="2309" width="17.7109375" style="463" customWidth="1"/>
    <col min="2310" max="2560" width="11.42578125" style="463"/>
    <col min="2561" max="2561" width="29.7109375" style="463" customWidth="1"/>
    <col min="2562" max="2565" width="17.7109375" style="463" customWidth="1"/>
    <col min="2566" max="2816" width="11.42578125" style="463"/>
    <col min="2817" max="2817" width="29.7109375" style="463" customWidth="1"/>
    <col min="2818" max="2821" width="17.7109375" style="463" customWidth="1"/>
    <col min="2822" max="3072" width="11.42578125" style="463"/>
    <col min="3073" max="3073" width="29.7109375" style="463" customWidth="1"/>
    <col min="3074" max="3077" width="17.7109375" style="463" customWidth="1"/>
    <col min="3078" max="3328" width="11.42578125" style="463"/>
    <col min="3329" max="3329" width="29.7109375" style="463" customWidth="1"/>
    <col min="3330" max="3333" width="17.7109375" style="463" customWidth="1"/>
    <col min="3334" max="3584" width="11.42578125" style="463"/>
    <col min="3585" max="3585" width="29.7109375" style="463" customWidth="1"/>
    <col min="3586" max="3589" width="17.7109375" style="463" customWidth="1"/>
    <col min="3590" max="3840" width="11.42578125" style="463"/>
    <col min="3841" max="3841" width="29.7109375" style="463" customWidth="1"/>
    <col min="3842" max="3845" width="17.7109375" style="463" customWidth="1"/>
    <col min="3846" max="4096" width="11.42578125" style="463"/>
    <col min="4097" max="4097" width="29.7109375" style="463" customWidth="1"/>
    <col min="4098" max="4101" width="17.7109375" style="463" customWidth="1"/>
    <col min="4102" max="4352" width="11.42578125" style="463"/>
    <col min="4353" max="4353" width="29.7109375" style="463" customWidth="1"/>
    <col min="4354" max="4357" width="17.7109375" style="463" customWidth="1"/>
    <col min="4358" max="4608" width="11.42578125" style="463"/>
    <col min="4609" max="4609" width="29.7109375" style="463" customWidth="1"/>
    <col min="4610" max="4613" width="17.7109375" style="463" customWidth="1"/>
    <col min="4614" max="4864" width="11.42578125" style="463"/>
    <col min="4865" max="4865" width="29.7109375" style="463" customWidth="1"/>
    <col min="4866" max="4869" width="17.7109375" style="463" customWidth="1"/>
    <col min="4870" max="5120" width="11.42578125" style="463"/>
    <col min="5121" max="5121" width="29.7109375" style="463" customWidth="1"/>
    <col min="5122" max="5125" width="17.7109375" style="463" customWidth="1"/>
    <col min="5126" max="5376" width="11.42578125" style="463"/>
    <col min="5377" max="5377" width="29.7109375" style="463" customWidth="1"/>
    <col min="5378" max="5381" width="17.7109375" style="463" customWidth="1"/>
    <col min="5382" max="5632" width="11.42578125" style="463"/>
    <col min="5633" max="5633" width="29.7109375" style="463" customWidth="1"/>
    <col min="5634" max="5637" width="17.7109375" style="463" customWidth="1"/>
    <col min="5638" max="5888" width="11.42578125" style="463"/>
    <col min="5889" max="5889" width="29.7109375" style="463" customWidth="1"/>
    <col min="5890" max="5893" width="17.7109375" style="463" customWidth="1"/>
    <col min="5894" max="6144" width="11.42578125" style="463"/>
    <col min="6145" max="6145" width="29.7109375" style="463" customWidth="1"/>
    <col min="6146" max="6149" width="17.7109375" style="463" customWidth="1"/>
    <col min="6150" max="6400" width="11.42578125" style="463"/>
    <col min="6401" max="6401" width="29.7109375" style="463" customWidth="1"/>
    <col min="6402" max="6405" width="17.7109375" style="463" customWidth="1"/>
    <col min="6406" max="6656" width="11.42578125" style="463"/>
    <col min="6657" max="6657" width="29.7109375" style="463" customWidth="1"/>
    <col min="6658" max="6661" width="17.7109375" style="463" customWidth="1"/>
    <col min="6662" max="6912" width="11.42578125" style="463"/>
    <col min="6913" max="6913" width="29.7109375" style="463" customWidth="1"/>
    <col min="6914" max="6917" width="17.7109375" style="463" customWidth="1"/>
    <col min="6918" max="7168" width="11.42578125" style="463"/>
    <col min="7169" max="7169" width="29.7109375" style="463" customWidth="1"/>
    <col min="7170" max="7173" width="17.7109375" style="463" customWidth="1"/>
    <col min="7174" max="7424" width="11.42578125" style="463"/>
    <col min="7425" max="7425" width="29.7109375" style="463" customWidth="1"/>
    <col min="7426" max="7429" width="17.7109375" style="463" customWidth="1"/>
    <col min="7430" max="7680" width="11.42578125" style="463"/>
    <col min="7681" max="7681" width="29.7109375" style="463" customWidth="1"/>
    <col min="7682" max="7685" width="17.7109375" style="463" customWidth="1"/>
    <col min="7686" max="7936" width="11.42578125" style="463"/>
    <col min="7937" max="7937" width="29.7109375" style="463" customWidth="1"/>
    <col min="7938" max="7941" width="17.7109375" style="463" customWidth="1"/>
    <col min="7942" max="8192" width="11.42578125" style="463"/>
    <col min="8193" max="8193" width="29.7109375" style="463" customWidth="1"/>
    <col min="8194" max="8197" width="17.7109375" style="463" customWidth="1"/>
    <col min="8198" max="8448" width="11.42578125" style="463"/>
    <col min="8449" max="8449" width="29.7109375" style="463" customWidth="1"/>
    <col min="8450" max="8453" width="17.7109375" style="463" customWidth="1"/>
    <col min="8454" max="8704" width="11.42578125" style="463"/>
    <col min="8705" max="8705" width="29.7109375" style="463" customWidth="1"/>
    <col min="8706" max="8709" width="17.7109375" style="463" customWidth="1"/>
    <col min="8710" max="8960" width="11.42578125" style="463"/>
    <col min="8961" max="8961" width="29.7109375" style="463" customWidth="1"/>
    <col min="8962" max="8965" width="17.7109375" style="463" customWidth="1"/>
    <col min="8966" max="9216" width="11.42578125" style="463"/>
    <col min="9217" max="9217" width="29.7109375" style="463" customWidth="1"/>
    <col min="9218" max="9221" width="17.7109375" style="463" customWidth="1"/>
    <col min="9222" max="9472" width="11.42578125" style="463"/>
    <col min="9473" max="9473" width="29.7109375" style="463" customWidth="1"/>
    <col min="9474" max="9477" width="17.7109375" style="463" customWidth="1"/>
    <col min="9478" max="9728" width="11.42578125" style="463"/>
    <col min="9729" max="9729" width="29.7109375" style="463" customWidth="1"/>
    <col min="9730" max="9733" width="17.7109375" style="463" customWidth="1"/>
    <col min="9734" max="9984" width="11.42578125" style="463"/>
    <col min="9985" max="9985" width="29.7109375" style="463" customWidth="1"/>
    <col min="9986" max="9989" width="17.7109375" style="463" customWidth="1"/>
    <col min="9990" max="10240" width="11.42578125" style="463"/>
    <col min="10241" max="10241" width="29.7109375" style="463" customWidth="1"/>
    <col min="10242" max="10245" width="17.7109375" style="463" customWidth="1"/>
    <col min="10246" max="10496" width="11.42578125" style="463"/>
    <col min="10497" max="10497" width="29.7109375" style="463" customWidth="1"/>
    <col min="10498" max="10501" width="17.7109375" style="463" customWidth="1"/>
    <col min="10502" max="10752" width="11.42578125" style="463"/>
    <col min="10753" max="10753" width="29.7109375" style="463" customWidth="1"/>
    <col min="10754" max="10757" width="17.7109375" style="463" customWidth="1"/>
    <col min="10758" max="11008" width="11.42578125" style="463"/>
    <col min="11009" max="11009" width="29.7109375" style="463" customWidth="1"/>
    <col min="11010" max="11013" width="17.7109375" style="463" customWidth="1"/>
    <col min="11014" max="11264" width="11.42578125" style="463"/>
    <col min="11265" max="11265" width="29.7109375" style="463" customWidth="1"/>
    <col min="11266" max="11269" width="17.7109375" style="463" customWidth="1"/>
    <col min="11270" max="11520" width="11.42578125" style="463"/>
    <col min="11521" max="11521" width="29.7109375" style="463" customWidth="1"/>
    <col min="11522" max="11525" width="17.7109375" style="463" customWidth="1"/>
    <col min="11526" max="11776" width="11.42578125" style="463"/>
    <col min="11777" max="11777" width="29.7109375" style="463" customWidth="1"/>
    <col min="11778" max="11781" width="17.7109375" style="463" customWidth="1"/>
    <col min="11782" max="12032" width="11.42578125" style="463"/>
    <col min="12033" max="12033" width="29.7109375" style="463" customWidth="1"/>
    <col min="12034" max="12037" width="17.7109375" style="463" customWidth="1"/>
    <col min="12038" max="12288" width="11.42578125" style="463"/>
    <col min="12289" max="12289" width="29.7109375" style="463" customWidth="1"/>
    <col min="12290" max="12293" width="17.7109375" style="463" customWidth="1"/>
    <col min="12294" max="12544" width="11.42578125" style="463"/>
    <col min="12545" max="12545" width="29.7109375" style="463" customWidth="1"/>
    <col min="12546" max="12549" width="17.7109375" style="463" customWidth="1"/>
    <col min="12550" max="12800" width="11.42578125" style="463"/>
    <col min="12801" max="12801" width="29.7109375" style="463" customWidth="1"/>
    <col min="12802" max="12805" width="17.7109375" style="463" customWidth="1"/>
    <col min="12806" max="13056" width="11.42578125" style="463"/>
    <col min="13057" max="13057" width="29.7109375" style="463" customWidth="1"/>
    <col min="13058" max="13061" width="17.7109375" style="463" customWidth="1"/>
    <col min="13062" max="13312" width="11.42578125" style="463"/>
    <col min="13313" max="13313" width="29.7109375" style="463" customWidth="1"/>
    <col min="13314" max="13317" width="17.7109375" style="463" customWidth="1"/>
    <col min="13318" max="13568" width="11.42578125" style="463"/>
    <col min="13569" max="13569" width="29.7109375" style="463" customWidth="1"/>
    <col min="13570" max="13573" width="17.7109375" style="463" customWidth="1"/>
    <col min="13574" max="13824" width="11.42578125" style="463"/>
    <col min="13825" max="13825" width="29.7109375" style="463" customWidth="1"/>
    <col min="13826" max="13829" width="17.7109375" style="463" customWidth="1"/>
    <col min="13830" max="14080" width="11.42578125" style="463"/>
    <col min="14081" max="14081" width="29.7109375" style="463" customWidth="1"/>
    <col min="14082" max="14085" width="17.7109375" style="463" customWidth="1"/>
    <col min="14086" max="14336" width="11.42578125" style="463"/>
    <col min="14337" max="14337" width="29.7109375" style="463" customWidth="1"/>
    <col min="14338" max="14341" width="17.7109375" style="463" customWidth="1"/>
    <col min="14342" max="14592" width="11.42578125" style="463"/>
    <col min="14593" max="14593" width="29.7109375" style="463" customWidth="1"/>
    <col min="14594" max="14597" width="17.7109375" style="463" customWidth="1"/>
    <col min="14598" max="14848" width="11.42578125" style="463"/>
    <col min="14849" max="14849" width="29.7109375" style="463" customWidth="1"/>
    <col min="14850" max="14853" width="17.7109375" style="463" customWidth="1"/>
    <col min="14854" max="15104" width="11.42578125" style="463"/>
    <col min="15105" max="15105" width="29.7109375" style="463" customWidth="1"/>
    <col min="15106" max="15109" width="17.7109375" style="463" customWidth="1"/>
    <col min="15110" max="15360" width="11.42578125" style="463"/>
    <col min="15361" max="15361" width="29.7109375" style="463" customWidth="1"/>
    <col min="15362" max="15365" width="17.7109375" style="463" customWidth="1"/>
    <col min="15366" max="15616" width="11.42578125" style="463"/>
    <col min="15617" max="15617" width="29.7109375" style="463" customWidth="1"/>
    <col min="15618" max="15621" width="17.7109375" style="463" customWidth="1"/>
    <col min="15622" max="15872" width="11.42578125" style="463"/>
    <col min="15873" max="15873" width="29.7109375" style="463" customWidth="1"/>
    <col min="15874" max="15877" width="17.7109375" style="463" customWidth="1"/>
    <col min="15878" max="16128" width="11.42578125" style="463"/>
    <col min="16129" max="16129" width="29.7109375" style="463" customWidth="1"/>
    <col min="16130" max="16133" width="17.7109375" style="463" customWidth="1"/>
    <col min="16134" max="16384" width="11.42578125" style="463"/>
  </cols>
  <sheetData>
    <row r="1" spans="1:6" ht="33.75" customHeight="1" x14ac:dyDescent="0.35">
      <c r="A1" s="461" t="s">
        <v>302</v>
      </c>
      <c r="B1" s="461"/>
      <c r="C1" s="461"/>
      <c r="D1" s="462"/>
      <c r="E1" s="461"/>
    </row>
    <row r="2" spans="1:6" ht="27.75" customHeight="1" x14ac:dyDescent="0.2">
      <c r="A2" s="464" t="s">
        <v>318</v>
      </c>
      <c r="B2" s="464"/>
      <c r="C2" s="464"/>
      <c r="D2" s="462"/>
      <c r="E2" s="464"/>
    </row>
    <row r="3" spans="1:6" ht="20.25" customHeight="1" x14ac:dyDescent="0.2">
      <c r="A3" s="465" t="s">
        <v>319</v>
      </c>
      <c r="B3" s="464"/>
      <c r="C3" s="464"/>
      <c r="D3" s="462"/>
      <c r="E3" s="464"/>
    </row>
    <row r="4" spans="1:6" ht="33" customHeight="1" thickBot="1" x14ac:dyDescent="0.25">
      <c r="A4" s="465"/>
      <c r="B4" s="465"/>
      <c r="C4" s="465"/>
      <c r="D4" s="465"/>
      <c r="E4" s="465" t="s">
        <v>320</v>
      </c>
    </row>
    <row r="5" spans="1:6" ht="48.75" customHeight="1" x14ac:dyDescent="0.2">
      <c r="A5" s="466" t="s">
        <v>321</v>
      </c>
      <c r="B5" s="467" t="s">
        <v>62</v>
      </c>
      <c r="C5" s="468" t="s">
        <v>63</v>
      </c>
      <c r="D5" s="468" t="s">
        <v>64</v>
      </c>
      <c r="E5" s="469" t="s">
        <v>322</v>
      </c>
    </row>
    <row r="6" spans="1:6" ht="20.100000000000001" customHeight="1" x14ac:dyDescent="0.25">
      <c r="A6" s="470" t="s">
        <v>116</v>
      </c>
      <c r="B6" s="471">
        <v>221954.54</v>
      </c>
      <c r="C6" s="472">
        <v>298562.64</v>
      </c>
      <c r="D6" s="472">
        <v>185965.36</v>
      </c>
      <c r="E6" s="473">
        <v>1382269.33</v>
      </c>
      <c r="F6" s="474"/>
    </row>
    <row r="7" spans="1:6" ht="20.100000000000001" customHeight="1" x14ac:dyDescent="0.25">
      <c r="A7" s="470" t="s">
        <v>323</v>
      </c>
      <c r="B7" s="471">
        <v>235773.3</v>
      </c>
      <c r="C7" s="472">
        <v>196725.32</v>
      </c>
      <c r="D7" s="472">
        <v>170876.87</v>
      </c>
      <c r="E7" s="473">
        <v>1153513.31</v>
      </c>
      <c r="F7" s="474"/>
    </row>
    <row r="8" spans="1:6" ht="20.100000000000001" customHeight="1" x14ac:dyDescent="0.25">
      <c r="A8" s="470" t="s">
        <v>324</v>
      </c>
      <c r="B8" s="475">
        <v>99158.957999999999</v>
      </c>
      <c r="C8" s="476">
        <v>95479.195000000007</v>
      </c>
      <c r="D8" s="476">
        <v>325001.10399999999</v>
      </c>
      <c r="E8" s="477">
        <v>711776.76199999999</v>
      </c>
      <c r="F8" s="474"/>
    </row>
    <row r="9" spans="1:6" ht="20.100000000000001" customHeight="1" x14ac:dyDescent="0.25">
      <c r="A9" s="470" t="s">
        <v>325</v>
      </c>
      <c r="B9" s="471">
        <v>114329.97</v>
      </c>
      <c r="C9" s="472">
        <v>111774.1</v>
      </c>
      <c r="D9" s="472">
        <v>92695.79</v>
      </c>
      <c r="E9" s="473">
        <v>606769.71</v>
      </c>
      <c r="F9" s="474"/>
    </row>
    <row r="10" spans="1:6" ht="20.100000000000001" customHeight="1" x14ac:dyDescent="0.25">
      <c r="A10" s="470" t="s">
        <v>326</v>
      </c>
      <c r="B10" s="471">
        <v>17647.599999999999</v>
      </c>
      <c r="C10" s="472">
        <v>108145.39</v>
      </c>
      <c r="D10" s="472">
        <v>173748.01</v>
      </c>
      <c r="E10" s="473">
        <v>450346.85</v>
      </c>
      <c r="F10" s="474"/>
    </row>
    <row r="11" spans="1:6" ht="20.100000000000001" customHeight="1" x14ac:dyDescent="0.25">
      <c r="A11" s="470" t="s">
        <v>327</v>
      </c>
      <c r="B11" s="475">
        <v>58896.05</v>
      </c>
      <c r="C11" s="476">
        <v>70883.100000000006</v>
      </c>
      <c r="D11" s="476">
        <v>83358.7</v>
      </c>
      <c r="E11" s="477">
        <v>335903.75</v>
      </c>
      <c r="F11" s="474"/>
    </row>
    <row r="12" spans="1:6" ht="20.100000000000001" customHeight="1" x14ac:dyDescent="0.25">
      <c r="A12" s="470" t="s">
        <v>328</v>
      </c>
      <c r="B12" s="475">
        <v>40238.870000000003</v>
      </c>
      <c r="C12" s="472">
        <v>40794.195</v>
      </c>
      <c r="D12" s="472">
        <v>43296.495000000003</v>
      </c>
      <c r="E12" s="473">
        <v>205703.09</v>
      </c>
      <c r="F12" s="474"/>
    </row>
    <row r="13" spans="1:6" ht="20.100000000000001" customHeight="1" x14ac:dyDescent="0.25">
      <c r="A13" s="470" t="s">
        <v>329</v>
      </c>
      <c r="B13" s="471">
        <v>772.7</v>
      </c>
      <c r="C13" s="472">
        <v>1329.3</v>
      </c>
      <c r="D13" s="472">
        <v>839</v>
      </c>
      <c r="E13" s="473">
        <v>4429.6000000000004</v>
      </c>
      <c r="F13" s="474"/>
    </row>
    <row r="14" spans="1:6" ht="20.100000000000001" customHeight="1" x14ac:dyDescent="0.25">
      <c r="A14" s="470" t="s">
        <v>330</v>
      </c>
      <c r="B14" s="471">
        <v>687</v>
      </c>
      <c r="C14" s="472">
        <v>396.19</v>
      </c>
      <c r="D14" s="472">
        <v>523.6</v>
      </c>
      <c r="E14" s="473">
        <v>3269.75</v>
      </c>
      <c r="F14" s="474"/>
    </row>
    <row r="15" spans="1:6" ht="20.100000000000001" customHeight="1" x14ac:dyDescent="0.25">
      <c r="A15" s="470" t="s">
        <v>331</v>
      </c>
      <c r="B15" s="475">
        <v>220</v>
      </c>
      <c r="C15" s="476">
        <v>270.8</v>
      </c>
      <c r="D15" s="476">
        <v>309</v>
      </c>
      <c r="E15" s="477">
        <v>1675.15</v>
      </c>
      <c r="F15" s="474"/>
    </row>
    <row r="16" spans="1:6" ht="20.100000000000001" customHeight="1" x14ac:dyDescent="0.25">
      <c r="A16" s="478" t="s">
        <v>332</v>
      </c>
      <c r="B16" s="479">
        <v>789678.98800000001</v>
      </c>
      <c r="C16" s="480">
        <v>924360.23</v>
      </c>
      <c r="D16" s="480">
        <v>1076613.929</v>
      </c>
      <c r="E16" s="481">
        <v>4855657.3020000001</v>
      </c>
      <c r="F16" s="482"/>
    </row>
    <row r="17" spans="1:6" ht="20.100000000000001" customHeight="1" x14ac:dyDescent="0.25">
      <c r="A17" s="483" t="s">
        <v>112</v>
      </c>
      <c r="B17" s="484">
        <v>242207.9</v>
      </c>
      <c r="C17" s="485">
        <v>255448.65</v>
      </c>
      <c r="D17" s="485">
        <v>296660.38</v>
      </c>
      <c r="E17" s="486">
        <v>1364829.77</v>
      </c>
      <c r="F17" s="487"/>
    </row>
    <row r="18" spans="1:6" ht="20.100000000000001" customHeight="1" x14ac:dyDescent="0.25">
      <c r="A18" s="470" t="s">
        <v>333</v>
      </c>
      <c r="B18" s="471">
        <v>121174.9</v>
      </c>
      <c r="C18" s="472">
        <v>98604.7</v>
      </c>
      <c r="D18" s="472">
        <v>191653.02</v>
      </c>
      <c r="E18" s="473">
        <v>664460.1</v>
      </c>
      <c r="F18" s="474"/>
    </row>
    <row r="19" spans="1:6" ht="20.100000000000001" customHeight="1" x14ac:dyDescent="0.25">
      <c r="A19" s="470" t="s">
        <v>334</v>
      </c>
      <c r="B19" s="471">
        <v>73405.59</v>
      </c>
      <c r="C19" s="472">
        <v>94504.79</v>
      </c>
      <c r="D19" s="472">
        <v>51838.1</v>
      </c>
      <c r="E19" s="473">
        <v>446080.88</v>
      </c>
      <c r="F19" s="474"/>
    </row>
    <row r="20" spans="1:6" ht="20.100000000000001" customHeight="1" x14ac:dyDescent="0.25">
      <c r="A20" s="470" t="s">
        <v>335</v>
      </c>
      <c r="B20" s="471">
        <v>38824.99</v>
      </c>
      <c r="C20" s="472">
        <v>73587.899999999994</v>
      </c>
      <c r="D20" s="472">
        <v>46143.14</v>
      </c>
      <c r="E20" s="473">
        <v>392139.79</v>
      </c>
      <c r="F20" s="474"/>
    </row>
    <row r="21" spans="1:6" ht="20.100000000000001" customHeight="1" x14ac:dyDescent="0.25">
      <c r="A21" s="470" t="s">
        <v>76</v>
      </c>
      <c r="B21" s="471">
        <v>57475.7</v>
      </c>
      <c r="C21" s="472">
        <v>55784.35</v>
      </c>
      <c r="D21" s="472">
        <v>37778.9</v>
      </c>
      <c r="E21" s="473">
        <v>286662.75</v>
      </c>
      <c r="F21" s="474"/>
    </row>
    <row r="22" spans="1:6" ht="20.100000000000001" customHeight="1" x14ac:dyDescent="0.25">
      <c r="A22" s="478" t="s">
        <v>336</v>
      </c>
      <c r="B22" s="479">
        <v>533089.07999999996</v>
      </c>
      <c r="C22" s="480">
        <v>577930.39</v>
      </c>
      <c r="D22" s="480">
        <v>624073.54</v>
      </c>
      <c r="E22" s="481">
        <v>3154173.29</v>
      </c>
      <c r="F22" s="482"/>
    </row>
    <row r="23" spans="1:6" ht="20.100000000000001" customHeight="1" x14ac:dyDescent="0.25">
      <c r="A23" s="470" t="s">
        <v>337</v>
      </c>
      <c r="B23" s="471">
        <v>69297.47</v>
      </c>
      <c r="C23" s="472">
        <v>81574.8</v>
      </c>
      <c r="D23" s="472">
        <v>57436.678999999996</v>
      </c>
      <c r="E23" s="473">
        <v>341100.799</v>
      </c>
      <c r="F23" s="474"/>
    </row>
    <row r="24" spans="1:6" ht="20.100000000000001" customHeight="1" x14ac:dyDescent="0.25">
      <c r="A24" s="470" t="s">
        <v>338</v>
      </c>
      <c r="B24" s="471">
        <v>124407.65399999999</v>
      </c>
      <c r="C24" s="472">
        <v>44482.688999999998</v>
      </c>
      <c r="D24" s="472">
        <v>62892.216</v>
      </c>
      <c r="E24" s="473">
        <v>325064.924</v>
      </c>
      <c r="F24" s="474"/>
    </row>
    <row r="25" spans="1:6" ht="20.100000000000001" customHeight="1" x14ac:dyDescent="0.25">
      <c r="A25" s="470" t="s">
        <v>241</v>
      </c>
      <c r="B25" s="471">
        <v>26362.3</v>
      </c>
      <c r="C25" s="472">
        <v>33092.410000000003</v>
      </c>
      <c r="D25" s="472">
        <v>27343.85</v>
      </c>
      <c r="E25" s="473">
        <v>167574.22</v>
      </c>
      <c r="F25" s="474"/>
    </row>
    <row r="26" spans="1:6" ht="20.100000000000001" customHeight="1" x14ac:dyDescent="0.25">
      <c r="A26" s="478" t="s">
        <v>339</v>
      </c>
      <c r="B26" s="479">
        <v>220067.424</v>
      </c>
      <c r="C26" s="480">
        <v>159149.899</v>
      </c>
      <c r="D26" s="488">
        <v>147672.745</v>
      </c>
      <c r="E26" s="481">
        <v>833739.94299999997</v>
      </c>
    </row>
    <row r="27" spans="1:6" ht="39.75" customHeight="1" thickBot="1" x14ac:dyDescent="0.25">
      <c r="A27" s="489" t="s">
        <v>340</v>
      </c>
      <c r="B27" s="490">
        <v>1542835.4920000001</v>
      </c>
      <c r="C27" s="491">
        <v>1661440.5190000001</v>
      </c>
      <c r="D27" s="492">
        <v>1848360.2139999999</v>
      </c>
      <c r="E27" s="493">
        <v>8843570.5350000001</v>
      </c>
    </row>
    <row r="28" spans="1:6" x14ac:dyDescent="0.2">
      <c r="A28" s="494"/>
      <c r="B28" s="462"/>
      <c r="C28" s="462"/>
      <c r="D28" s="462"/>
      <c r="E28" s="462"/>
    </row>
  </sheetData>
  <printOptions horizontalCentered="1"/>
  <pageMargins left="0.8" right="0.94488188976377963" top="0.67" bottom="0.98425196850393704" header="0.11811023622047245" footer="0.51181102362204722"/>
  <pageSetup paperSize="9" scale="84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113C-94F1-41AB-9D9B-CEFB70B079FF}">
  <dimension ref="A1:G212"/>
  <sheetViews>
    <sheetView view="pageBreakPreview" zoomScale="90" zoomScaleNormal="75" zoomScaleSheetLayoutView="90" workbookViewId="0">
      <pane ySplit="5" topLeftCell="A6" activePane="bottomLeft" state="frozen"/>
      <selection pane="bottomLeft" activeCell="O34" sqref="O34"/>
    </sheetView>
  </sheetViews>
  <sheetFormatPr baseColWidth="10" defaultRowHeight="12.75" x14ac:dyDescent="0.2"/>
  <cols>
    <col min="1" max="1" width="9" style="586" customWidth="1"/>
    <col min="2" max="2" width="41.140625" style="586" customWidth="1"/>
    <col min="3" max="3" width="15.28515625" style="587" customWidth="1"/>
    <col min="4" max="4" width="14" style="586" customWidth="1"/>
    <col min="5" max="5" width="14.7109375" style="586" customWidth="1"/>
    <col min="6" max="6" width="15.85546875" style="586" customWidth="1"/>
    <col min="7" max="7" width="15.140625" style="587" customWidth="1"/>
    <col min="257" max="257" width="9" customWidth="1"/>
    <col min="258" max="258" width="41.140625" customWidth="1"/>
    <col min="259" max="259" width="15.28515625" customWidth="1"/>
    <col min="260" max="260" width="14" customWidth="1"/>
    <col min="261" max="261" width="14.7109375" customWidth="1"/>
    <col min="262" max="262" width="15.85546875" customWidth="1"/>
    <col min="263" max="263" width="15.140625" customWidth="1"/>
    <col min="513" max="513" width="9" customWidth="1"/>
    <col min="514" max="514" width="41.140625" customWidth="1"/>
    <col min="515" max="515" width="15.28515625" customWidth="1"/>
    <col min="516" max="516" width="14" customWidth="1"/>
    <col min="517" max="517" width="14.7109375" customWidth="1"/>
    <col min="518" max="518" width="15.85546875" customWidth="1"/>
    <col min="519" max="519" width="15.140625" customWidth="1"/>
    <col min="769" max="769" width="9" customWidth="1"/>
    <col min="770" max="770" width="41.140625" customWidth="1"/>
    <col min="771" max="771" width="15.28515625" customWidth="1"/>
    <col min="772" max="772" width="14" customWidth="1"/>
    <col min="773" max="773" width="14.7109375" customWidth="1"/>
    <col min="774" max="774" width="15.85546875" customWidth="1"/>
    <col min="775" max="775" width="15.140625" customWidth="1"/>
    <col min="1025" max="1025" width="9" customWidth="1"/>
    <col min="1026" max="1026" width="41.140625" customWidth="1"/>
    <col min="1027" max="1027" width="15.28515625" customWidth="1"/>
    <col min="1028" max="1028" width="14" customWidth="1"/>
    <col min="1029" max="1029" width="14.7109375" customWidth="1"/>
    <col min="1030" max="1030" width="15.85546875" customWidth="1"/>
    <col min="1031" max="1031" width="15.140625" customWidth="1"/>
    <col min="1281" max="1281" width="9" customWidth="1"/>
    <col min="1282" max="1282" width="41.140625" customWidth="1"/>
    <col min="1283" max="1283" width="15.28515625" customWidth="1"/>
    <col min="1284" max="1284" width="14" customWidth="1"/>
    <col min="1285" max="1285" width="14.7109375" customWidth="1"/>
    <col min="1286" max="1286" width="15.85546875" customWidth="1"/>
    <col min="1287" max="1287" width="15.140625" customWidth="1"/>
    <col min="1537" max="1537" width="9" customWidth="1"/>
    <col min="1538" max="1538" width="41.140625" customWidth="1"/>
    <col min="1539" max="1539" width="15.28515625" customWidth="1"/>
    <col min="1540" max="1540" width="14" customWidth="1"/>
    <col min="1541" max="1541" width="14.7109375" customWidth="1"/>
    <col min="1542" max="1542" width="15.85546875" customWidth="1"/>
    <col min="1543" max="1543" width="15.140625" customWidth="1"/>
    <col min="1793" max="1793" width="9" customWidth="1"/>
    <col min="1794" max="1794" width="41.140625" customWidth="1"/>
    <col min="1795" max="1795" width="15.28515625" customWidth="1"/>
    <col min="1796" max="1796" width="14" customWidth="1"/>
    <col min="1797" max="1797" width="14.7109375" customWidth="1"/>
    <col min="1798" max="1798" width="15.85546875" customWidth="1"/>
    <col min="1799" max="1799" width="15.140625" customWidth="1"/>
    <col min="2049" max="2049" width="9" customWidth="1"/>
    <col min="2050" max="2050" width="41.140625" customWidth="1"/>
    <col min="2051" max="2051" width="15.28515625" customWidth="1"/>
    <col min="2052" max="2052" width="14" customWidth="1"/>
    <col min="2053" max="2053" width="14.7109375" customWidth="1"/>
    <col min="2054" max="2054" width="15.85546875" customWidth="1"/>
    <col min="2055" max="2055" width="15.140625" customWidth="1"/>
    <col min="2305" max="2305" width="9" customWidth="1"/>
    <col min="2306" max="2306" width="41.140625" customWidth="1"/>
    <col min="2307" max="2307" width="15.28515625" customWidth="1"/>
    <col min="2308" max="2308" width="14" customWidth="1"/>
    <col min="2309" max="2309" width="14.7109375" customWidth="1"/>
    <col min="2310" max="2310" width="15.85546875" customWidth="1"/>
    <col min="2311" max="2311" width="15.140625" customWidth="1"/>
    <col min="2561" max="2561" width="9" customWidth="1"/>
    <col min="2562" max="2562" width="41.140625" customWidth="1"/>
    <col min="2563" max="2563" width="15.28515625" customWidth="1"/>
    <col min="2564" max="2564" width="14" customWidth="1"/>
    <col min="2565" max="2565" width="14.7109375" customWidth="1"/>
    <col min="2566" max="2566" width="15.85546875" customWidth="1"/>
    <col min="2567" max="2567" width="15.140625" customWidth="1"/>
    <col min="2817" max="2817" width="9" customWidth="1"/>
    <col min="2818" max="2818" width="41.140625" customWidth="1"/>
    <col min="2819" max="2819" width="15.28515625" customWidth="1"/>
    <col min="2820" max="2820" width="14" customWidth="1"/>
    <col min="2821" max="2821" width="14.7109375" customWidth="1"/>
    <col min="2822" max="2822" width="15.85546875" customWidth="1"/>
    <col min="2823" max="2823" width="15.140625" customWidth="1"/>
    <col min="3073" max="3073" width="9" customWidth="1"/>
    <col min="3074" max="3074" width="41.140625" customWidth="1"/>
    <col min="3075" max="3075" width="15.28515625" customWidth="1"/>
    <col min="3076" max="3076" width="14" customWidth="1"/>
    <col min="3077" max="3077" width="14.7109375" customWidth="1"/>
    <col min="3078" max="3078" width="15.85546875" customWidth="1"/>
    <col min="3079" max="3079" width="15.140625" customWidth="1"/>
    <col min="3329" max="3329" width="9" customWidth="1"/>
    <col min="3330" max="3330" width="41.140625" customWidth="1"/>
    <col min="3331" max="3331" width="15.28515625" customWidth="1"/>
    <col min="3332" max="3332" width="14" customWidth="1"/>
    <col min="3333" max="3333" width="14.7109375" customWidth="1"/>
    <col min="3334" max="3334" width="15.85546875" customWidth="1"/>
    <col min="3335" max="3335" width="15.140625" customWidth="1"/>
    <col min="3585" max="3585" width="9" customWidth="1"/>
    <col min="3586" max="3586" width="41.140625" customWidth="1"/>
    <col min="3587" max="3587" width="15.28515625" customWidth="1"/>
    <col min="3588" max="3588" width="14" customWidth="1"/>
    <col min="3589" max="3589" width="14.7109375" customWidth="1"/>
    <col min="3590" max="3590" width="15.85546875" customWidth="1"/>
    <col min="3591" max="3591" width="15.140625" customWidth="1"/>
    <col min="3841" max="3841" width="9" customWidth="1"/>
    <col min="3842" max="3842" width="41.140625" customWidth="1"/>
    <col min="3843" max="3843" width="15.28515625" customWidth="1"/>
    <col min="3844" max="3844" width="14" customWidth="1"/>
    <col min="3845" max="3845" width="14.7109375" customWidth="1"/>
    <col min="3846" max="3846" width="15.85546875" customWidth="1"/>
    <col min="3847" max="3847" width="15.140625" customWidth="1"/>
    <col min="4097" max="4097" width="9" customWidth="1"/>
    <col min="4098" max="4098" width="41.140625" customWidth="1"/>
    <col min="4099" max="4099" width="15.28515625" customWidth="1"/>
    <col min="4100" max="4100" width="14" customWidth="1"/>
    <col min="4101" max="4101" width="14.7109375" customWidth="1"/>
    <col min="4102" max="4102" width="15.85546875" customWidth="1"/>
    <col min="4103" max="4103" width="15.140625" customWidth="1"/>
    <col min="4353" max="4353" width="9" customWidth="1"/>
    <col min="4354" max="4354" width="41.140625" customWidth="1"/>
    <col min="4355" max="4355" width="15.28515625" customWidth="1"/>
    <col min="4356" max="4356" width="14" customWidth="1"/>
    <col min="4357" max="4357" width="14.7109375" customWidth="1"/>
    <col min="4358" max="4358" width="15.85546875" customWidth="1"/>
    <col min="4359" max="4359" width="15.140625" customWidth="1"/>
    <col min="4609" max="4609" width="9" customWidth="1"/>
    <col min="4610" max="4610" width="41.140625" customWidth="1"/>
    <col min="4611" max="4611" width="15.28515625" customWidth="1"/>
    <col min="4612" max="4612" width="14" customWidth="1"/>
    <col min="4613" max="4613" width="14.7109375" customWidth="1"/>
    <col min="4614" max="4614" width="15.85546875" customWidth="1"/>
    <col min="4615" max="4615" width="15.140625" customWidth="1"/>
    <col min="4865" max="4865" width="9" customWidth="1"/>
    <col min="4866" max="4866" width="41.140625" customWidth="1"/>
    <col min="4867" max="4867" width="15.28515625" customWidth="1"/>
    <col min="4868" max="4868" width="14" customWidth="1"/>
    <col min="4869" max="4869" width="14.7109375" customWidth="1"/>
    <col min="4870" max="4870" width="15.85546875" customWidth="1"/>
    <col min="4871" max="4871" width="15.140625" customWidth="1"/>
    <col min="5121" max="5121" width="9" customWidth="1"/>
    <col min="5122" max="5122" width="41.140625" customWidth="1"/>
    <col min="5123" max="5123" width="15.28515625" customWidth="1"/>
    <col min="5124" max="5124" width="14" customWidth="1"/>
    <col min="5125" max="5125" width="14.7109375" customWidth="1"/>
    <col min="5126" max="5126" width="15.85546875" customWidth="1"/>
    <col min="5127" max="5127" width="15.140625" customWidth="1"/>
    <col min="5377" max="5377" width="9" customWidth="1"/>
    <col min="5378" max="5378" width="41.140625" customWidth="1"/>
    <col min="5379" max="5379" width="15.28515625" customWidth="1"/>
    <col min="5380" max="5380" width="14" customWidth="1"/>
    <col min="5381" max="5381" width="14.7109375" customWidth="1"/>
    <col min="5382" max="5382" width="15.85546875" customWidth="1"/>
    <col min="5383" max="5383" width="15.140625" customWidth="1"/>
    <col min="5633" max="5633" width="9" customWidth="1"/>
    <col min="5634" max="5634" width="41.140625" customWidth="1"/>
    <col min="5635" max="5635" width="15.28515625" customWidth="1"/>
    <col min="5636" max="5636" width="14" customWidth="1"/>
    <col min="5637" max="5637" width="14.7109375" customWidth="1"/>
    <col min="5638" max="5638" width="15.85546875" customWidth="1"/>
    <col min="5639" max="5639" width="15.140625" customWidth="1"/>
    <col min="5889" max="5889" width="9" customWidth="1"/>
    <col min="5890" max="5890" width="41.140625" customWidth="1"/>
    <col min="5891" max="5891" width="15.28515625" customWidth="1"/>
    <col min="5892" max="5892" width="14" customWidth="1"/>
    <col min="5893" max="5893" width="14.7109375" customWidth="1"/>
    <col min="5894" max="5894" width="15.85546875" customWidth="1"/>
    <col min="5895" max="5895" width="15.140625" customWidth="1"/>
    <col min="6145" max="6145" width="9" customWidth="1"/>
    <col min="6146" max="6146" width="41.140625" customWidth="1"/>
    <col min="6147" max="6147" width="15.28515625" customWidth="1"/>
    <col min="6148" max="6148" width="14" customWidth="1"/>
    <col min="6149" max="6149" width="14.7109375" customWidth="1"/>
    <col min="6150" max="6150" width="15.85546875" customWidth="1"/>
    <col min="6151" max="6151" width="15.140625" customWidth="1"/>
    <col min="6401" max="6401" width="9" customWidth="1"/>
    <col min="6402" max="6402" width="41.140625" customWidth="1"/>
    <col min="6403" max="6403" width="15.28515625" customWidth="1"/>
    <col min="6404" max="6404" width="14" customWidth="1"/>
    <col min="6405" max="6405" width="14.7109375" customWidth="1"/>
    <col min="6406" max="6406" width="15.85546875" customWidth="1"/>
    <col min="6407" max="6407" width="15.140625" customWidth="1"/>
    <col min="6657" max="6657" width="9" customWidth="1"/>
    <col min="6658" max="6658" width="41.140625" customWidth="1"/>
    <col min="6659" max="6659" width="15.28515625" customWidth="1"/>
    <col min="6660" max="6660" width="14" customWidth="1"/>
    <col min="6661" max="6661" width="14.7109375" customWidth="1"/>
    <col min="6662" max="6662" width="15.85546875" customWidth="1"/>
    <col min="6663" max="6663" width="15.140625" customWidth="1"/>
    <col min="6913" max="6913" width="9" customWidth="1"/>
    <col min="6914" max="6914" width="41.140625" customWidth="1"/>
    <col min="6915" max="6915" width="15.28515625" customWidth="1"/>
    <col min="6916" max="6916" width="14" customWidth="1"/>
    <col min="6917" max="6917" width="14.7109375" customWidth="1"/>
    <col min="6918" max="6918" width="15.85546875" customWidth="1"/>
    <col min="6919" max="6919" width="15.140625" customWidth="1"/>
    <col min="7169" max="7169" width="9" customWidth="1"/>
    <col min="7170" max="7170" width="41.140625" customWidth="1"/>
    <col min="7171" max="7171" width="15.28515625" customWidth="1"/>
    <col min="7172" max="7172" width="14" customWidth="1"/>
    <col min="7173" max="7173" width="14.7109375" customWidth="1"/>
    <col min="7174" max="7174" width="15.85546875" customWidth="1"/>
    <col min="7175" max="7175" width="15.140625" customWidth="1"/>
    <col min="7425" max="7425" width="9" customWidth="1"/>
    <col min="7426" max="7426" width="41.140625" customWidth="1"/>
    <col min="7427" max="7427" width="15.28515625" customWidth="1"/>
    <col min="7428" max="7428" width="14" customWidth="1"/>
    <col min="7429" max="7429" width="14.7109375" customWidth="1"/>
    <col min="7430" max="7430" width="15.85546875" customWidth="1"/>
    <col min="7431" max="7431" width="15.140625" customWidth="1"/>
    <col min="7681" max="7681" width="9" customWidth="1"/>
    <col min="7682" max="7682" width="41.140625" customWidth="1"/>
    <col min="7683" max="7683" width="15.28515625" customWidth="1"/>
    <col min="7684" max="7684" width="14" customWidth="1"/>
    <col min="7685" max="7685" width="14.7109375" customWidth="1"/>
    <col min="7686" max="7686" width="15.85546875" customWidth="1"/>
    <col min="7687" max="7687" width="15.140625" customWidth="1"/>
    <col min="7937" max="7937" width="9" customWidth="1"/>
    <col min="7938" max="7938" width="41.140625" customWidth="1"/>
    <col min="7939" max="7939" width="15.28515625" customWidth="1"/>
    <col min="7940" max="7940" width="14" customWidth="1"/>
    <col min="7941" max="7941" width="14.7109375" customWidth="1"/>
    <col min="7942" max="7942" width="15.85546875" customWidth="1"/>
    <col min="7943" max="7943" width="15.140625" customWidth="1"/>
    <col min="8193" max="8193" width="9" customWidth="1"/>
    <col min="8194" max="8194" width="41.140625" customWidth="1"/>
    <col min="8195" max="8195" width="15.28515625" customWidth="1"/>
    <col min="8196" max="8196" width="14" customWidth="1"/>
    <col min="8197" max="8197" width="14.7109375" customWidth="1"/>
    <col min="8198" max="8198" width="15.85546875" customWidth="1"/>
    <col min="8199" max="8199" width="15.140625" customWidth="1"/>
    <col min="8449" max="8449" width="9" customWidth="1"/>
    <col min="8450" max="8450" width="41.140625" customWidth="1"/>
    <col min="8451" max="8451" width="15.28515625" customWidth="1"/>
    <col min="8452" max="8452" width="14" customWidth="1"/>
    <col min="8453" max="8453" width="14.7109375" customWidth="1"/>
    <col min="8454" max="8454" width="15.85546875" customWidth="1"/>
    <col min="8455" max="8455" width="15.140625" customWidth="1"/>
    <col min="8705" max="8705" width="9" customWidth="1"/>
    <col min="8706" max="8706" width="41.140625" customWidth="1"/>
    <col min="8707" max="8707" width="15.28515625" customWidth="1"/>
    <col min="8708" max="8708" width="14" customWidth="1"/>
    <col min="8709" max="8709" width="14.7109375" customWidth="1"/>
    <col min="8710" max="8710" width="15.85546875" customWidth="1"/>
    <col min="8711" max="8711" width="15.140625" customWidth="1"/>
    <col min="8961" max="8961" width="9" customWidth="1"/>
    <col min="8962" max="8962" width="41.140625" customWidth="1"/>
    <col min="8963" max="8963" width="15.28515625" customWidth="1"/>
    <col min="8964" max="8964" width="14" customWidth="1"/>
    <col min="8965" max="8965" width="14.7109375" customWidth="1"/>
    <col min="8966" max="8966" width="15.85546875" customWidth="1"/>
    <col min="8967" max="8967" width="15.140625" customWidth="1"/>
    <col min="9217" max="9217" width="9" customWidth="1"/>
    <col min="9218" max="9218" width="41.140625" customWidth="1"/>
    <col min="9219" max="9219" width="15.28515625" customWidth="1"/>
    <col min="9220" max="9220" width="14" customWidth="1"/>
    <col min="9221" max="9221" width="14.7109375" customWidth="1"/>
    <col min="9222" max="9222" width="15.85546875" customWidth="1"/>
    <col min="9223" max="9223" width="15.140625" customWidth="1"/>
    <col min="9473" max="9473" width="9" customWidth="1"/>
    <col min="9474" max="9474" width="41.140625" customWidth="1"/>
    <col min="9475" max="9475" width="15.28515625" customWidth="1"/>
    <col min="9476" max="9476" width="14" customWidth="1"/>
    <col min="9477" max="9477" width="14.7109375" customWidth="1"/>
    <col min="9478" max="9478" width="15.85546875" customWidth="1"/>
    <col min="9479" max="9479" width="15.140625" customWidth="1"/>
    <col min="9729" max="9729" width="9" customWidth="1"/>
    <col min="9730" max="9730" width="41.140625" customWidth="1"/>
    <col min="9731" max="9731" width="15.28515625" customWidth="1"/>
    <col min="9732" max="9732" width="14" customWidth="1"/>
    <col min="9733" max="9733" width="14.7109375" customWidth="1"/>
    <col min="9734" max="9734" width="15.85546875" customWidth="1"/>
    <col min="9735" max="9735" width="15.140625" customWidth="1"/>
    <col min="9985" max="9985" width="9" customWidth="1"/>
    <col min="9986" max="9986" width="41.140625" customWidth="1"/>
    <col min="9987" max="9987" width="15.28515625" customWidth="1"/>
    <col min="9988" max="9988" width="14" customWidth="1"/>
    <col min="9989" max="9989" width="14.7109375" customWidth="1"/>
    <col min="9990" max="9990" width="15.85546875" customWidth="1"/>
    <col min="9991" max="9991" width="15.140625" customWidth="1"/>
    <col min="10241" max="10241" width="9" customWidth="1"/>
    <col min="10242" max="10242" width="41.140625" customWidth="1"/>
    <col min="10243" max="10243" width="15.28515625" customWidth="1"/>
    <col min="10244" max="10244" width="14" customWidth="1"/>
    <col min="10245" max="10245" width="14.7109375" customWidth="1"/>
    <col min="10246" max="10246" width="15.85546875" customWidth="1"/>
    <col min="10247" max="10247" width="15.140625" customWidth="1"/>
    <col min="10497" max="10497" width="9" customWidth="1"/>
    <col min="10498" max="10498" width="41.140625" customWidth="1"/>
    <col min="10499" max="10499" width="15.28515625" customWidth="1"/>
    <col min="10500" max="10500" width="14" customWidth="1"/>
    <col min="10501" max="10501" width="14.7109375" customWidth="1"/>
    <col min="10502" max="10502" width="15.85546875" customWidth="1"/>
    <col min="10503" max="10503" width="15.140625" customWidth="1"/>
    <col min="10753" max="10753" width="9" customWidth="1"/>
    <col min="10754" max="10754" width="41.140625" customWidth="1"/>
    <col min="10755" max="10755" width="15.28515625" customWidth="1"/>
    <col min="10756" max="10756" width="14" customWidth="1"/>
    <col min="10757" max="10757" width="14.7109375" customWidth="1"/>
    <col min="10758" max="10758" width="15.85546875" customWidth="1"/>
    <col min="10759" max="10759" width="15.140625" customWidth="1"/>
    <col min="11009" max="11009" width="9" customWidth="1"/>
    <col min="11010" max="11010" width="41.140625" customWidth="1"/>
    <col min="11011" max="11011" width="15.28515625" customWidth="1"/>
    <col min="11012" max="11012" width="14" customWidth="1"/>
    <col min="11013" max="11013" width="14.7109375" customWidth="1"/>
    <col min="11014" max="11014" width="15.85546875" customWidth="1"/>
    <col min="11015" max="11015" width="15.140625" customWidth="1"/>
    <col min="11265" max="11265" width="9" customWidth="1"/>
    <col min="11266" max="11266" width="41.140625" customWidth="1"/>
    <col min="11267" max="11267" width="15.28515625" customWidth="1"/>
    <col min="11268" max="11268" width="14" customWidth="1"/>
    <col min="11269" max="11269" width="14.7109375" customWidth="1"/>
    <col min="11270" max="11270" width="15.85546875" customWidth="1"/>
    <col min="11271" max="11271" width="15.140625" customWidth="1"/>
    <col min="11521" max="11521" width="9" customWidth="1"/>
    <col min="11522" max="11522" width="41.140625" customWidth="1"/>
    <col min="11523" max="11523" width="15.28515625" customWidth="1"/>
    <col min="11524" max="11524" width="14" customWidth="1"/>
    <col min="11525" max="11525" width="14.7109375" customWidth="1"/>
    <col min="11526" max="11526" width="15.85546875" customWidth="1"/>
    <col min="11527" max="11527" width="15.140625" customWidth="1"/>
    <col min="11777" max="11777" width="9" customWidth="1"/>
    <col min="11778" max="11778" width="41.140625" customWidth="1"/>
    <col min="11779" max="11779" width="15.28515625" customWidth="1"/>
    <col min="11780" max="11780" width="14" customWidth="1"/>
    <col min="11781" max="11781" width="14.7109375" customWidth="1"/>
    <col min="11782" max="11782" width="15.85546875" customWidth="1"/>
    <col min="11783" max="11783" width="15.140625" customWidth="1"/>
    <col min="12033" max="12033" width="9" customWidth="1"/>
    <col min="12034" max="12034" width="41.140625" customWidth="1"/>
    <col min="12035" max="12035" width="15.28515625" customWidth="1"/>
    <col min="12036" max="12036" width="14" customWidth="1"/>
    <col min="12037" max="12037" width="14.7109375" customWidth="1"/>
    <col min="12038" max="12038" width="15.85546875" customWidth="1"/>
    <col min="12039" max="12039" width="15.140625" customWidth="1"/>
    <col min="12289" max="12289" width="9" customWidth="1"/>
    <col min="12290" max="12290" width="41.140625" customWidth="1"/>
    <col min="12291" max="12291" width="15.28515625" customWidth="1"/>
    <col min="12292" max="12292" width="14" customWidth="1"/>
    <col min="12293" max="12293" width="14.7109375" customWidth="1"/>
    <col min="12294" max="12294" width="15.85546875" customWidth="1"/>
    <col min="12295" max="12295" width="15.140625" customWidth="1"/>
    <col min="12545" max="12545" width="9" customWidth="1"/>
    <col min="12546" max="12546" width="41.140625" customWidth="1"/>
    <col min="12547" max="12547" width="15.28515625" customWidth="1"/>
    <col min="12548" max="12548" width="14" customWidth="1"/>
    <col min="12549" max="12549" width="14.7109375" customWidth="1"/>
    <col min="12550" max="12550" width="15.85546875" customWidth="1"/>
    <col min="12551" max="12551" width="15.140625" customWidth="1"/>
    <col min="12801" max="12801" width="9" customWidth="1"/>
    <col min="12802" max="12802" width="41.140625" customWidth="1"/>
    <col min="12803" max="12803" width="15.28515625" customWidth="1"/>
    <col min="12804" max="12804" width="14" customWidth="1"/>
    <col min="12805" max="12805" width="14.7109375" customWidth="1"/>
    <col min="12806" max="12806" width="15.85546875" customWidth="1"/>
    <col min="12807" max="12807" width="15.140625" customWidth="1"/>
    <col min="13057" max="13057" width="9" customWidth="1"/>
    <col min="13058" max="13058" width="41.140625" customWidth="1"/>
    <col min="13059" max="13059" width="15.28515625" customWidth="1"/>
    <col min="13060" max="13060" width="14" customWidth="1"/>
    <col min="13061" max="13061" width="14.7109375" customWidth="1"/>
    <col min="13062" max="13062" width="15.85546875" customWidth="1"/>
    <col min="13063" max="13063" width="15.140625" customWidth="1"/>
    <col min="13313" max="13313" width="9" customWidth="1"/>
    <col min="13314" max="13314" width="41.140625" customWidth="1"/>
    <col min="13315" max="13315" width="15.28515625" customWidth="1"/>
    <col min="13316" max="13316" width="14" customWidth="1"/>
    <col min="13317" max="13317" width="14.7109375" customWidth="1"/>
    <col min="13318" max="13318" width="15.85546875" customWidth="1"/>
    <col min="13319" max="13319" width="15.140625" customWidth="1"/>
    <col min="13569" max="13569" width="9" customWidth="1"/>
    <col min="13570" max="13570" width="41.140625" customWidth="1"/>
    <col min="13571" max="13571" width="15.28515625" customWidth="1"/>
    <col min="13572" max="13572" width="14" customWidth="1"/>
    <col min="13573" max="13573" width="14.7109375" customWidth="1"/>
    <col min="13574" max="13574" width="15.85546875" customWidth="1"/>
    <col min="13575" max="13575" width="15.140625" customWidth="1"/>
    <col min="13825" max="13825" width="9" customWidth="1"/>
    <col min="13826" max="13826" width="41.140625" customWidth="1"/>
    <col min="13827" max="13827" width="15.28515625" customWidth="1"/>
    <col min="13828" max="13828" width="14" customWidth="1"/>
    <col min="13829" max="13829" width="14.7109375" customWidth="1"/>
    <col min="13830" max="13830" width="15.85546875" customWidth="1"/>
    <col min="13831" max="13831" width="15.140625" customWidth="1"/>
    <col min="14081" max="14081" width="9" customWidth="1"/>
    <col min="14082" max="14082" width="41.140625" customWidth="1"/>
    <col min="14083" max="14083" width="15.28515625" customWidth="1"/>
    <col min="14084" max="14084" width="14" customWidth="1"/>
    <col min="14085" max="14085" width="14.7109375" customWidth="1"/>
    <col min="14086" max="14086" width="15.85546875" customWidth="1"/>
    <col min="14087" max="14087" width="15.140625" customWidth="1"/>
    <col min="14337" max="14337" width="9" customWidth="1"/>
    <col min="14338" max="14338" width="41.140625" customWidth="1"/>
    <col min="14339" max="14339" width="15.28515625" customWidth="1"/>
    <col min="14340" max="14340" width="14" customWidth="1"/>
    <col min="14341" max="14341" width="14.7109375" customWidth="1"/>
    <col min="14342" max="14342" width="15.85546875" customWidth="1"/>
    <col min="14343" max="14343" width="15.140625" customWidth="1"/>
    <col min="14593" max="14593" width="9" customWidth="1"/>
    <col min="14594" max="14594" width="41.140625" customWidth="1"/>
    <col min="14595" max="14595" width="15.28515625" customWidth="1"/>
    <col min="14596" max="14596" width="14" customWidth="1"/>
    <col min="14597" max="14597" width="14.7109375" customWidth="1"/>
    <col min="14598" max="14598" width="15.85546875" customWidth="1"/>
    <col min="14599" max="14599" width="15.140625" customWidth="1"/>
    <col min="14849" max="14849" width="9" customWidth="1"/>
    <col min="14850" max="14850" width="41.140625" customWidth="1"/>
    <col min="14851" max="14851" width="15.28515625" customWidth="1"/>
    <col min="14852" max="14852" width="14" customWidth="1"/>
    <col min="14853" max="14853" width="14.7109375" customWidth="1"/>
    <col min="14854" max="14854" width="15.85546875" customWidth="1"/>
    <col min="14855" max="14855" width="15.140625" customWidth="1"/>
    <col min="15105" max="15105" width="9" customWidth="1"/>
    <col min="15106" max="15106" width="41.140625" customWidth="1"/>
    <col min="15107" max="15107" width="15.28515625" customWidth="1"/>
    <col min="15108" max="15108" width="14" customWidth="1"/>
    <col min="15109" max="15109" width="14.7109375" customWidth="1"/>
    <col min="15110" max="15110" width="15.85546875" customWidth="1"/>
    <col min="15111" max="15111" width="15.140625" customWidth="1"/>
    <col min="15361" max="15361" width="9" customWidth="1"/>
    <col min="15362" max="15362" width="41.140625" customWidth="1"/>
    <col min="15363" max="15363" width="15.28515625" customWidth="1"/>
    <col min="15364" max="15364" width="14" customWidth="1"/>
    <col min="15365" max="15365" width="14.7109375" customWidth="1"/>
    <col min="15366" max="15366" width="15.85546875" customWidth="1"/>
    <col min="15367" max="15367" width="15.140625" customWidth="1"/>
    <col min="15617" max="15617" width="9" customWidth="1"/>
    <col min="15618" max="15618" width="41.140625" customWidth="1"/>
    <col min="15619" max="15619" width="15.28515625" customWidth="1"/>
    <col min="15620" max="15620" width="14" customWidth="1"/>
    <col min="15621" max="15621" width="14.7109375" customWidth="1"/>
    <col min="15622" max="15622" width="15.85546875" customWidth="1"/>
    <col min="15623" max="15623" width="15.140625" customWidth="1"/>
    <col min="15873" max="15873" width="9" customWidth="1"/>
    <col min="15874" max="15874" width="41.140625" customWidth="1"/>
    <col min="15875" max="15875" width="15.28515625" customWidth="1"/>
    <col min="15876" max="15876" width="14" customWidth="1"/>
    <col min="15877" max="15877" width="14.7109375" customWidth="1"/>
    <col min="15878" max="15878" width="15.85546875" customWidth="1"/>
    <col min="15879" max="15879" width="15.140625" customWidth="1"/>
    <col min="16129" max="16129" width="9" customWidth="1"/>
    <col min="16130" max="16130" width="41.140625" customWidth="1"/>
    <col min="16131" max="16131" width="15.28515625" customWidth="1"/>
    <col min="16132" max="16132" width="14" customWidth="1"/>
    <col min="16133" max="16133" width="14.7109375" customWidth="1"/>
    <col min="16134" max="16134" width="15.85546875" customWidth="1"/>
    <col min="16135" max="16135" width="15.140625" customWidth="1"/>
  </cols>
  <sheetData>
    <row r="1" spans="1:7" s="40" customFormat="1" ht="27.6" customHeight="1" x14ac:dyDescent="0.35">
      <c r="A1" s="495" t="s">
        <v>302</v>
      </c>
      <c r="B1" s="495"/>
      <c r="C1" s="495"/>
      <c r="D1" s="495"/>
      <c r="E1" s="495"/>
      <c r="F1" s="495"/>
      <c r="G1" s="495"/>
    </row>
    <row r="2" spans="1:7" s="40" customFormat="1" ht="22.5" customHeight="1" x14ac:dyDescent="0.3">
      <c r="A2" s="496" t="s">
        <v>318</v>
      </c>
      <c r="B2" s="496"/>
      <c r="C2" s="496"/>
      <c r="D2" s="496"/>
      <c r="E2" s="496"/>
      <c r="F2" s="496"/>
      <c r="G2" s="496"/>
    </row>
    <row r="3" spans="1:7" s="40" customFormat="1" ht="18.75" customHeight="1" x14ac:dyDescent="0.3">
      <c r="A3" s="497" t="s">
        <v>341</v>
      </c>
      <c r="B3" s="496"/>
      <c r="C3" s="496"/>
      <c r="D3" s="496"/>
      <c r="E3" s="496"/>
      <c r="F3" s="496"/>
      <c r="G3" s="496"/>
    </row>
    <row r="4" spans="1:7" s="500" customFormat="1" ht="16.5" customHeight="1" thickBot="1" x14ac:dyDescent="0.35">
      <c r="A4" s="498"/>
      <c r="B4" s="498"/>
      <c r="C4" s="499"/>
      <c r="D4" s="498"/>
      <c r="E4" s="498"/>
      <c r="F4" s="498"/>
      <c r="G4" s="499" t="s">
        <v>320</v>
      </c>
    </row>
    <row r="5" spans="1:7" s="507" customFormat="1" ht="36" customHeight="1" thickBot="1" x14ac:dyDescent="0.25">
      <c r="A5" s="501" t="s">
        <v>342</v>
      </c>
      <c r="B5" s="502" t="s">
        <v>343</v>
      </c>
      <c r="C5" s="503" t="s">
        <v>247</v>
      </c>
      <c r="D5" s="504" t="s">
        <v>144</v>
      </c>
      <c r="E5" s="504" t="s">
        <v>112</v>
      </c>
      <c r="F5" s="505" t="s">
        <v>241</v>
      </c>
      <c r="G5" s="506" t="s">
        <v>322</v>
      </c>
    </row>
    <row r="6" spans="1:7" ht="15.75" x14ac:dyDescent="0.25">
      <c r="A6" s="508"/>
      <c r="B6" s="509" t="s">
        <v>344</v>
      </c>
      <c r="C6" s="510">
        <v>3882287.7029999983</v>
      </c>
      <c r="D6" s="510">
        <v>2088011.6270000001</v>
      </c>
      <c r="E6" s="510">
        <v>1491411.0099999995</v>
      </c>
      <c r="F6" s="510">
        <v>302865.06599999993</v>
      </c>
      <c r="G6" s="511">
        <v>6690500.3429999957</v>
      </c>
    </row>
    <row r="7" spans="1:7" ht="15.75" x14ac:dyDescent="0.25">
      <c r="A7" s="512" t="s">
        <v>345</v>
      </c>
      <c r="B7" s="513" t="s">
        <v>346</v>
      </c>
      <c r="C7" s="514">
        <v>2846.14</v>
      </c>
      <c r="D7" s="515">
        <v>212.78</v>
      </c>
      <c r="E7" s="515">
        <v>2633.36</v>
      </c>
      <c r="F7" s="514">
        <v>0</v>
      </c>
      <c r="G7" s="516">
        <v>2846.14</v>
      </c>
    </row>
    <row r="8" spans="1:7" ht="15.75" x14ac:dyDescent="0.25">
      <c r="A8" s="517" t="s">
        <v>347</v>
      </c>
      <c r="B8" s="518" t="s">
        <v>348</v>
      </c>
      <c r="C8" s="519">
        <v>2773.26</v>
      </c>
      <c r="D8" s="520">
        <v>1944.34</v>
      </c>
      <c r="E8" s="519">
        <v>595.71</v>
      </c>
      <c r="F8" s="521">
        <v>233.21</v>
      </c>
      <c r="G8" s="522">
        <v>11394.45</v>
      </c>
    </row>
    <row r="9" spans="1:7" ht="15.75" x14ac:dyDescent="0.25">
      <c r="A9" s="517" t="s">
        <v>349</v>
      </c>
      <c r="B9" s="518" t="s">
        <v>350</v>
      </c>
      <c r="C9" s="519">
        <v>1285931.348</v>
      </c>
      <c r="D9" s="520">
        <v>387773.76199999999</v>
      </c>
      <c r="E9" s="519">
        <v>767985.73</v>
      </c>
      <c r="F9" s="521">
        <v>130171.856</v>
      </c>
      <c r="G9" s="522">
        <v>2509213.7779999999</v>
      </c>
    </row>
    <row r="10" spans="1:7" ht="15.75" x14ac:dyDescent="0.25">
      <c r="A10" s="512" t="s">
        <v>351</v>
      </c>
      <c r="B10" s="513" t="s">
        <v>352</v>
      </c>
      <c r="C10" s="515">
        <v>6.24</v>
      </c>
      <c r="D10" s="523">
        <v>0</v>
      </c>
      <c r="E10" s="515">
        <v>6.24</v>
      </c>
      <c r="F10" s="514">
        <v>0</v>
      </c>
      <c r="G10" s="516">
        <v>6.24</v>
      </c>
    </row>
    <row r="11" spans="1:7" ht="15.75" x14ac:dyDescent="0.25">
      <c r="A11" s="512" t="s">
        <v>353</v>
      </c>
      <c r="B11" s="513" t="s">
        <v>354</v>
      </c>
      <c r="C11" s="515">
        <v>24850.14</v>
      </c>
      <c r="D11" s="523">
        <v>6722.72</v>
      </c>
      <c r="E11" s="523">
        <v>18127.419999999998</v>
      </c>
      <c r="F11" s="514">
        <v>0</v>
      </c>
      <c r="G11" s="516">
        <v>29305.89</v>
      </c>
    </row>
    <row r="12" spans="1:7" ht="15.75" customHeight="1" x14ac:dyDescent="0.25">
      <c r="A12" s="517" t="s">
        <v>355</v>
      </c>
      <c r="B12" s="518" t="s">
        <v>356</v>
      </c>
      <c r="C12" s="519">
        <v>19012.09</v>
      </c>
      <c r="D12" s="521">
        <v>18316.150000000001</v>
      </c>
      <c r="E12" s="520">
        <v>628.1</v>
      </c>
      <c r="F12" s="521">
        <v>67.84</v>
      </c>
      <c r="G12" s="522">
        <v>26594.16</v>
      </c>
    </row>
    <row r="13" spans="1:7" ht="15.75" x14ac:dyDescent="0.25">
      <c r="A13" s="517" t="s">
        <v>357</v>
      </c>
      <c r="B13" s="518" t="s">
        <v>358</v>
      </c>
      <c r="C13" s="519">
        <v>4370.12</v>
      </c>
      <c r="D13" s="521">
        <v>4328.1099999999997</v>
      </c>
      <c r="E13" s="521">
        <v>37.659999999999997</v>
      </c>
      <c r="F13" s="521">
        <v>4.3499999999999996</v>
      </c>
      <c r="G13" s="524">
        <v>5628.93</v>
      </c>
    </row>
    <row r="14" spans="1:7" ht="15.75" x14ac:dyDescent="0.25">
      <c r="A14" s="512" t="s">
        <v>359</v>
      </c>
      <c r="B14" s="513" t="s">
        <v>360</v>
      </c>
      <c r="C14" s="515">
        <v>9164.16</v>
      </c>
      <c r="D14" s="523">
        <v>6532.23</v>
      </c>
      <c r="E14" s="523">
        <v>2568.44</v>
      </c>
      <c r="F14" s="523">
        <v>63.49</v>
      </c>
      <c r="G14" s="525">
        <v>12907.94</v>
      </c>
    </row>
    <row r="15" spans="1:7" ht="15.75" x14ac:dyDescent="0.25">
      <c r="A15" s="512" t="s">
        <v>361</v>
      </c>
      <c r="B15" s="513" t="s">
        <v>362</v>
      </c>
      <c r="C15" s="515">
        <v>234384.75</v>
      </c>
      <c r="D15" s="523">
        <v>228809.95</v>
      </c>
      <c r="E15" s="523">
        <v>5476.8</v>
      </c>
      <c r="F15" s="523">
        <v>98</v>
      </c>
      <c r="G15" s="525">
        <v>234384.75</v>
      </c>
    </row>
    <row r="16" spans="1:7" ht="15.75" x14ac:dyDescent="0.25">
      <c r="A16" s="517" t="s">
        <v>363</v>
      </c>
      <c r="B16" s="518" t="s">
        <v>364</v>
      </c>
      <c r="C16" s="519">
        <v>387.24</v>
      </c>
      <c r="D16" s="521">
        <v>1</v>
      </c>
      <c r="E16" s="521">
        <v>352.34</v>
      </c>
      <c r="F16" s="521">
        <v>33.9</v>
      </c>
      <c r="G16" s="524">
        <v>742.6</v>
      </c>
    </row>
    <row r="17" spans="1:7" ht="15.75" x14ac:dyDescent="0.25">
      <c r="A17" s="517" t="s">
        <v>365</v>
      </c>
      <c r="B17" s="518" t="s">
        <v>366</v>
      </c>
      <c r="C17" s="519">
        <v>10258.700000000001</v>
      </c>
      <c r="D17" s="521">
        <v>1698.9</v>
      </c>
      <c r="E17" s="521">
        <v>8559.7999999999993</v>
      </c>
      <c r="F17" s="521">
        <v>0</v>
      </c>
      <c r="G17" s="524">
        <v>19470.419999999998</v>
      </c>
    </row>
    <row r="18" spans="1:7" ht="15.75" x14ac:dyDescent="0.25">
      <c r="A18" s="512" t="s">
        <v>367</v>
      </c>
      <c r="B18" s="513" t="s">
        <v>368</v>
      </c>
      <c r="C18" s="523">
        <v>555.77</v>
      </c>
      <c r="D18" s="523">
        <v>123.26</v>
      </c>
      <c r="E18" s="523">
        <v>246.42</v>
      </c>
      <c r="F18" s="523">
        <v>186.09</v>
      </c>
      <c r="G18" s="525">
        <v>1420.38</v>
      </c>
    </row>
    <row r="19" spans="1:7" ht="15.75" x14ac:dyDescent="0.25">
      <c r="A19" s="512" t="s">
        <v>369</v>
      </c>
      <c r="B19" s="513" t="s">
        <v>370</v>
      </c>
      <c r="C19" s="523">
        <v>141041.38</v>
      </c>
      <c r="D19" s="523">
        <v>140927.45000000001</v>
      </c>
      <c r="E19" s="523">
        <v>113.93</v>
      </c>
      <c r="F19" s="523">
        <v>0</v>
      </c>
      <c r="G19" s="525">
        <v>191908.88</v>
      </c>
    </row>
    <row r="20" spans="1:7" ht="15.75" x14ac:dyDescent="0.25">
      <c r="A20" s="517" t="s">
        <v>371</v>
      </c>
      <c r="B20" s="518" t="s">
        <v>372</v>
      </c>
      <c r="C20" s="521">
        <v>2609.2399999999998</v>
      </c>
      <c r="D20" s="521">
        <v>1402.22</v>
      </c>
      <c r="E20" s="521">
        <v>789.52</v>
      </c>
      <c r="F20" s="521">
        <v>417.5</v>
      </c>
      <c r="G20" s="524">
        <v>5169.54</v>
      </c>
    </row>
    <row r="21" spans="1:7" ht="15.75" x14ac:dyDescent="0.25">
      <c r="A21" s="517" t="s">
        <v>373</v>
      </c>
      <c r="B21" s="518" t="s">
        <v>374</v>
      </c>
      <c r="C21" s="521">
        <v>49.84</v>
      </c>
      <c r="D21" s="521">
        <v>0</v>
      </c>
      <c r="E21" s="521">
        <v>49.84</v>
      </c>
      <c r="F21" s="521">
        <v>0</v>
      </c>
      <c r="G21" s="524">
        <v>441.72</v>
      </c>
    </row>
    <row r="22" spans="1:7" ht="15.75" x14ac:dyDescent="0.25">
      <c r="A22" s="512" t="s">
        <v>375</v>
      </c>
      <c r="B22" s="513" t="s">
        <v>376</v>
      </c>
      <c r="C22" s="523">
        <v>30739.01</v>
      </c>
      <c r="D22" s="523">
        <v>16338.36</v>
      </c>
      <c r="E22" s="523">
        <v>14130.54</v>
      </c>
      <c r="F22" s="523">
        <v>270.11</v>
      </c>
      <c r="G22" s="525">
        <v>72765.62</v>
      </c>
    </row>
    <row r="23" spans="1:7" ht="15.75" x14ac:dyDescent="0.25">
      <c r="A23" s="512" t="s">
        <v>377</v>
      </c>
      <c r="B23" s="513" t="s">
        <v>378</v>
      </c>
      <c r="C23" s="523">
        <v>2956.23</v>
      </c>
      <c r="D23" s="523">
        <v>2737.27</v>
      </c>
      <c r="E23" s="523">
        <v>73.650000000000006</v>
      </c>
      <c r="F23" s="523">
        <v>145.31</v>
      </c>
      <c r="G23" s="525">
        <v>24139.82</v>
      </c>
    </row>
    <row r="24" spans="1:7" ht="15.75" x14ac:dyDescent="0.25">
      <c r="A24" s="517" t="s">
        <v>379</v>
      </c>
      <c r="B24" s="518" t="s">
        <v>380</v>
      </c>
      <c r="C24" s="521">
        <v>11937.48</v>
      </c>
      <c r="D24" s="521">
        <v>6866.66</v>
      </c>
      <c r="E24" s="521">
        <v>4979.97</v>
      </c>
      <c r="F24" s="521">
        <v>90.85</v>
      </c>
      <c r="G24" s="524">
        <v>20603.88</v>
      </c>
    </row>
    <row r="25" spans="1:7" ht="15.75" x14ac:dyDescent="0.25">
      <c r="A25" s="517" t="s">
        <v>381</v>
      </c>
      <c r="B25" s="518" t="s">
        <v>382</v>
      </c>
      <c r="C25" s="521">
        <v>3019.99</v>
      </c>
      <c r="D25" s="521">
        <v>2512.7800000000002</v>
      </c>
      <c r="E25" s="521">
        <v>387.76</v>
      </c>
      <c r="F25" s="521">
        <v>119.45</v>
      </c>
      <c r="G25" s="524">
        <v>5234.8</v>
      </c>
    </row>
    <row r="26" spans="1:7" ht="15.75" x14ac:dyDescent="0.25">
      <c r="A26" s="512" t="s">
        <v>383</v>
      </c>
      <c r="B26" s="513" t="s">
        <v>384</v>
      </c>
      <c r="C26" s="523">
        <v>14014.78</v>
      </c>
      <c r="D26" s="523">
        <v>12795.51</v>
      </c>
      <c r="E26" s="523">
        <v>1202.77</v>
      </c>
      <c r="F26" s="523">
        <v>16.5</v>
      </c>
      <c r="G26" s="525">
        <v>24530.959999999999</v>
      </c>
    </row>
    <row r="27" spans="1:7" ht="15.75" x14ac:dyDescent="0.25">
      <c r="A27" s="512" t="s">
        <v>385</v>
      </c>
      <c r="B27" s="513" t="s">
        <v>386</v>
      </c>
      <c r="C27" s="523">
        <v>1469.38</v>
      </c>
      <c r="D27" s="523">
        <v>1044.97</v>
      </c>
      <c r="E27" s="523">
        <v>158.16999999999999</v>
      </c>
      <c r="F27" s="523">
        <v>266.24</v>
      </c>
      <c r="G27" s="525">
        <v>5528.24</v>
      </c>
    </row>
    <row r="28" spans="1:7" ht="15.75" x14ac:dyDescent="0.25">
      <c r="A28" s="517" t="s">
        <v>387</v>
      </c>
      <c r="B28" s="518" t="s">
        <v>388</v>
      </c>
      <c r="C28" s="521">
        <v>49</v>
      </c>
      <c r="D28" s="521">
        <v>49</v>
      </c>
      <c r="E28" s="521">
        <v>0</v>
      </c>
      <c r="F28" s="521">
        <v>0</v>
      </c>
      <c r="G28" s="524">
        <v>49</v>
      </c>
    </row>
    <row r="29" spans="1:7" ht="15.75" x14ac:dyDescent="0.25">
      <c r="A29" s="517" t="s">
        <v>389</v>
      </c>
      <c r="B29" s="518" t="s">
        <v>390</v>
      </c>
      <c r="C29" s="521">
        <v>0</v>
      </c>
      <c r="D29" s="521">
        <v>0</v>
      </c>
      <c r="E29" s="521">
        <v>0</v>
      </c>
      <c r="F29" s="521">
        <v>0</v>
      </c>
      <c r="G29" s="524">
        <v>6.86</v>
      </c>
    </row>
    <row r="30" spans="1:7" ht="15.75" x14ac:dyDescent="0.25">
      <c r="A30" s="512" t="s">
        <v>391</v>
      </c>
      <c r="B30" s="513" t="s">
        <v>392</v>
      </c>
      <c r="C30" s="523">
        <v>13272.2</v>
      </c>
      <c r="D30" s="523">
        <v>11112.93</v>
      </c>
      <c r="E30" s="523">
        <v>2159.27</v>
      </c>
      <c r="F30" s="523">
        <v>0</v>
      </c>
      <c r="G30" s="525">
        <v>22531.200000000001</v>
      </c>
    </row>
    <row r="31" spans="1:7" ht="15.75" x14ac:dyDescent="0.25">
      <c r="A31" s="512" t="s">
        <v>393</v>
      </c>
      <c r="B31" s="513" t="s">
        <v>394</v>
      </c>
      <c r="C31" s="523">
        <v>3541.77</v>
      </c>
      <c r="D31" s="523">
        <v>828.54</v>
      </c>
      <c r="E31" s="523">
        <v>1630.68</v>
      </c>
      <c r="F31" s="523">
        <v>1082.55</v>
      </c>
      <c r="G31" s="525">
        <v>7461.38</v>
      </c>
    </row>
    <row r="32" spans="1:7" s="526" customFormat="1" ht="15.75" x14ac:dyDescent="0.25">
      <c r="A32" s="517" t="s">
        <v>395</v>
      </c>
      <c r="B32" s="518" t="s">
        <v>396</v>
      </c>
      <c r="C32" s="521">
        <v>1758.28</v>
      </c>
      <c r="D32" s="521">
        <v>96.84</v>
      </c>
      <c r="E32" s="521">
        <v>1661.44</v>
      </c>
      <c r="F32" s="521">
        <v>0</v>
      </c>
      <c r="G32" s="524">
        <v>4597.5200000000004</v>
      </c>
    </row>
    <row r="33" spans="1:7" s="526" customFormat="1" ht="15.75" x14ac:dyDescent="0.25">
      <c r="A33" s="517" t="s">
        <v>397</v>
      </c>
      <c r="B33" s="518" t="s">
        <v>398</v>
      </c>
      <c r="C33" s="521">
        <v>1536.64</v>
      </c>
      <c r="D33" s="521">
        <v>1236.95</v>
      </c>
      <c r="E33" s="521">
        <v>0</v>
      </c>
      <c r="F33" s="521">
        <v>299.69</v>
      </c>
      <c r="G33" s="524">
        <v>2095.33</v>
      </c>
    </row>
    <row r="34" spans="1:7" s="527" customFormat="1" ht="15.75" x14ac:dyDescent="0.25">
      <c r="A34" s="512" t="s">
        <v>399</v>
      </c>
      <c r="B34" s="513" t="s">
        <v>400</v>
      </c>
      <c r="C34" s="523">
        <v>194.78</v>
      </c>
      <c r="D34" s="523">
        <v>0</v>
      </c>
      <c r="E34" s="523">
        <v>194.78</v>
      </c>
      <c r="F34" s="523">
        <v>0</v>
      </c>
      <c r="G34" s="525">
        <v>260.7</v>
      </c>
    </row>
    <row r="35" spans="1:7" s="527" customFormat="1" ht="15.75" x14ac:dyDescent="0.25">
      <c r="A35" s="512" t="s">
        <v>401</v>
      </c>
      <c r="B35" s="513" t="s">
        <v>402</v>
      </c>
      <c r="C35" s="523">
        <v>37585.51</v>
      </c>
      <c r="D35" s="523">
        <v>21971.78</v>
      </c>
      <c r="E35" s="523">
        <v>12662.5</v>
      </c>
      <c r="F35" s="523">
        <v>2951.23</v>
      </c>
      <c r="G35" s="525">
        <v>88036.26</v>
      </c>
    </row>
    <row r="36" spans="1:7" s="526" customFormat="1" ht="15.75" x14ac:dyDescent="0.25">
      <c r="A36" s="517" t="s">
        <v>403</v>
      </c>
      <c r="B36" s="518" t="s">
        <v>404</v>
      </c>
      <c r="C36" s="521">
        <v>1934.74</v>
      </c>
      <c r="D36" s="521">
        <v>373.2</v>
      </c>
      <c r="E36" s="521">
        <v>771.39</v>
      </c>
      <c r="F36" s="521">
        <v>790.15</v>
      </c>
      <c r="G36" s="524">
        <v>6193.47</v>
      </c>
    </row>
    <row r="37" spans="1:7" s="526" customFormat="1" ht="15.75" x14ac:dyDescent="0.25">
      <c r="A37" s="517" t="s">
        <v>405</v>
      </c>
      <c r="B37" s="518" t="s">
        <v>406</v>
      </c>
      <c r="C37" s="521">
        <v>12728.05</v>
      </c>
      <c r="D37" s="521">
        <v>9535.19</v>
      </c>
      <c r="E37" s="521">
        <v>2558.9699999999998</v>
      </c>
      <c r="F37" s="521">
        <v>633.89</v>
      </c>
      <c r="G37" s="524">
        <v>21759.35</v>
      </c>
    </row>
    <row r="38" spans="1:7" s="527" customFormat="1" ht="15.75" x14ac:dyDescent="0.25">
      <c r="A38" s="512" t="s">
        <v>407</v>
      </c>
      <c r="B38" s="513" t="s">
        <v>408</v>
      </c>
      <c r="C38" s="523">
        <v>24.65</v>
      </c>
      <c r="D38" s="523">
        <v>24.65</v>
      </c>
      <c r="E38" s="523">
        <v>0</v>
      </c>
      <c r="F38" s="523">
        <v>0</v>
      </c>
      <c r="G38" s="525">
        <v>31.94</v>
      </c>
    </row>
    <row r="39" spans="1:7" s="527" customFormat="1" ht="15.75" x14ac:dyDescent="0.25">
      <c r="A39" s="512" t="s">
        <v>409</v>
      </c>
      <c r="B39" s="513" t="s">
        <v>410</v>
      </c>
      <c r="C39" s="523">
        <v>11367.95</v>
      </c>
      <c r="D39" s="523">
        <v>7884.79</v>
      </c>
      <c r="E39" s="523">
        <v>2294.21</v>
      </c>
      <c r="F39" s="523">
        <v>1188.95</v>
      </c>
      <c r="G39" s="525">
        <v>21993.49</v>
      </c>
    </row>
    <row r="40" spans="1:7" s="526" customFormat="1" ht="15.75" x14ac:dyDescent="0.25">
      <c r="A40" s="517" t="s">
        <v>411</v>
      </c>
      <c r="B40" s="518" t="s">
        <v>412</v>
      </c>
      <c r="C40" s="521">
        <v>4882.04</v>
      </c>
      <c r="D40" s="521">
        <v>4818.05</v>
      </c>
      <c r="E40" s="521">
        <v>9.2899999999999991</v>
      </c>
      <c r="F40" s="521">
        <v>54.7</v>
      </c>
      <c r="G40" s="524">
        <v>8102.64</v>
      </c>
    </row>
    <row r="41" spans="1:7" s="526" customFormat="1" ht="15.75" x14ac:dyDescent="0.25">
      <c r="A41" s="517" t="s">
        <v>413</v>
      </c>
      <c r="B41" s="518" t="s">
        <v>414</v>
      </c>
      <c r="C41" s="521">
        <v>509.85</v>
      </c>
      <c r="D41" s="521">
        <v>509.85</v>
      </c>
      <c r="E41" s="521">
        <v>0</v>
      </c>
      <c r="F41" s="521">
        <v>0</v>
      </c>
      <c r="G41" s="524">
        <v>509.85</v>
      </c>
    </row>
    <row r="42" spans="1:7" s="527" customFormat="1" ht="15.75" x14ac:dyDescent="0.25">
      <c r="A42" s="512" t="s">
        <v>415</v>
      </c>
      <c r="B42" s="513" t="s">
        <v>416</v>
      </c>
      <c r="C42" s="523">
        <v>12195.74</v>
      </c>
      <c r="D42" s="523">
        <v>10488.6</v>
      </c>
      <c r="E42" s="523">
        <v>1260.3399999999999</v>
      </c>
      <c r="F42" s="523">
        <v>446.8</v>
      </c>
      <c r="G42" s="525">
        <v>20630.009999999998</v>
      </c>
    </row>
    <row r="43" spans="1:7" s="527" customFormat="1" ht="15.75" x14ac:dyDescent="0.25">
      <c r="A43" s="512" t="s">
        <v>417</v>
      </c>
      <c r="B43" s="513" t="s">
        <v>418</v>
      </c>
      <c r="C43" s="523">
        <v>58.95</v>
      </c>
      <c r="D43" s="523">
        <v>58.95</v>
      </c>
      <c r="E43" s="523">
        <v>0</v>
      </c>
      <c r="F43" s="523">
        <v>0</v>
      </c>
      <c r="G43" s="525">
        <v>121.95</v>
      </c>
    </row>
    <row r="44" spans="1:7" s="526" customFormat="1" ht="15.75" x14ac:dyDescent="0.25">
      <c r="A44" s="517" t="s">
        <v>419</v>
      </c>
      <c r="B44" s="518" t="s">
        <v>420</v>
      </c>
      <c r="C44" s="521">
        <v>1.54</v>
      </c>
      <c r="D44" s="521">
        <v>0</v>
      </c>
      <c r="E44" s="521">
        <v>1.54</v>
      </c>
      <c r="F44" s="521">
        <v>0</v>
      </c>
      <c r="G44" s="524">
        <v>17.54</v>
      </c>
    </row>
    <row r="45" spans="1:7" s="526" customFormat="1" ht="15.75" x14ac:dyDescent="0.25">
      <c r="A45" s="517" t="s">
        <v>421</v>
      </c>
      <c r="B45" s="518" t="s">
        <v>422</v>
      </c>
      <c r="C45" s="521">
        <v>904.89</v>
      </c>
      <c r="D45" s="521">
        <v>317.52999999999997</v>
      </c>
      <c r="E45" s="521">
        <v>297.06</v>
      </c>
      <c r="F45" s="521">
        <v>290.3</v>
      </c>
      <c r="G45" s="524">
        <v>922.26</v>
      </c>
    </row>
    <row r="46" spans="1:7" s="526" customFormat="1" ht="15.75" x14ac:dyDescent="0.25">
      <c r="A46" s="512" t="s">
        <v>423</v>
      </c>
      <c r="B46" s="513" t="s">
        <v>424</v>
      </c>
      <c r="C46" s="523">
        <v>1897.89</v>
      </c>
      <c r="D46" s="523">
        <v>1677.6</v>
      </c>
      <c r="E46" s="523">
        <v>91.84</v>
      </c>
      <c r="F46" s="523">
        <v>128.44999999999999</v>
      </c>
      <c r="G46" s="525">
        <v>2675.73</v>
      </c>
    </row>
    <row r="47" spans="1:7" s="527" customFormat="1" ht="15.75" x14ac:dyDescent="0.25">
      <c r="A47" s="512" t="s">
        <v>425</v>
      </c>
      <c r="B47" s="513" t="s">
        <v>426</v>
      </c>
      <c r="C47" s="523">
        <v>5.28</v>
      </c>
      <c r="D47" s="523">
        <v>0</v>
      </c>
      <c r="E47" s="523">
        <v>5.28</v>
      </c>
      <c r="F47" s="523">
        <v>0</v>
      </c>
      <c r="G47" s="525">
        <v>5.28</v>
      </c>
    </row>
    <row r="48" spans="1:7" s="527" customFormat="1" ht="15.75" x14ac:dyDescent="0.25">
      <c r="A48" s="517" t="s">
        <v>427</v>
      </c>
      <c r="B48" s="518" t="s">
        <v>428</v>
      </c>
      <c r="C48" s="521">
        <v>0.66</v>
      </c>
      <c r="D48" s="521">
        <v>0.66</v>
      </c>
      <c r="E48" s="521">
        <v>0</v>
      </c>
      <c r="F48" s="521">
        <v>0</v>
      </c>
      <c r="G48" s="524">
        <v>9.08</v>
      </c>
    </row>
    <row r="49" spans="1:7" s="526" customFormat="1" ht="15.75" x14ac:dyDescent="0.25">
      <c r="A49" s="517" t="s">
        <v>429</v>
      </c>
      <c r="B49" s="518" t="s">
        <v>430</v>
      </c>
      <c r="C49" s="521">
        <v>16.75</v>
      </c>
      <c r="D49" s="521">
        <v>16.75</v>
      </c>
      <c r="E49" s="521">
        <v>0</v>
      </c>
      <c r="F49" s="521">
        <v>0</v>
      </c>
      <c r="G49" s="524">
        <v>16.75</v>
      </c>
    </row>
    <row r="50" spans="1:7" s="526" customFormat="1" ht="15.75" x14ac:dyDescent="0.25">
      <c r="A50" s="512" t="s">
        <v>431</v>
      </c>
      <c r="B50" s="513" t="s">
        <v>432</v>
      </c>
      <c r="C50" s="523">
        <v>334.95</v>
      </c>
      <c r="D50" s="523">
        <v>334.95</v>
      </c>
      <c r="E50" s="523">
        <v>0</v>
      </c>
      <c r="F50" s="523">
        <v>0</v>
      </c>
      <c r="G50" s="525">
        <v>530.25</v>
      </c>
    </row>
    <row r="51" spans="1:7" s="527" customFormat="1" ht="15.75" x14ac:dyDescent="0.25">
      <c r="A51" s="512" t="s">
        <v>433</v>
      </c>
      <c r="B51" s="513" t="s">
        <v>434</v>
      </c>
      <c r="C51" s="523">
        <v>819.15</v>
      </c>
      <c r="D51" s="523">
        <v>0</v>
      </c>
      <c r="E51" s="523">
        <v>693.1</v>
      </c>
      <c r="F51" s="523">
        <v>126.05</v>
      </c>
      <c r="G51" s="525">
        <v>1658.21</v>
      </c>
    </row>
    <row r="52" spans="1:7" s="527" customFormat="1" ht="15.75" x14ac:dyDescent="0.25">
      <c r="A52" s="517" t="s">
        <v>435</v>
      </c>
      <c r="B52" s="518" t="s">
        <v>436</v>
      </c>
      <c r="C52" s="521">
        <v>10592.8</v>
      </c>
      <c r="D52" s="521">
        <v>9506.77</v>
      </c>
      <c r="E52" s="521">
        <v>1086.03</v>
      </c>
      <c r="F52" s="521">
        <v>0</v>
      </c>
      <c r="G52" s="524">
        <v>15726.56</v>
      </c>
    </row>
    <row r="53" spans="1:7" s="526" customFormat="1" ht="15.75" x14ac:dyDescent="0.25">
      <c r="A53" s="517" t="s">
        <v>437</v>
      </c>
      <c r="B53" s="518" t="s">
        <v>438</v>
      </c>
      <c r="C53" s="521">
        <v>272.07</v>
      </c>
      <c r="D53" s="521">
        <v>179.65</v>
      </c>
      <c r="E53" s="521">
        <v>89.92</v>
      </c>
      <c r="F53" s="521">
        <v>2.5</v>
      </c>
      <c r="G53" s="524">
        <v>277.87</v>
      </c>
    </row>
    <row r="54" spans="1:7" s="526" customFormat="1" ht="15.75" x14ac:dyDescent="0.25">
      <c r="A54" s="512" t="s">
        <v>439</v>
      </c>
      <c r="B54" s="513" t="s">
        <v>440</v>
      </c>
      <c r="C54" s="523">
        <v>720.84</v>
      </c>
      <c r="D54" s="523">
        <v>0</v>
      </c>
      <c r="E54" s="523">
        <v>720.84</v>
      </c>
      <c r="F54" s="523">
        <v>0</v>
      </c>
      <c r="G54" s="525">
        <v>1472.9</v>
      </c>
    </row>
    <row r="55" spans="1:7" s="526" customFormat="1" ht="15.75" x14ac:dyDescent="0.25">
      <c r="A55" s="512" t="s">
        <v>441</v>
      </c>
      <c r="B55" s="513" t="s">
        <v>442</v>
      </c>
      <c r="C55" s="523">
        <v>52654.57</v>
      </c>
      <c r="D55" s="523">
        <v>42582.68</v>
      </c>
      <c r="E55" s="523">
        <v>266.42</v>
      </c>
      <c r="F55" s="523">
        <v>9805.4699999999993</v>
      </c>
      <c r="G55" s="525">
        <v>84280.21</v>
      </c>
    </row>
    <row r="56" spans="1:7" s="527" customFormat="1" ht="15.75" x14ac:dyDescent="0.25">
      <c r="A56" s="517" t="s">
        <v>443</v>
      </c>
      <c r="B56" s="518" t="s">
        <v>444</v>
      </c>
      <c r="C56" s="521">
        <v>1099.23</v>
      </c>
      <c r="D56" s="521">
        <v>805.8</v>
      </c>
      <c r="E56" s="521">
        <v>192.27</v>
      </c>
      <c r="F56" s="521">
        <v>101.16</v>
      </c>
      <c r="G56" s="524">
        <v>2266.69</v>
      </c>
    </row>
    <row r="57" spans="1:7" ht="15.75" x14ac:dyDescent="0.25">
      <c r="A57" s="517" t="s">
        <v>445</v>
      </c>
      <c r="B57" s="518" t="s">
        <v>446</v>
      </c>
      <c r="C57" s="521">
        <v>909.53</v>
      </c>
      <c r="D57" s="521">
        <v>0</v>
      </c>
      <c r="E57" s="521">
        <v>909.53</v>
      </c>
      <c r="F57" s="521">
        <v>0</v>
      </c>
      <c r="G57" s="524">
        <v>991.1</v>
      </c>
    </row>
    <row r="58" spans="1:7" s="526" customFormat="1" ht="15.75" x14ac:dyDescent="0.25">
      <c r="A58" s="512" t="s">
        <v>447</v>
      </c>
      <c r="B58" s="513" t="s">
        <v>448</v>
      </c>
      <c r="C58" s="523">
        <v>738.01</v>
      </c>
      <c r="D58" s="523">
        <v>0</v>
      </c>
      <c r="E58" s="523">
        <v>738.01</v>
      </c>
      <c r="F58" s="523">
        <v>0</v>
      </c>
      <c r="G58" s="525">
        <v>1990.76</v>
      </c>
    </row>
    <row r="59" spans="1:7" s="526" customFormat="1" ht="15.75" x14ac:dyDescent="0.25">
      <c r="A59" s="512" t="s">
        <v>449</v>
      </c>
      <c r="B59" s="513" t="s">
        <v>450</v>
      </c>
      <c r="C59" s="523">
        <v>2100.5100000000002</v>
      </c>
      <c r="D59" s="523">
        <v>0</v>
      </c>
      <c r="E59" s="523">
        <v>2100.5100000000002</v>
      </c>
      <c r="F59" s="523">
        <v>0</v>
      </c>
      <c r="G59" s="525">
        <v>4161.66</v>
      </c>
    </row>
    <row r="60" spans="1:7" s="527" customFormat="1" ht="15.75" x14ac:dyDescent="0.25">
      <c r="A60" s="517" t="s">
        <v>451</v>
      </c>
      <c r="B60" s="518" t="s">
        <v>452</v>
      </c>
      <c r="C60" s="521">
        <v>6715</v>
      </c>
      <c r="D60" s="521">
        <v>139.75</v>
      </c>
      <c r="E60" s="521">
        <v>6575.25</v>
      </c>
      <c r="F60" s="521">
        <v>0</v>
      </c>
      <c r="G60" s="524">
        <v>13974.1</v>
      </c>
    </row>
    <row r="61" spans="1:7" s="526" customFormat="1" ht="15.75" x14ac:dyDescent="0.25">
      <c r="A61" s="517" t="s">
        <v>453</v>
      </c>
      <c r="B61" s="518" t="s">
        <v>454</v>
      </c>
      <c r="C61" s="521">
        <v>61.36</v>
      </c>
      <c r="D61" s="521">
        <v>61.36</v>
      </c>
      <c r="E61" s="521">
        <v>0</v>
      </c>
      <c r="F61" s="521">
        <v>0</v>
      </c>
      <c r="G61" s="524">
        <v>71.88</v>
      </c>
    </row>
    <row r="62" spans="1:7" s="526" customFormat="1" ht="15.75" x14ac:dyDescent="0.25">
      <c r="A62" s="512" t="s">
        <v>455</v>
      </c>
      <c r="B62" s="513" t="s">
        <v>456</v>
      </c>
      <c r="C62" s="523">
        <v>1753.83</v>
      </c>
      <c r="D62" s="523">
        <v>0</v>
      </c>
      <c r="E62" s="523">
        <v>1753.83</v>
      </c>
      <c r="F62" s="523">
        <v>0</v>
      </c>
      <c r="G62" s="525">
        <v>4736.67</v>
      </c>
    </row>
    <row r="63" spans="1:7" s="526" customFormat="1" ht="15.75" x14ac:dyDescent="0.25">
      <c r="A63" s="512" t="s">
        <v>457</v>
      </c>
      <c r="B63" s="513" t="s">
        <v>458</v>
      </c>
      <c r="C63" s="523">
        <v>3529.9389999999999</v>
      </c>
      <c r="D63" s="523">
        <v>654.49</v>
      </c>
      <c r="E63" s="523">
        <v>1215.4000000000001</v>
      </c>
      <c r="F63" s="523">
        <v>1660.049</v>
      </c>
      <c r="G63" s="525">
        <v>6240.7889999999998</v>
      </c>
    </row>
    <row r="64" spans="1:7" s="527" customFormat="1" ht="15.75" x14ac:dyDescent="0.25">
      <c r="A64" s="517" t="s">
        <v>459</v>
      </c>
      <c r="B64" s="518" t="s">
        <v>460</v>
      </c>
      <c r="C64" s="521">
        <v>397.34</v>
      </c>
      <c r="D64" s="521">
        <v>379.68</v>
      </c>
      <c r="E64" s="521">
        <v>17.66</v>
      </c>
      <c r="F64" s="521">
        <v>0</v>
      </c>
      <c r="G64" s="524">
        <v>519.16</v>
      </c>
    </row>
    <row r="65" spans="1:7" s="527" customFormat="1" ht="15.75" x14ac:dyDescent="0.25">
      <c r="A65" s="517" t="s">
        <v>461</v>
      </c>
      <c r="B65" s="518" t="s">
        <v>462</v>
      </c>
      <c r="C65" s="521">
        <v>102546.27</v>
      </c>
      <c r="D65" s="521">
        <v>57855.83</v>
      </c>
      <c r="E65" s="521">
        <v>37700.42</v>
      </c>
      <c r="F65" s="521">
        <v>6990.02</v>
      </c>
      <c r="G65" s="524">
        <v>225968.25</v>
      </c>
    </row>
    <row r="66" spans="1:7" s="527" customFormat="1" ht="15.75" x14ac:dyDescent="0.25">
      <c r="A66" s="512" t="s">
        <v>463</v>
      </c>
      <c r="B66" s="513" t="s">
        <v>464</v>
      </c>
      <c r="C66" s="523">
        <v>36710.83</v>
      </c>
      <c r="D66" s="515">
        <v>1991.63</v>
      </c>
      <c r="E66" s="523">
        <v>33161.379999999997</v>
      </c>
      <c r="F66" s="523">
        <v>1557.82</v>
      </c>
      <c r="G66" s="525">
        <v>77185.95</v>
      </c>
    </row>
    <row r="67" spans="1:7" s="527" customFormat="1" ht="15.75" x14ac:dyDescent="0.25">
      <c r="A67" s="512" t="s">
        <v>465</v>
      </c>
      <c r="B67" s="513" t="s">
        <v>466</v>
      </c>
      <c r="C67" s="523">
        <v>2514.27</v>
      </c>
      <c r="D67" s="515">
        <v>11.25</v>
      </c>
      <c r="E67" s="523">
        <v>1991.82</v>
      </c>
      <c r="F67" s="523">
        <v>511.2</v>
      </c>
      <c r="G67" s="525">
        <v>2985.07</v>
      </c>
    </row>
    <row r="68" spans="1:7" s="527" customFormat="1" ht="15.75" x14ac:dyDescent="0.25">
      <c r="A68" s="517" t="s">
        <v>467</v>
      </c>
      <c r="B68" s="518" t="s">
        <v>468</v>
      </c>
      <c r="C68" s="521">
        <v>128031.17</v>
      </c>
      <c r="D68" s="521">
        <v>94946.45</v>
      </c>
      <c r="E68" s="521">
        <v>26743.42</v>
      </c>
      <c r="F68" s="521">
        <v>6341.3</v>
      </c>
      <c r="G68" s="524">
        <v>320738.07</v>
      </c>
    </row>
    <row r="69" spans="1:7" s="527" customFormat="1" ht="15.75" x14ac:dyDescent="0.25">
      <c r="A69" s="528" t="s">
        <v>469</v>
      </c>
      <c r="B69" s="529" t="s">
        <v>470</v>
      </c>
      <c r="C69" s="530">
        <v>19.38</v>
      </c>
      <c r="D69" s="531">
        <v>9</v>
      </c>
      <c r="E69" s="531">
        <v>10.38</v>
      </c>
      <c r="F69" s="530">
        <v>0</v>
      </c>
      <c r="G69" s="522">
        <v>22.12</v>
      </c>
    </row>
    <row r="70" spans="1:7" s="526" customFormat="1" ht="16.5" thickBot="1" x14ac:dyDescent="0.3">
      <c r="A70" s="532" t="s">
        <v>471</v>
      </c>
      <c r="B70" s="533" t="s">
        <v>472</v>
      </c>
      <c r="C70" s="534">
        <v>0</v>
      </c>
      <c r="D70" s="535">
        <v>0</v>
      </c>
      <c r="E70" s="535">
        <v>0</v>
      </c>
      <c r="F70" s="534">
        <v>0</v>
      </c>
      <c r="G70" s="536">
        <v>6.88</v>
      </c>
    </row>
    <row r="71" spans="1:7" s="526" customFormat="1" ht="15.75" x14ac:dyDescent="0.25">
      <c r="A71" s="537"/>
      <c r="B71" s="509" t="s">
        <v>473</v>
      </c>
      <c r="C71" s="538"/>
      <c r="D71" s="539"/>
      <c r="E71" s="539"/>
      <c r="F71" s="538"/>
      <c r="G71" s="540"/>
    </row>
    <row r="72" spans="1:7" s="526" customFormat="1" ht="15.75" x14ac:dyDescent="0.25">
      <c r="A72" s="541" t="s">
        <v>474</v>
      </c>
      <c r="B72" s="542" t="s">
        <v>475</v>
      </c>
      <c r="C72" s="543">
        <v>45.3</v>
      </c>
      <c r="D72" s="544">
        <v>25.5</v>
      </c>
      <c r="E72" s="545">
        <v>19.8</v>
      </c>
      <c r="F72" s="543">
        <v>0</v>
      </c>
      <c r="G72" s="546">
        <v>54.68</v>
      </c>
    </row>
    <row r="73" spans="1:7" s="526" customFormat="1" ht="15.75" x14ac:dyDescent="0.25">
      <c r="A73" s="528" t="s">
        <v>476</v>
      </c>
      <c r="B73" s="529" t="s">
        <v>477</v>
      </c>
      <c r="C73" s="547">
        <v>9320.5400000000009</v>
      </c>
      <c r="D73" s="547">
        <v>7485.53</v>
      </c>
      <c r="E73" s="547">
        <v>1342.74</v>
      </c>
      <c r="F73" s="547">
        <v>492.27</v>
      </c>
      <c r="G73" s="548">
        <v>14241.11</v>
      </c>
    </row>
    <row r="74" spans="1:7" s="526" customFormat="1" ht="15.75" x14ac:dyDescent="0.25">
      <c r="A74" s="528" t="s">
        <v>478</v>
      </c>
      <c r="B74" s="529" t="s">
        <v>479</v>
      </c>
      <c r="C74" s="547">
        <v>14521.329</v>
      </c>
      <c r="D74" s="547">
        <v>9791.7000000000007</v>
      </c>
      <c r="E74" s="547">
        <v>1635</v>
      </c>
      <c r="F74" s="547">
        <v>3094.6289999999999</v>
      </c>
      <c r="G74" s="548">
        <v>27771.589</v>
      </c>
    </row>
    <row r="75" spans="1:7" s="526" customFormat="1" ht="15.75" x14ac:dyDescent="0.25">
      <c r="A75" s="541" t="s">
        <v>480</v>
      </c>
      <c r="B75" s="542" t="s">
        <v>481</v>
      </c>
      <c r="C75" s="545">
        <v>302.75</v>
      </c>
      <c r="D75" s="545">
        <v>302.75</v>
      </c>
      <c r="E75" s="545">
        <v>0</v>
      </c>
      <c r="F75" s="545">
        <v>0</v>
      </c>
      <c r="G75" s="549">
        <v>362</v>
      </c>
    </row>
    <row r="76" spans="1:7" s="526" customFormat="1" ht="15.75" x14ac:dyDescent="0.25">
      <c r="A76" s="541" t="s">
        <v>482</v>
      </c>
      <c r="B76" s="542" t="s">
        <v>483</v>
      </c>
      <c r="C76" s="543">
        <v>1626.43</v>
      </c>
      <c r="D76" s="543">
        <v>4.8</v>
      </c>
      <c r="E76" s="543">
        <v>1258.25</v>
      </c>
      <c r="F76" s="543">
        <v>363.38</v>
      </c>
      <c r="G76" s="549">
        <v>4711.1000000000004</v>
      </c>
    </row>
    <row r="77" spans="1:7" s="526" customFormat="1" ht="15.75" x14ac:dyDescent="0.25">
      <c r="A77" s="528" t="s">
        <v>484</v>
      </c>
      <c r="B77" s="529" t="s">
        <v>485</v>
      </c>
      <c r="C77" s="547">
        <v>24676.28</v>
      </c>
      <c r="D77" s="547">
        <v>3547.55</v>
      </c>
      <c r="E77" s="547">
        <v>16124.47</v>
      </c>
      <c r="F77" s="547">
        <v>5004.26</v>
      </c>
      <c r="G77" s="548">
        <v>50788.160000000003</v>
      </c>
    </row>
    <row r="78" spans="1:7" s="526" customFormat="1" ht="15.75" x14ac:dyDescent="0.25">
      <c r="A78" s="528" t="s">
        <v>486</v>
      </c>
      <c r="B78" s="529" t="s">
        <v>487</v>
      </c>
      <c r="C78" s="531">
        <v>856.31</v>
      </c>
      <c r="D78" s="531">
        <v>324.45</v>
      </c>
      <c r="E78" s="531">
        <v>365.21</v>
      </c>
      <c r="F78" s="531">
        <v>166.65</v>
      </c>
      <c r="G78" s="548">
        <v>1266.51</v>
      </c>
    </row>
    <row r="79" spans="1:7" s="526" customFormat="1" ht="15.75" x14ac:dyDescent="0.25">
      <c r="A79" s="541" t="s">
        <v>488</v>
      </c>
      <c r="B79" s="542" t="s">
        <v>489</v>
      </c>
      <c r="C79" s="545">
        <v>7.84</v>
      </c>
      <c r="D79" s="545">
        <v>0</v>
      </c>
      <c r="E79" s="545">
        <v>0</v>
      </c>
      <c r="F79" s="545">
        <v>7.84</v>
      </c>
      <c r="G79" s="549">
        <v>7.84</v>
      </c>
    </row>
    <row r="80" spans="1:7" s="526" customFormat="1" ht="15.75" x14ac:dyDescent="0.25">
      <c r="A80" s="541" t="s">
        <v>490</v>
      </c>
      <c r="B80" s="542" t="s">
        <v>491</v>
      </c>
      <c r="C80" s="543">
        <v>35407.519999999997</v>
      </c>
      <c r="D80" s="543">
        <v>30848.01</v>
      </c>
      <c r="E80" s="543">
        <v>1949.46</v>
      </c>
      <c r="F80" s="543">
        <v>2610.0500000000002</v>
      </c>
      <c r="G80" s="549">
        <v>43855.1</v>
      </c>
    </row>
    <row r="81" spans="1:7" s="526" customFormat="1" ht="15.75" x14ac:dyDescent="0.25">
      <c r="A81" s="528" t="s">
        <v>492</v>
      </c>
      <c r="B81" s="529" t="s">
        <v>493</v>
      </c>
      <c r="C81" s="547">
        <v>33518.839999999997</v>
      </c>
      <c r="D81" s="547">
        <v>28647.81</v>
      </c>
      <c r="E81" s="547">
        <v>4461.1899999999996</v>
      </c>
      <c r="F81" s="547">
        <v>409.84</v>
      </c>
      <c r="G81" s="548">
        <v>62839.22</v>
      </c>
    </row>
    <row r="82" spans="1:7" s="526" customFormat="1" ht="15.75" x14ac:dyDescent="0.25">
      <c r="A82" s="528" t="s">
        <v>494</v>
      </c>
      <c r="B82" s="529" t="s">
        <v>477</v>
      </c>
      <c r="C82" s="531">
        <v>3639.1</v>
      </c>
      <c r="D82" s="531">
        <v>3636.84</v>
      </c>
      <c r="E82" s="531">
        <v>2.2599999999999998</v>
      </c>
      <c r="F82" s="531">
        <v>0</v>
      </c>
      <c r="G82" s="548">
        <v>4418.8</v>
      </c>
    </row>
    <row r="83" spans="1:7" s="526" customFormat="1" ht="15.75" x14ac:dyDescent="0.25">
      <c r="A83" s="541" t="s">
        <v>495</v>
      </c>
      <c r="B83" s="542" t="s">
        <v>496</v>
      </c>
      <c r="C83" s="545">
        <v>2367.14</v>
      </c>
      <c r="D83" s="545">
        <v>0</v>
      </c>
      <c r="E83" s="545">
        <v>2367.14</v>
      </c>
      <c r="F83" s="545">
        <v>0</v>
      </c>
      <c r="G83" s="549">
        <v>2967.59</v>
      </c>
    </row>
    <row r="84" spans="1:7" s="526" customFormat="1" ht="15.75" x14ac:dyDescent="0.25">
      <c r="A84" s="541" t="s">
        <v>497</v>
      </c>
      <c r="B84" s="542" t="s">
        <v>498</v>
      </c>
      <c r="C84" s="543">
        <v>5217.4399999999996</v>
      </c>
      <c r="D84" s="543">
        <v>5167.82</v>
      </c>
      <c r="E84" s="543">
        <v>44.67</v>
      </c>
      <c r="F84" s="543">
        <v>4.95</v>
      </c>
      <c r="G84" s="549">
        <v>9113.33</v>
      </c>
    </row>
    <row r="85" spans="1:7" s="526" customFormat="1" ht="15.75" x14ac:dyDescent="0.25">
      <c r="A85" s="528" t="s">
        <v>499</v>
      </c>
      <c r="B85" s="529" t="s">
        <v>500</v>
      </c>
      <c r="C85" s="547">
        <v>193.94</v>
      </c>
      <c r="D85" s="547">
        <v>0</v>
      </c>
      <c r="E85" s="547">
        <v>0</v>
      </c>
      <c r="F85" s="547">
        <v>193.94</v>
      </c>
      <c r="G85" s="548">
        <v>230.4</v>
      </c>
    </row>
    <row r="86" spans="1:7" s="526" customFormat="1" ht="15.75" x14ac:dyDescent="0.25">
      <c r="A86" s="528" t="s">
        <v>501</v>
      </c>
      <c r="B86" s="529" t="s">
        <v>502</v>
      </c>
      <c r="C86" s="531">
        <v>4.78</v>
      </c>
      <c r="D86" s="531">
        <v>2.14</v>
      </c>
      <c r="E86" s="531">
        <v>2.64</v>
      </c>
      <c r="F86" s="531">
        <v>0</v>
      </c>
      <c r="G86" s="548">
        <v>22.72</v>
      </c>
    </row>
    <row r="87" spans="1:7" s="526" customFormat="1" ht="15.75" x14ac:dyDescent="0.25">
      <c r="A87" s="541" t="s">
        <v>503</v>
      </c>
      <c r="B87" s="542" t="s">
        <v>496</v>
      </c>
      <c r="C87" s="545">
        <v>2289.54</v>
      </c>
      <c r="D87" s="545">
        <v>522.20000000000005</v>
      </c>
      <c r="E87" s="545">
        <v>1767.34</v>
      </c>
      <c r="F87" s="545">
        <v>0</v>
      </c>
      <c r="G87" s="549">
        <v>5881.19</v>
      </c>
    </row>
    <row r="88" spans="1:7" s="526" customFormat="1" ht="15.75" x14ac:dyDescent="0.25">
      <c r="A88" s="541" t="s">
        <v>504</v>
      </c>
      <c r="B88" s="542" t="s">
        <v>505</v>
      </c>
      <c r="C88" s="543">
        <v>3215.76</v>
      </c>
      <c r="D88" s="543">
        <v>2144.15</v>
      </c>
      <c r="E88" s="543">
        <v>419.46</v>
      </c>
      <c r="F88" s="543">
        <v>652.15</v>
      </c>
      <c r="G88" s="549">
        <v>4907.5200000000004</v>
      </c>
    </row>
    <row r="89" spans="1:7" s="526" customFormat="1" ht="15.75" x14ac:dyDescent="0.25">
      <c r="A89" s="528" t="s">
        <v>506</v>
      </c>
      <c r="B89" s="529" t="s">
        <v>507</v>
      </c>
      <c r="C89" s="547">
        <v>85439.79</v>
      </c>
      <c r="D89" s="547">
        <v>37832.32</v>
      </c>
      <c r="E89" s="547">
        <v>37963.32</v>
      </c>
      <c r="F89" s="547">
        <v>9644.15</v>
      </c>
      <c r="G89" s="548">
        <v>182136.89</v>
      </c>
    </row>
    <row r="90" spans="1:7" s="526" customFormat="1" ht="15.75" x14ac:dyDescent="0.25">
      <c r="A90" s="528" t="s">
        <v>508</v>
      </c>
      <c r="B90" s="529" t="s">
        <v>509</v>
      </c>
      <c r="C90" s="531">
        <v>89.8</v>
      </c>
      <c r="D90" s="531">
        <v>89.8</v>
      </c>
      <c r="E90" s="531">
        <v>0</v>
      </c>
      <c r="F90" s="531">
        <v>0</v>
      </c>
      <c r="G90" s="548">
        <v>89.8</v>
      </c>
    </row>
    <row r="91" spans="1:7" s="526" customFormat="1" ht="15.75" x14ac:dyDescent="0.25">
      <c r="A91" s="541" t="s">
        <v>510</v>
      </c>
      <c r="B91" s="542" t="s">
        <v>511</v>
      </c>
      <c r="C91" s="545">
        <v>261.12</v>
      </c>
      <c r="D91" s="545">
        <v>17.059999999999999</v>
      </c>
      <c r="E91" s="545">
        <v>244.06</v>
      </c>
      <c r="F91" s="545">
        <v>0</v>
      </c>
      <c r="G91" s="549">
        <v>261.12</v>
      </c>
    </row>
    <row r="92" spans="1:7" s="526" customFormat="1" ht="15.75" x14ac:dyDescent="0.25">
      <c r="A92" s="541" t="s">
        <v>512</v>
      </c>
      <c r="B92" s="542" t="s">
        <v>513</v>
      </c>
      <c r="C92" s="543">
        <v>13585.67</v>
      </c>
      <c r="D92" s="543">
        <v>3071.17</v>
      </c>
      <c r="E92" s="543">
        <v>8645.91</v>
      </c>
      <c r="F92" s="543">
        <v>1868.59</v>
      </c>
      <c r="G92" s="549">
        <v>24932.16</v>
      </c>
    </row>
    <row r="93" spans="1:7" s="526" customFormat="1" ht="15.75" x14ac:dyDescent="0.25">
      <c r="A93" s="528" t="s">
        <v>514</v>
      </c>
      <c r="B93" s="529" t="s">
        <v>515</v>
      </c>
      <c r="C93" s="547">
        <v>62088.909</v>
      </c>
      <c r="D93" s="547">
        <v>39111.879999999997</v>
      </c>
      <c r="E93" s="547">
        <v>16220.76</v>
      </c>
      <c r="F93" s="547">
        <v>6756.2690000000002</v>
      </c>
      <c r="G93" s="548">
        <v>98017.629000000001</v>
      </c>
    </row>
    <row r="94" spans="1:7" s="526" customFormat="1" ht="15.75" x14ac:dyDescent="0.25">
      <c r="A94" s="528" t="s">
        <v>516</v>
      </c>
      <c r="B94" s="529" t="s">
        <v>517</v>
      </c>
      <c r="C94" s="531">
        <v>159524.41</v>
      </c>
      <c r="D94" s="531">
        <v>55466.97</v>
      </c>
      <c r="E94" s="531">
        <v>77840.649999999994</v>
      </c>
      <c r="F94" s="531">
        <v>26216.79</v>
      </c>
      <c r="G94" s="548">
        <v>285851.32</v>
      </c>
    </row>
    <row r="95" spans="1:7" s="526" customFormat="1" ht="15.75" x14ac:dyDescent="0.25">
      <c r="A95" s="541" t="s">
        <v>518</v>
      </c>
      <c r="B95" s="542" t="s">
        <v>519</v>
      </c>
      <c r="C95" s="545">
        <v>583.27</v>
      </c>
      <c r="D95" s="545">
        <v>230.25</v>
      </c>
      <c r="E95" s="545">
        <v>330.42</v>
      </c>
      <c r="F95" s="545">
        <v>22.6</v>
      </c>
      <c r="G95" s="549">
        <v>810.7</v>
      </c>
    </row>
    <row r="96" spans="1:7" s="526" customFormat="1" ht="15.75" x14ac:dyDescent="0.25">
      <c r="A96" s="541" t="s">
        <v>520</v>
      </c>
      <c r="B96" s="542" t="s">
        <v>521</v>
      </c>
      <c r="C96" s="543">
        <v>439.1</v>
      </c>
      <c r="D96" s="543">
        <v>157.65</v>
      </c>
      <c r="E96" s="543">
        <v>181.6</v>
      </c>
      <c r="F96" s="543">
        <v>99.85</v>
      </c>
      <c r="G96" s="549">
        <v>521.28</v>
      </c>
    </row>
    <row r="97" spans="1:7" s="526" customFormat="1" ht="15.75" x14ac:dyDescent="0.25">
      <c r="A97" s="528" t="s">
        <v>522</v>
      </c>
      <c r="B97" s="529" t="s">
        <v>523</v>
      </c>
      <c r="C97" s="547">
        <v>192863.29800000001</v>
      </c>
      <c r="D97" s="547">
        <v>28520.42</v>
      </c>
      <c r="E97" s="547">
        <v>144787</v>
      </c>
      <c r="F97" s="547">
        <v>19555.878000000001</v>
      </c>
      <c r="G97" s="548">
        <v>262187.788</v>
      </c>
    </row>
    <row r="98" spans="1:7" s="526" customFormat="1" ht="15.75" x14ac:dyDescent="0.25">
      <c r="A98" s="528" t="s">
        <v>524</v>
      </c>
      <c r="B98" s="529" t="s">
        <v>525</v>
      </c>
      <c r="C98" s="531">
        <v>0</v>
      </c>
      <c r="D98" s="531">
        <v>0</v>
      </c>
      <c r="E98" s="531">
        <v>0</v>
      </c>
      <c r="F98" s="531">
        <v>0</v>
      </c>
      <c r="G98" s="548">
        <v>3.96</v>
      </c>
    </row>
    <row r="99" spans="1:7" s="526" customFormat="1" ht="15.75" x14ac:dyDescent="0.25">
      <c r="A99" s="541" t="s">
        <v>526</v>
      </c>
      <c r="B99" s="542" t="s">
        <v>527</v>
      </c>
      <c r="C99" s="545">
        <v>587277.35600000003</v>
      </c>
      <c r="D99" s="545">
        <v>495132.93199999997</v>
      </c>
      <c r="E99" s="545">
        <v>84606.2</v>
      </c>
      <c r="F99" s="545">
        <v>7538.2240000000002</v>
      </c>
      <c r="G99" s="549">
        <v>753723.53300000005</v>
      </c>
    </row>
    <row r="100" spans="1:7" s="526" customFormat="1" ht="15.75" x14ac:dyDescent="0.25">
      <c r="A100" s="541" t="s">
        <v>528</v>
      </c>
      <c r="B100" s="542" t="s">
        <v>529</v>
      </c>
      <c r="C100" s="543">
        <v>331.66</v>
      </c>
      <c r="D100" s="543">
        <v>328.16</v>
      </c>
      <c r="E100" s="543">
        <v>3.5</v>
      </c>
      <c r="F100" s="543">
        <v>0</v>
      </c>
      <c r="G100" s="549">
        <v>379.42</v>
      </c>
    </row>
    <row r="101" spans="1:7" s="526" customFormat="1" ht="15.75" x14ac:dyDescent="0.25">
      <c r="A101" s="528" t="s">
        <v>530</v>
      </c>
      <c r="B101" s="529" t="s">
        <v>531</v>
      </c>
      <c r="C101" s="547">
        <v>17</v>
      </c>
      <c r="D101" s="547">
        <v>17</v>
      </c>
      <c r="E101" s="547">
        <v>0</v>
      </c>
      <c r="F101" s="547">
        <v>0</v>
      </c>
      <c r="G101" s="548">
        <v>43.78</v>
      </c>
    </row>
    <row r="102" spans="1:7" s="526" customFormat="1" ht="15.75" x14ac:dyDescent="0.25">
      <c r="A102" s="528" t="s">
        <v>532</v>
      </c>
      <c r="B102" s="529" t="s">
        <v>533</v>
      </c>
      <c r="C102" s="531">
        <v>29610.49</v>
      </c>
      <c r="D102" s="531">
        <v>7094.27</v>
      </c>
      <c r="E102" s="531">
        <v>12375.12</v>
      </c>
      <c r="F102" s="531">
        <v>10141.1</v>
      </c>
      <c r="G102" s="548">
        <v>63084.93</v>
      </c>
    </row>
    <row r="103" spans="1:7" s="526" customFormat="1" ht="15.75" x14ac:dyDescent="0.25">
      <c r="A103" s="541" t="s">
        <v>534</v>
      </c>
      <c r="B103" s="542" t="s">
        <v>535</v>
      </c>
      <c r="C103" s="545">
        <v>3304.1</v>
      </c>
      <c r="D103" s="545">
        <v>2972.88</v>
      </c>
      <c r="E103" s="545">
        <v>243.17</v>
      </c>
      <c r="F103" s="545">
        <v>88.05</v>
      </c>
      <c r="G103" s="549">
        <v>5064.55</v>
      </c>
    </row>
    <row r="104" spans="1:7" s="526" customFormat="1" ht="15.75" x14ac:dyDescent="0.25">
      <c r="A104" s="541" t="s">
        <v>536</v>
      </c>
      <c r="B104" s="542" t="s">
        <v>537</v>
      </c>
      <c r="C104" s="543">
        <v>110.1</v>
      </c>
      <c r="D104" s="543">
        <v>110.1</v>
      </c>
      <c r="E104" s="543">
        <v>0</v>
      </c>
      <c r="F104" s="543">
        <v>0</v>
      </c>
      <c r="G104" s="549">
        <v>110.1</v>
      </c>
    </row>
    <row r="105" spans="1:7" s="526" customFormat="1" ht="15.75" x14ac:dyDescent="0.25">
      <c r="A105" s="528" t="s">
        <v>538</v>
      </c>
      <c r="B105" s="529" t="s">
        <v>539</v>
      </c>
      <c r="C105" s="547">
        <v>256.18</v>
      </c>
      <c r="D105" s="547">
        <v>2.4500000000000002</v>
      </c>
      <c r="E105" s="547">
        <v>149.97999999999999</v>
      </c>
      <c r="F105" s="547">
        <v>103.75</v>
      </c>
      <c r="G105" s="548">
        <v>724.26</v>
      </c>
    </row>
    <row r="106" spans="1:7" s="526" customFormat="1" ht="15.75" x14ac:dyDescent="0.25">
      <c r="A106" s="528" t="s">
        <v>540</v>
      </c>
      <c r="B106" s="529" t="s">
        <v>541</v>
      </c>
      <c r="C106" s="531">
        <v>18402.919999999998</v>
      </c>
      <c r="D106" s="531">
        <v>7073.99</v>
      </c>
      <c r="E106" s="531">
        <v>11328.93</v>
      </c>
      <c r="F106" s="531">
        <v>0</v>
      </c>
      <c r="G106" s="548">
        <v>34391.47</v>
      </c>
    </row>
    <row r="107" spans="1:7" s="526" customFormat="1" ht="15.75" x14ac:dyDescent="0.25">
      <c r="A107" s="541" t="s">
        <v>542</v>
      </c>
      <c r="B107" s="542" t="s">
        <v>543</v>
      </c>
      <c r="C107" s="545">
        <v>44.21</v>
      </c>
      <c r="D107" s="545">
        <v>32</v>
      </c>
      <c r="E107" s="545">
        <v>12.21</v>
      </c>
      <c r="F107" s="545">
        <v>0</v>
      </c>
      <c r="G107" s="549">
        <v>66.709999999999994</v>
      </c>
    </row>
    <row r="108" spans="1:7" s="526" customFormat="1" ht="15.75" x14ac:dyDescent="0.25">
      <c r="A108" s="541" t="s">
        <v>544</v>
      </c>
      <c r="B108" s="542" t="s">
        <v>545</v>
      </c>
      <c r="C108" s="543">
        <v>58.96</v>
      </c>
      <c r="D108" s="543">
        <v>0</v>
      </c>
      <c r="E108" s="543">
        <v>58.96</v>
      </c>
      <c r="F108" s="543">
        <v>0</v>
      </c>
      <c r="G108" s="549">
        <v>123</v>
      </c>
    </row>
    <row r="109" spans="1:7" s="526" customFormat="1" ht="15.75" x14ac:dyDescent="0.25">
      <c r="A109" s="528" t="s">
        <v>546</v>
      </c>
      <c r="B109" s="529" t="s">
        <v>547</v>
      </c>
      <c r="C109" s="547">
        <v>849.76</v>
      </c>
      <c r="D109" s="547">
        <v>825.92</v>
      </c>
      <c r="E109" s="547">
        <v>19.84</v>
      </c>
      <c r="F109" s="547">
        <v>4</v>
      </c>
      <c r="G109" s="548">
        <v>1108.44</v>
      </c>
    </row>
    <row r="110" spans="1:7" s="526" customFormat="1" ht="15.75" x14ac:dyDescent="0.25">
      <c r="A110" s="528" t="s">
        <v>548</v>
      </c>
      <c r="B110" s="529" t="s">
        <v>549</v>
      </c>
      <c r="C110" s="531">
        <v>1265.8499999999999</v>
      </c>
      <c r="D110" s="531">
        <v>1187.95</v>
      </c>
      <c r="E110" s="531">
        <v>77.900000000000006</v>
      </c>
      <c r="F110" s="531">
        <v>0</v>
      </c>
      <c r="G110" s="548">
        <v>1897.8</v>
      </c>
    </row>
    <row r="111" spans="1:7" s="526" customFormat="1" ht="15.75" x14ac:dyDescent="0.25">
      <c r="A111" s="541" t="s">
        <v>550</v>
      </c>
      <c r="B111" s="542" t="s">
        <v>551</v>
      </c>
      <c r="C111" s="545">
        <v>839.5</v>
      </c>
      <c r="D111" s="545">
        <v>839.5</v>
      </c>
      <c r="E111" s="545">
        <v>0</v>
      </c>
      <c r="F111" s="545">
        <v>0</v>
      </c>
      <c r="G111" s="549">
        <v>1176.9000000000001</v>
      </c>
    </row>
    <row r="112" spans="1:7" s="526" customFormat="1" ht="15.75" x14ac:dyDescent="0.25">
      <c r="A112" s="541" t="s">
        <v>552</v>
      </c>
      <c r="B112" s="542" t="s">
        <v>553</v>
      </c>
      <c r="C112" s="543">
        <v>7693.44</v>
      </c>
      <c r="D112" s="543">
        <v>4607.26</v>
      </c>
      <c r="E112" s="543">
        <v>2559.1999999999998</v>
      </c>
      <c r="F112" s="543">
        <v>526.98</v>
      </c>
      <c r="G112" s="549">
        <v>11312.27</v>
      </c>
    </row>
    <row r="113" spans="1:7" s="526" customFormat="1" ht="15.75" x14ac:dyDescent="0.25">
      <c r="A113" s="528" t="s">
        <v>554</v>
      </c>
      <c r="B113" s="529" t="s">
        <v>555</v>
      </c>
      <c r="C113" s="547">
        <v>8354.65</v>
      </c>
      <c r="D113" s="547">
        <v>5387.35</v>
      </c>
      <c r="E113" s="547">
        <v>1291.81</v>
      </c>
      <c r="F113" s="547">
        <v>1675.49</v>
      </c>
      <c r="G113" s="548">
        <v>11834.84</v>
      </c>
    </row>
    <row r="114" spans="1:7" s="526" customFormat="1" ht="15.75" x14ac:dyDescent="0.25">
      <c r="A114" s="528" t="s">
        <v>556</v>
      </c>
      <c r="B114" s="529" t="s">
        <v>557</v>
      </c>
      <c r="C114" s="531">
        <v>6588.62</v>
      </c>
      <c r="D114" s="531">
        <v>6450.27</v>
      </c>
      <c r="E114" s="531">
        <v>117.65</v>
      </c>
      <c r="F114" s="531">
        <v>20.7</v>
      </c>
      <c r="G114" s="550">
        <v>57891.046999999999</v>
      </c>
    </row>
    <row r="115" spans="1:7" s="526" customFormat="1" ht="15.75" x14ac:dyDescent="0.25">
      <c r="A115" s="541" t="s">
        <v>558</v>
      </c>
      <c r="B115" s="542" t="s">
        <v>559</v>
      </c>
      <c r="C115" s="545">
        <v>21046.92</v>
      </c>
      <c r="D115" s="545">
        <v>14186.1</v>
      </c>
      <c r="E115" s="545">
        <v>5812.74</v>
      </c>
      <c r="F115" s="545">
        <v>1048.08</v>
      </c>
      <c r="G115" s="551">
        <v>31697.71</v>
      </c>
    </row>
    <row r="116" spans="1:7" s="526" customFormat="1" ht="15.75" x14ac:dyDescent="0.25">
      <c r="A116" s="541" t="s">
        <v>560</v>
      </c>
      <c r="B116" s="542" t="s">
        <v>561</v>
      </c>
      <c r="C116" s="543">
        <v>13437.79</v>
      </c>
      <c r="D116" s="543">
        <v>4108.67</v>
      </c>
      <c r="E116" s="543">
        <v>7020.51</v>
      </c>
      <c r="F116" s="543">
        <v>2308.61</v>
      </c>
      <c r="G116" s="551">
        <v>25944.6</v>
      </c>
    </row>
    <row r="117" spans="1:7" s="526" customFormat="1" ht="15.75" x14ac:dyDescent="0.25">
      <c r="A117" s="528" t="s">
        <v>562</v>
      </c>
      <c r="B117" s="529" t="s">
        <v>563</v>
      </c>
      <c r="C117" s="547">
        <v>3074.79</v>
      </c>
      <c r="D117" s="547">
        <v>2813.33</v>
      </c>
      <c r="E117" s="547">
        <v>98.02</v>
      </c>
      <c r="F117" s="547">
        <v>163.44</v>
      </c>
      <c r="G117" s="548">
        <v>6608.72</v>
      </c>
    </row>
    <row r="118" spans="1:7" s="526" customFormat="1" ht="15.75" x14ac:dyDescent="0.25">
      <c r="A118" s="528" t="s">
        <v>564</v>
      </c>
      <c r="B118" s="529" t="s">
        <v>565</v>
      </c>
      <c r="C118" s="531">
        <v>1041.76</v>
      </c>
      <c r="D118" s="531">
        <v>917.1</v>
      </c>
      <c r="E118" s="531">
        <v>119.96</v>
      </c>
      <c r="F118" s="531">
        <v>4.7</v>
      </c>
      <c r="G118" s="548">
        <v>2184.6</v>
      </c>
    </row>
    <row r="119" spans="1:7" s="526" customFormat="1" ht="15.75" x14ac:dyDescent="0.25">
      <c r="A119" s="541" t="s">
        <v>566</v>
      </c>
      <c r="B119" s="542" t="s">
        <v>567</v>
      </c>
      <c r="C119" s="545">
        <v>191.3</v>
      </c>
      <c r="D119" s="545">
        <v>97.63</v>
      </c>
      <c r="E119" s="545">
        <v>75.819999999999993</v>
      </c>
      <c r="F119" s="545">
        <v>17.850000000000001</v>
      </c>
      <c r="G119" s="549">
        <v>628.02</v>
      </c>
    </row>
    <row r="120" spans="1:7" s="526" customFormat="1" ht="15.75" x14ac:dyDescent="0.25">
      <c r="A120" s="541" t="s">
        <v>568</v>
      </c>
      <c r="B120" s="542" t="s">
        <v>569</v>
      </c>
      <c r="C120" s="543">
        <v>41.38</v>
      </c>
      <c r="D120" s="543">
        <v>28.18</v>
      </c>
      <c r="E120" s="543">
        <v>0</v>
      </c>
      <c r="F120" s="543">
        <v>13.2</v>
      </c>
      <c r="G120" s="549">
        <v>41.38</v>
      </c>
    </row>
    <row r="121" spans="1:7" s="526" customFormat="1" ht="15.75" x14ac:dyDescent="0.25">
      <c r="A121" s="528" t="s">
        <v>570</v>
      </c>
      <c r="B121" s="529" t="s">
        <v>571</v>
      </c>
      <c r="C121" s="547">
        <v>6735.35</v>
      </c>
      <c r="D121" s="547">
        <v>6064.2</v>
      </c>
      <c r="E121" s="547">
        <v>0</v>
      </c>
      <c r="F121" s="547">
        <v>671.15</v>
      </c>
      <c r="G121" s="548">
        <v>9593.2199999999993</v>
      </c>
    </row>
    <row r="122" spans="1:7" s="526" customFormat="1" ht="15.75" x14ac:dyDescent="0.25">
      <c r="A122" s="528" t="s">
        <v>572</v>
      </c>
      <c r="B122" s="529" t="s">
        <v>573</v>
      </c>
      <c r="C122" s="531">
        <v>223.77</v>
      </c>
      <c r="D122" s="531">
        <v>35.42</v>
      </c>
      <c r="E122" s="531">
        <v>142.15</v>
      </c>
      <c r="F122" s="531">
        <v>46.2</v>
      </c>
      <c r="G122" s="548">
        <v>404.37</v>
      </c>
    </row>
    <row r="123" spans="1:7" s="526" customFormat="1" ht="15.75" x14ac:dyDescent="0.25">
      <c r="A123" s="541" t="s">
        <v>574</v>
      </c>
      <c r="B123" s="542" t="s">
        <v>575</v>
      </c>
      <c r="C123" s="545">
        <v>57.63</v>
      </c>
      <c r="D123" s="545">
        <v>0</v>
      </c>
      <c r="E123" s="545">
        <v>24.33</v>
      </c>
      <c r="F123" s="545">
        <v>33.299999999999997</v>
      </c>
      <c r="G123" s="549">
        <v>101.84</v>
      </c>
    </row>
    <row r="124" spans="1:7" s="526" customFormat="1" ht="15.75" x14ac:dyDescent="0.25">
      <c r="A124" s="541" t="s">
        <v>576</v>
      </c>
      <c r="B124" s="542" t="s">
        <v>577</v>
      </c>
      <c r="C124" s="543">
        <v>44.34</v>
      </c>
      <c r="D124" s="543">
        <v>0</v>
      </c>
      <c r="E124" s="543">
        <v>44.34</v>
      </c>
      <c r="F124" s="543">
        <v>0</v>
      </c>
      <c r="G124" s="549">
        <v>205.54</v>
      </c>
    </row>
    <row r="125" spans="1:7" s="526" customFormat="1" ht="15.75" x14ac:dyDescent="0.25">
      <c r="A125" s="528" t="s">
        <v>578</v>
      </c>
      <c r="B125" s="529" t="s">
        <v>579</v>
      </c>
      <c r="C125" s="547">
        <v>157.11000000000001</v>
      </c>
      <c r="D125" s="547">
        <v>157.11000000000001</v>
      </c>
      <c r="E125" s="547">
        <v>0</v>
      </c>
      <c r="F125" s="547">
        <v>0</v>
      </c>
      <c r="G125" s="548">
        <v>214.24</v>
      </c>
    </row>
    <row r="126" spans="1:7" s="526" customFormat="1" ht="15.75" x14ac:dyDescent="0.25">
      <c r="A126" s="528" t="s">
        <v>580</v>
      </c>
      <c r="B126" s="529" t="s">
        <v>581</v>
      </c>
      <c r="C126" s="531">
        <v>2834.41</v>
      </c>
      <c r="D126" s="531">
        <v>1945.18</v>
      </c>
      <c r="E126" s="531">
        <v>748.53</v>
      </c>
      <c r="F126" s="531">
        <v>140.69999999999999</v>
      </c>
      <c r="G126" s="548">
        <v>6133.06</v>
      </c>
    </row>
    <row r="127" spans="1:7" s="526" customFormat="1" ht="15.75" x14ac:dyDescent="0.25">
      <c r="A127" s="541" t="s">
        <v>582</v>
      </c>
      <c r="B127" s="542" t="s">
        <v>583</v>
      </c>
      <c r="C127" s="545">
        <v>6158.06</v>
      </c>
      <c r="D127" s="545">
        <v>4678.57</v>
      </c>
      <c r="E127" s="543">
        <v>11.62</v>
      </c>
      <c r="F127" s="545">
        <v>1467.87</v>
      </c>
      <c r="G127" s="546">
        <v>8816.5400000000009</v>
      </c>
    </row>
    <row r="128" spans="1:7" s="526" customFormat="1" ht="15.75" x14ac:dyDescent="0.25">
      <c r="A128" s="541" t="s">
        <v>584</v>
      </c>
      <c r="B128" s="542" t="s">
        <v>585</v>
      </c>
      <c r="C128" s="545">
        <v>301.39</v>
      </c>
      <c r="D128" s="545">
        <v>0</v>
      </c>
      <c r="E128" s="544">
        <v>301.39</v>
      </c>
      <c r="F128" s="545">
        <v>0</v>
      </c>
      <c r="G128" s="546">
        <v>631.61</v>
      </c>
    </row>
    <row r="129" spans="1:7" s="526" customFormat="1" ht="15.75" x14ac:dyDescent="0.25">
      <c r="A129" s="528" t="s">
        <v>586</v>
      </c>
      <c r="B129" s="529" t="s">
        <v>587</v>
      </c>
      <c r="C129" s="531">
        <v>3.16</v>
      </c>
      <c r="D129" s="531">
        <v>0</v>
      </c>
      <c r="E129" s="530">
        <v>3.16</v>
      </c>
      <c r="F129" s="531">
        <v>0</v>
      </c>
      <c r="G129" s="522">
        <v>92.6</v>
      </c>
    </row>
    <row r="130" spans="1:7" s="526" customFormat="1" ht="15.75" x14ac:dyDescent="0.25">
      <c r="A130" s="528" t="s">
        <v>588</v>
      </c>
      <c r="B130" s="529" t="s">
        <v>589</v>
      </c>
      <c r="C130" s="531">
        <v>4396.9979999999996</v>
      </c>
      <c r="D130" s="531">
        <v>759.56</v>
      </c>
      <c r="E130" s="530">
        <v>2342.7399999999998</v>
      </c>
      <c r="F130" s="531">
        <v>1294.6980000000001</v>
      </c>
      <c r="G130" s="522">
        <v>13839.438</v>
      </c>
    </row>
    <row r="131" spans="1:7" s="526" customFormat="1" ht="15.75" x14ac:dyDescent="0.25">
      <c r="A131" s="541" t="s">
        <v>590</v>
      </c>
      <c r="B131" s="542" t="s">
        <v>591</v>
      </c>
      <c r="C131" s="545">
        <v>1923.9490000000001</v>
      </c>
      <c r="D131" s="545">
        <v>64.52</v>
      </c>
      <c r="E131" s="544">
        <v>494.53</v>
      </c>
      <c r="F131" s="545">
        <v>1364.8989999999999</v>
      </c>
      <c r="G131" s="546">
        <v>3292.3389999999999</v>
      </c>
    </row>
    <row r="132" spans="1:7" s="526" customFormat="1" ht="16.5" thickBot="1" x14ac:dyDescent="0.3">
      <c r="A132" s="541" t="s">
        <v>592</v>
      </c>
      <c r="B132" s="542" t="s">
        <v>593</v>
      </c>
      <c r="C132" s="545">
        <v>2420.9</v>
      </c>
      <c r="D132" s="545">
        <v>2420.9</v>
      </c>
      <c r="E132" s="552">
        <v>0</v>
      </c>
      <c r="F132" s="545">
        <v>0</v>
      </c>
      <c r="G132" s="546">
        <v>3574.78</v>
      </c>
    </row>
    <row r="133" spans="1:7" s="526" customFormat="1" ht="15.75" x14ac:dyDescent="0.25">
      <c r="A133" s="528" t="s">
        <v>594</v>
      </c>
      <c r="B133" s="529" t="s">
        <v>595</v>
      </c>
      <c r="C133" s="531">
        <v>34653.47</v>
      </c>
      <c r="D133" s="531">
        <v>26577.63</v>
      </c>
      <c r="E133" s="530">
        <v>1292.74</v>
      </c>
      <c r="F133" s="531">
        <v>6783.1</v>
      </c>
      <c r="G133" s="522">
        <v>58018.67</v>
      </c>
    </row>
    <row r="134" spans="1:7" s="526" customFormat="1" ht="16.5" thickBot="1" x14ac:dyDescent="0.3">
      <c r="A134" s="553" t="s">
        <v>596</v>
      </c>
      <c r="B134" s="554" t="s">
        <v>597</v>
      </c>
      <c r="C134" s="555">
        <v>15820.8</v>
      </c>
      <c r="D134" s="556">
        <v>3089.06</v>
      </c>
      <c r="E134" s="557">
        <v>5958.99</v>
      </c>
      <c r="F134" s="555">
        <v>6772.75</v>
      </c>
      <c r="G134" s="558">
        <v>26006.05</v>
      </c>
    </row>
    <row r="135" spans="1:7" s="526" customFormat="1" ht="15.75" x14ac:dyDescent="0.25">
      <c r="A135" s="541"/>
      <c r="B135" s="509" t="s">
        <v>473</v>
      </c>
      <c r="C135" s="559"/>
      <c r="D135" s="559"/>
      <c r="E135" s="559"/>
      <c r="F135" s="559"/>
      <c r="G135" s="560"/>
    </row>
    <row r="136" spans="1:7" s="526" customFormat="1" ht="15.75" x14ac:dyDescent="0.25">
      <c r="A136" s="512" t="s">
        <v>598</v>
      </c>
      <c r="B136" s="513" t="s">
        <v>599</v>
      </c>
      <c r="C136" s="523">
        <v>7327.48</v>
      </c>
      <c r="D136" s="523">
        <v>3066.78</v>
      </c>
      <c r="E136" s="523">
        <v>2641.01</v>
      </c>
      <c r="F136" s="515">
        <v>1619.69</v>
      </c>
      <c r="G136" s="525">
        <v>26151.71</v>
      </c>
    </row>
    <row r="137" spans="1:7" s="526" customFormat="1" ht="15.75" x14ac:dyDescent="0.25">
      <c r="A137" s="517" t="s">
        <v>600</v>
      </c>
      <c r="B137" s="518" t="s">
        <v>601</v>
      </c>
      <c r="C137" s="521">
        <v>45261.71</v>
      </c>
      <c r="D137" s="521">
        <v>43353.25</v>
      </c>
      <c r="E137" s="521">
        <v>1908.46</v>
      </c>
      <c r="F137" s="521">
        <v>0</v>
      </c>
      <c r="G137" s="524">
        <v>45261.71</v>
      </c>
    </row>
    <row r="138" spans="1:7" s="526" customFormat="1" ht="15.75" x14ac:dyDescent="0.25">
      <c r="A138" s="517" t="s">
        <v>602</v>
      </c>
      <c r="B138" s="518" t="s">
        <v>603</v>
      </c>
      <c r="C138" s="521">
        <v>12445.05</v>
      </c>
      <c r="D138" s="521">
        <v>9786.9699999999993</v>
      </c>
      <c r="E138" s="521">
        <v>2101.64</v>
      </c>
      <c r="F138" s="521">
        <v>556.44000000000005</v>
      </c>
      <c r="G138" s="524">
        <v>24707.19</v>
      </c>
    </row>
    <row r="139" spans="1:7" s="526" customFormat="1" ht="15.75" x14ac:dyDescent="0.25">
      <c r="A139" s="512" t="s">
        <v>604</v>
      </c>
      <c r="B139" s="513" t="s">
        <v>605</v>
      </c>
      <c r="C139" s="523">
        <v>0</v>
      </c>
      <c r="D139" s="523">
        <v>0</v>
      </c>
      <c r="E139" s="523">
        <v>0</v>
      </c>
      <c r="F139" s="523">
        <v>0</v>
      </c>
      <c r="G139" s="525">
        <v>4.24</v>
      </c>
    </row>
    <row r="140" spans="1:7" s="526" customFormat="1" ht="15.75" x14ac:dyDescent="0.25">
      <c r="A140" s="512" t="s">
        <v>606</v>
      </c>
      <c r="B140" s="513" t="s">
        <v>607</v>
      </c>
      <c r="C140" s="523">
        <v>683.18899999999996</v>
      </c>
      <c r="D140" s="523">
        <v>329.34</v>
      </c>
      <c r="E140" s="523">
        <v>0</v>
      </c>
      <c r="F140" s="523">
        <v>353.84899999999999</v>
      </c>
      <c r="G140" s="525">
        <v>893.12900000000002</v>
      </c>
    </row>
    <row r="141" spans="1:7" s="526" customFormat="1" ht="15.75" x14ac:dyDescent="0.25">
      <c r="A141" s="517" t="s">
        <v>608</v>
      </c>
      <c r="B141" s="518" t="s">
        <v>609</v>
      </c>
      <c r="C141" s="521">
        <v>107.03</v>
      </c>
      <c r="D141" s="521">
        <v>0</v>
      </c>
      <c r="E141" s="521">
        <v>107.03</v>
      </c>
      <c r="F141" s="521">
        <v>0</v>
      </c>
      <c r="G141" s="524">
        <v>217.93</v>
      </c>
    </row>
    <row r="142" spans="1:7" s="526" customFormat="1" ht="15.75" x14ac:dyDescent="0.25">
      <c r="A142" s="517" t="s">
        <v>610</v>
      </c>
      <c r="B142" s="518" t="s">
        <v>611</v>
      </c>
      <c r="C142" s="521">
        <v>1956.88</v>
      </c>
      <c r="D142" s="521">
        <v>1954.8</v>
      </c>
      <c r="E142" s="521">
        <v>2.08</v>
      </c>
      <c r="F142" s="521">
        <v>0</v>
      </c>
      <c r="G142" s="524">
        <v>3383.53</v>
      </c>
    </row>
    <row r="143" spans="1:7" s="526" customFormat="1" ht="15.75" x14ac:dyDescent="0.25">
      <c r="A143" s="512" t="s">
        <v>612</v>
      </c>
      <c r="B143" s="513" t="s">
        <v>613</v>
      </c>
      <c r="C143" s="523">
        <v>114.931</v>
      </c>
      <c r="D143" s="523">
        <v>3.7</v>
      </c>
      <c r="E143" s="523">
        <v>3.38</v>
      </c>
      <c r="F143" s="523">
        <v>107.851</v>
      </c>
      <c r="G143" s="525">
        <v>215.95099999999999</v>
      </c>
    </row>
    <row r="144" spans="1:7" s="526" customFormat="1" ht="15.75" x14ac:dyDescent="0.25">
      <c r="A144" s="512" t="s">
        <v>614</v>
      </c>
      <c r="B144" s="513" t="s">
        <v>615</v>
      </c>
      <c r="C144" s="523">
        <v>77.27</v>
      </c>
      <c r="D144" s="523">
        <v>5.6</v>
      </c>
      <c r="E144" s="523">
        <v>70.97</v>
      </c>
      <c r="F144" s="523">
        <v>0.7</v>
      </c>
      <c r="G144" s="525">
        <v>124.44</v>
      </c>
    </row>
    <row r="145" spans="1:7" s="526" customFormat="1" ht="15.75" x14ac:dyDescent="0.25">
      <c r="A145" s="517" t="s">
        <v>616</v>
      </c>
      <c r="B145" s="518" t="s">
        <v>617</v>
      </c>
      <c r="C145" s="521">
        <v>6661.19</v>
      </c>
      <c r="D145" s="521">
        <v>2551.36</v>
      </c>
      <c r="E145" s="521">
        <v>3855.4</v>
      </c>
      <c r="F145" s="521">
        <v>254.43</v>
      </c>
      <c r="G145" s="524">
        <v>13185.21</v>
      </c>
    </row>
    <row r="146" spans="1:7" s="526" customFormat="1" ht="15.75" x14ac:dyDescent="0.25">
      <c r="A146" s="517" t="s">
        <v>618</v>
      </c>
      <c r="B146" s="518" t="s">
        <v>619</v>
      </c>
      <c r="C146" s="521">
        <v>3.18</v>
      </c>
      <c r="D146" s="521">
        <v>0</v>
      </c>
      <c r="E146" s="521">
        <v>3.18</v>
      </c>
      <c r="F146" s="521">
        <v>0</v>
      </c>
      <c r="G146" s="524">
        <v>9.6199999999999992</v>
      </c>
    </row>
    <row r="147" spans="1:7" s="526" customFormat="1" ht="15.75" x14ac:dyDescent="0.25">
      <c r="A147" s="541" t="s">
        <v>620</v>
      </c>
      <c r="B147" s="561" t="s">
        <v>621</v>
      </c>
      <c r="C147" s="562">
        <v>80.989999999999995</v>
      </c>
      <c r="D147" s="562">
        <v>0</v>
      </c>
      <c r="E147" s="562">
        <v>80.989999999999995</v>
      </c>
      <c r="F147" s="562">
        <v>0</v>
      </c>
      <c r="G147" s="549">
        <v>108.96</v>
      </c>
    </row>
    <row r="148" spans="1:7" s="526" customFormat="1" ht="15.75" x14ac:dyDescent="0.25">
      <c r="A148" s="541" t="s">
        <v>622</v>
      </c>
      <c r="B148" s="561" t="s">
        <v>623</v>
      </c>
      <c r="C148" s="562">
        <v>365.92</v>
      </c>
      <c r="D148" s="562">
        <v>0</v>
      </c>
      <c r="E148" s="562">
        <v>365.92</v>
      </c>
      <c r="F148" s="562">
        <v>0</v>
      </c>
      <c r="G148" s="549">
        <v>500.02</v>
      </c>
    </row>
    <row r="149" spans="1:7" s="526" customFormat="1" ht="15.75" x14ac:dyDescent="0.25">
      <c r="A149" s="517" t="s">
        <v>624</v>
      </c>
      <c r="B149" s="518" t="s">
        <v>625</v>
      </c>
      <c r="C149" s="521">
        <v>52.35</v>
      </c>
      <c r="D149" s="521">
        <v>0</v>
      </c>
      <c r="E149" s="521">
        <v>52.35</v>
      </c>
      <c r="F149" s="521">
        <v>0</v>
      </c>
      <c r="G149" s="524">
        <v>55.9</v>
      </c>
    </row>
    <row r="150" spans="1:7" s="526" customFormat="1" ht="15.75" x14ac:dyDescent="0.25">
      <c r="A150" s="517" t="s">
        <v>626</v>
      </c>
      <c r="B150" s="518" t="s">
        <v>627</v>
      </c>
      <c r="C150" s="521">
        <v>12949.15</v>
      </c>
      <c r="D150" s="521">
        <v>4964.54</v>
      </c>
      <c r="E150" s="521">
        <v>5732.68</v>
      </c>
      <c r="F150" s="521">
        <v>2251.9299999999998</v>
      </c>
      <c r="G150" s="524">
        <v>20250.099999999999</v>
      </c>
    </row>
    <row r="151" spans="1:7" s="526" customFormat="1" ht="15.75" x14ac:dyDescent="0.25">
      <c r="A151" s="512" t="s">
        <v>628</v>
      </c>
      <c r="B151" s="513" t="s">
        <v>629</v>
      </c>
      <c r="C151" s="523">
        <v>27.7</v>
      </c>
      <c r="D151" s="523">
        <v>0</v>
      </c>
      <c r="E151" s="523">
        <v>27.7</v>
      </c>
      <c r="F151" s="523">
        <v>0</v>
      </c>
      <c r="G151" s="525">
        <v>95.95</v>
      </c>
    </row>
    <row r="152" spans="1:7" s="526" customFormat="1" ht="15.75" x14ac:dyDescent="0.25">
      <c r="A152" s="512" t="s">
        <v>630</v>
      </c>
      <c r="B152" s="513" t="s">
        <v>631</v>
      </c>
      <c r="C152" s="523">
        <v>53736.353999999999</v>
      </c>
      <c r="D152" s="523">
        <v>20851.133000000002</v>
      </c>
      <c r="E152" s="523">
        <v>32122.12</v>
      </c>
      <c r="F152" s="523">
        <v>763.101</v>
      </c>
      <c r="G152" s="525">
        <v>68021.119999999995</v>
      </c>
    </row>
    <row r="153" spans="1:7" s="526" customFormat="1" ht="15.75" x14ac:dyDescent="0.25">
      <c r="A153" s="517" t="s">
        <v>632</v>
      </c>
      <c r="B153" s="518" t="s">
        <v>633</v>
      </c>
      <c r="C153" s="521">
        <v>10448.69</v>
      </c>
      <c r="D153" s="521">
        <v>1637.44</v>
      </c>
      <c r="E153" s="521">
        <v>8811.25</v>
      </c>
      <c r="F153" s="521">
        <v>0</v>
      </c>
      <c r="G153" s="524">
        <v>21462.27</v>
      </c>
    </row>
    <row r="154" spans="1:7" s="526" customFormat="1" ht="15.75" x14ac:dyDescent="0.25">
      <c r="A154" s="517" t="s">
        <v>634</v>
      </c>
      <c r="B154" s="518" t="s">
        <v>635</v>
      </c>
      <c r="C154" s="521">
        <v>23939.34</v>
      </c>
      <c r="D154" s="521">
        <v>15515.48</v>
      </c>
      <c r="E154" s="521">
        <v>956.42</v>
      </c>
      <c r="F154" s="521">
        <v>7467.44</v>
      </c>
      <c r="G154" s="524">
        <v>36637.15</v>
      </c>
    </row>
    <row r="155" spans="1:7" s="526" customFormat="1" ht="15.75" x14ac:dyDescent="0.25">
      <c r="A155" s="512" t="s">
        <v>636</v>
      </c>
      <c r="B155" s="513" t="s">
        <v>637</v>
      </c>
      <c r="C155" s="523">
        <v>170.52</v>
      </c>
      <c r="D155" s="523">
        <v>149.02000000000001</v>
      </c>
      <c r="E155" s="523">
        <v>8.6</v>
      </c>
      <c r="F155" s="523">
        <v>12.9</v>
      </c>
      <c r="G155" s="525">
        <v>315.82</v>
      </c>
    </row>
    <row r="156" spans="1:7" s="526" customFormat="1" ht="15.75" x14ac:dyDescent="0.25">
      <c r="A156" s="512" t="s">
        <v>638</v>
      </c>
      <c r="B156" s="513" t="s">
        <v>639</v>
      </c>
      <c r="C156" s="523">
        <v>668.19</v>
      </c>
      <c r="D156" s="523">
        <v>647.58000000000004</v>
      </c>
      <c r="E156" s="523">
        <v>9.4600000000000009</v>
      </c>
      <c r="F156" s="523">
        <v>11.15</v>
      </c>
      <c r="G156" s="525">
        <v>1207.32</v>
      </c>
    </row>
    <row r="157" spans="1:7" s="526" customFormat="1" ht="15.75" x14ac:dyDescent="0.25">
      <c r="A157" s="517" t="s">
        <v>640</v>
      </c>
      <c r="B157" s="518" t="s">
        <v>641</v>
      </c>
      <c r="C157" s="521">
        <v>697.42</v>
      </c>
      <c r="D157" s="521">
        <v>557.5</v>
      </c>
      <c r="E157" s="521">
        <v>139.91999999999999</v>
      </c>
      <c r="F157" s="521">
        <v>0</v>
      </c>
      <c r="G157" s="524">
        <v>1004.85</v>
      </c>
    </row>
    <row r="158" spans="1:7" s="526" customFormat="1" ht="15.75" x14ac:dyDescent="0.25">
      <c r="A158" s="517" t="s">
        <v>642</v>
      </c>
      <c r="B158" s="518" t="s">
        <v>643</v>
      </c>
      <c r="C158" s="521">
        <v>149.88</v>
      </c>
      <c r="D158" s="521">
        <v>149.88</v>
      </c>
      <c r="E158" s="521">
        <v>0</v>
      </c>
      <c r="F158" s="521">
        <v>0</v>
      </c>
      <c r="G158" s="524">
        <v>356.18</v>
      </c>
    </row>
    <row r="159" spans="1:7" s="526" customFormat="1" ht="15.75" x14ac:dyDescent="0.25">
      <c r="A159" s="512" t="s">
        <v>644</v>
      </c>
      <c r="B159" s="513" t="s">
        <v>645</v>
      </c>
      <c r="C159" s="523">
        <v>3878.2</v>
      </c>
      <c r="D159" s="523">
        <v>0</v>
      </c>
      <c r="E159" s="523">
        <v>3878.2</v>
      </c>
      <c r="F159" s="523">
        <v>0</v>
      </c>
      <c r="G159" s="525">
        <v>5809.75</v>
      </c>
    </row>
    <row r="160" spans="1:7" s="526" customFormat="1" ht="15.75" x14ac:dyDescent="0.25">
      <c r="A160" s="512" t="s">
        <v>646</v>
      </c>
      <c r="B160" s="513" t="s">
        <v>647</v>
      </c>
      <c r="C160" s="523">
        <v>4.18</v>
      </c>
      <c r="D160" s="523">
        <v>0</v>
      </c>
      <c r="E160" s="523">
        <v>4.18</v>
      </c>
      <c r="F160" s="523">
        <v>0</v>
      </c>
      <c r="G160" s="525">
        <v>4.18</v>
      </c>
    </row>
    <row r="161" spans="1:7" s="526" customFormat="1" ht="15.75" x14ac:dyDescent="0.25">
      <c r="A161" s="517" t="s">
        <v>648</v>
      </c>
      <c r="B161" s="518" t="s">
        <v>649</v>
      </c>
      <c r="C161" s="521">
        <v>1647.8</v>
      </c>
      <c r="D161" s="521">
        <v>1647.8</v>
      </c>
      <c r="E161" s="521">
        <v>0</v>
      </c>
      <c r="F161" s="521">
        <v>0</v>
      </c>
      <c r="G161" s="524">
        <v>1906.25</v>
      </c>
    </row>
    <row r="162" spans="1:7" s="526" customFormat="1" ht="15.75" x14ac:dyDescent="0.25">
      <c r="A162" s="517" t="s">
        <v>650</v>
      </c>
      <c r="B162" s="518" t="s">
        <v>651</v>
      </c>
      <c r="C162" s="521">
        <v>16</v>
      </c>
      <c r="D162" s="521">
        <v>0</v>
      </c>
      <c r="E162" s="521">
        <v>16</v>
      </c>
      <c r="F162" s="521">
        <v>0</v>
      </c>
      <c r="G162" s="524">
        <v>16</v>
      </c>
    </row>
    <row r="163" spans="1:7" s="526" customFormat="1" ht="15.75" x14ac:dyDescent="0.25">
      <c r="A163" s="512" t="s">
        <v>652</v>
      </c>
      <c r="B163" s="513" t="s">
        <v>653</v>
      </c>
      <c r="C163" s="523">
        <v>3068.0729999999999</v>
      </c>
      <c r="D163" s="523">
        <v>0</v>
      </c>
      <c r="E163" s="523">
        <v>436.06</v>
      </c>
      <c r="F163" s="523">
        <v>2632.0129999999999</v>
      </c>
      <c r="G163" s="525">
        <v>3721.473</v>
      </c>
    </row>
    <row r="164" spans="1:7" s="526" customFormat="1" ht="15.75" x14ac:dyDescent="0.25">
      <c r="A164" s="512" t="s">
        <v>654</v>
      </c>
      <c r="B164" s="513" t="s">
        <v>655</v>
      </c>
      <c r="C164" s="523">
        <v>4644.96</v>
      </c>
      <c r="D164" s="523">
        <v>2253.62</v>
      </c>
      <c r="E164" s="523">
        <v>2097.67</v>
      </c>
      <c r="F164" s="523">
        <v>293.67</v>
      </c>
      <c r="G164" s="525">
        <v>7477.27</v>
      </c>
    </row>
    <row r="165" spans="1:7" s="526" customFormat="1" ht="15.75" x14ac:dyDescent="0.25">
      <c r="A165" s="517" t="s">
        <v>656</v>
      </c>
      <c r="B165" s="518" t="s">
        <v>657</v>
      </c>
      <c r="C165" s="521">
        <v>82.3</v>
      </c>
      <c r="D165" s="521">
        <v>82.3</v>
      </c>
      <c r="E165" s="521">
        <v>0</v>
      </c>
      <c r="F165" s="521">
        <v>0</v>
      </c>
      <c r="G165" s="524">
        <v>109.36</v>
      </c>
    </row>
    <row r="166" spans="1:7" s="526" customFormat="1" ht="15.75" x14ac:dyDescent="0.25">
      <c r="A166" s="517"/>
      <c r="B166" s="563" t="s">
        <v>658</v>
      </c>
      <c r="C166" s="564">
        <v>610711.41999999993</v>
      </c>
      <c r="D166" s="564">
        <v>471505.95999999996</v>
      </c>
      <c r="E166" s="564">
        <v>40119.79</v>
      </c>
      <c r="F166" s="564">
        <v>99085.67</v>
      </c>
      <c r="G166" s="565">
        <v>1217578.0600000003</v>
      </c>
    </row>
    <row r="167" spans="1:7" s="526" customFormat="1" ht="15.75" x14ac:dyDescent="0.25">
      <c r="A167" s="512" t="s">
        <v>659</v>
      </c>
      <c r="B167" s="513" t="s">
        <v>660</v>
      </c>
      <c r="C167" s="523">
        <v>38924.410000000003</v>
      </c>
      <c r="D167" s="523">
        <v>34733.08</v>
      </c>
      <c r="E167" s="523">
        <v>2327.2199999999998</v>
      </c>
      <c r="F167" s="523">
        <v>1864.11</v>
      </c>
      <c r="G167" s="525">
        <v>81880.03</v>
      </c>
    </row>
    <row r="168" spans="1:7" s="566" customFormat="1" ht="17.25" customHeight="1" x14ac:dyDescent="0.25">
      <c r="A168" s="512" t="s">
        <v>661</v>
      </c>
      <c r="B168" s="513" t="s">
        <v>662</v>
      </c>
      <c r="C168" s="523">
        <v>200.66</v>
      </c>
      <c r="D168" s="523">
        <v>198.36</v>
      </c>
      <c r="E168" s="523">
        <v>0</v>
      </c>
      <c r="F168" s="523">
        <v>2.2999999999999998</v>
      </c>
      <c r="G168" s="525">
        <v>386.92</v>
      </c>
    </row>
    <row r="169" spans="1:7" ht="17.25" customHeight="1" x14ac:dyDescent="0.25">
      <c r="A169" s="517" t="s">
        <v>663</v>
      </c>
      <c r="B169" s="518" t="s">
        <v>664</v>
      </c>
      <c r="C169" s="521">
        <v>668.61</v>
      </c>
      <c r="D169" s="521">
        <v>641.9</v>
      </c>
      <c r="E169" s="521">
        <v>8.9600000000000009</v>
      </c>
      <c r="F169" s="521">
        <v>17.75</v>
      </c>
      <c r="G169" s="524">
        <v>1101.8</v>
      </c>
    </row>
    <row r="170" spans="1:7" ht="15.75" x14ac:dyDescent="0.25">
      <c r="A170" s="517" t="s">
        <v>665</v>
      </c>
      <c r="B170" s="518" t="s">
        <v>666</v>
      </c>
      <c r="C170" s="521">
        <v>416509.93</v>
      </c>
      <c r="D170" s="521">
        <v>321967.34999999998</v>
      </c>
      <c r="E170" s="521">
        <v>6294.43</v>
      </c>
      <c r="F170" s="521">
        <v>88248.15</v>
      </c>
      <c r="G170" s="524">
        <v>778238.73</v>
      </c>
    </row>
    <row r="171" spans="1:7" ht="15.75" x14ac:dyDescent="0.25">
      <c r="A171" s="512" t="s">
        <v>667</v>
      </c>
      <c r="B171" s="513" t="s">
        <v>668</v>
      </c>
      <c r="C171" s="523">
        <v>2361.9299999999998</v>
      </c>
      <c r="D171" s="523">
        <v>1604.84</v>
      </c>
      <c r="E171" s="523">
        <v>53.24</v>
      </c>
      <c r="F171" s="523">
        <v>703.85</v>
      </c>
      <c r="G171" s="525">
        <v>5430.19</v>
      </c>
    </row>
    <row r="172" spans="1:7" ht="15.75" x14ac:dyDescent="0.25">
      <c r="A172" s="512" t="s">
        <v>669</v>
      </c>
      <c r="B172" s="513" t="s">
        <v>670</v>
      </c>
      <c r="C172" s="523">
        <v>388.55</v>
      </c>
      <c r="D172" s="523">
        <v>388.55</v>
      </c>
      <c r="E172" s="523">
        <v>0</v>
      </c>
      <c r="F172" s="523">
        <v>0</v>
      </c>
      <c r="G172" s="525">
        <v>830.7</v>
      </c>
    </row>
    <row r="173" spans="1:7" ht="15.75" x14ac:dyDescent="0.25">
      <c r="A173" s="517" t="s">
        <v>671</v>
      </c>
      <c r="B173" s="518" t="s">
        <v>672</v>
      </c>
      <c r="C173" s="521">
        <v>22262.27</v>
      </c>
      <c r="D173" s="521">
        <v>21149.43</v>
      </c>
      <c r="E173" s="521">
        <v>142.97999999999999</v>
      </c>
      <c r="F173" s="521">
        <v>969.86</v>
      </c>
      <c r="G173" s="524">
        <v>36830.230000000003</v>
      </c>
    </row>
    <row r="174" spans="1:7" ht="15.75" x14ac:dyDescent="0.25">
      <c r="A174" s="517" t="s">
        <v>673</v>
      </c>
      <c r="B174" s="518" t="s">
        <v>674</v>
      </c>
      <c r="C174" s="521">
        <v>12358.17</v>
      </c>
      <c r="D174" s="521">
        <v>4850.46</v>
      </c>
      <c r="E174" s="521">
        <v>7431.05</v>
      </c>
      <c r="F174" s="521">
        <v>76.66</v>
      </c>
      <c r="G174" s="524">
        <v>22992.65</v>
      </c>
    </row>
    <row r="175" spans="1:7" ht="15.75" x14ac:dyDescent="0.25">
      <c r="A175" s="512" t="s">
        <v>675</v>
      </c>
      <c r="B175" s="513" t="s">
        <v>676</v>
      </c>
      <c r="C175" s="523">
        <v>12.5</v>
      </c>
      <c r="D175" s="523">
        <v>3.32</v>
      </c>
      <c r="E175" s="523">
        <v>9.18</v>
      </c>
      <c r="F175" s="523">
        <v>0</v>
      </c>
      <c r="G175" s="525">
        <v>12.5</v>
      </c>
    </row>
    <row r="176" spans="1:7" ht="15.75" x14ac:dyDescent="0.25">
      <c r="A176" s="512" t="s">
        <v>677</v>
      </c>
      <c r="B176" s="513" t="s">
        <v>678</v>
      </c>
      <c r="C176" s="523">
        <v>311.89999999999998</v>
      </c>
      <c r="D176" s="523">
        <v>228.41</v>
      </c>
      <c r="E176" s="523">
        <v>63.13</v>
      </c>
      <c r="F176" s="523">
        <v>20.36</v>
      </c>
      <c r="G176" s="525">
        <v>525.98</v>
      </c>
    </row>
    <row r="177" spans="1:7" ht="15.75" x14ac:dyDescent="0.25">
      <c r="A177" s="517" t="s">
        <v>679</v>
      </c>
      <c r="B177" s="518" t="s">
        <v>680</v>
      </c>
      <c r="C177" s="521">
        <v>6877.97</v>
      </c>
      <c r="D177" s="521">
        <v>6754.87</v>
      </c>
      <c r="E177" s="521">
        <v>29</v>
      </c>
      <c r="F177" s="521">
        <v>94.1</v>
      </c>
      <c r="G177" s="524">
        <v>12434.68</v>
      </c>
    </row>
    <row r="178" spans="1:7" ht="15.75" x14ac:dyDescent="0.25">
      <c r="A178" s="517" t="s">
        <v>681</v>
      </c>
      <c r="B178" s="518" t="s">
        <v>682</v>
      </c>
      <c r="C178" s="521">
        <v>9511.5</v>
      </c>
      <c r="D178" s="521">
        <v>9343.7999999999993</v>
      </c>
      <c r="E178" s="521">
        <v>49.8</v>
      </c>
      <c r="F178" s="521">
        <v>117.9</v>
      </c>
      <c r="G178" s="524">
        <v>17679.71</v>
      </c>
    </row>
    <row r="179" spans="1:7" ht="15.75" x14ac:dyDescent="0.25">
      <c r="A179" s="512" t="s">
        <v>683</v>
      </c>
      <c r="B179" s="513" t="s">
        <v>684</v>
      </c>
      <c r="C179" s="523">
        <v>43847.02</v>
      </c>
      <c r="D179" s="523">
        <v>41749.86</v>
      </c>
      <c r="E179" s="523">
        <v>291.16000000000003</v>
      </c>
      <c r="F179" s="523">
        <v>1806</v>
      </c>
      <c r="G179" s="525">
        <v>83726.8</v>
      </c>
    </row>
    <row r="180" spans="1:7" ht="15.75" x14ac:dyDescent="0.25">
      <c r="A180" s="512" t="s">
        <v>685</v>
      </c>
      <c r="B180" s="513" t="s">
        <v>686</v>
      </c>
      <c r="C180" s="523">
        <v>25034.36</v>
      </c>
      <c r="D180" s="523">
        <v>10993.97</v>
      </c>
      <c r="E180" s="523">
        <v>13361.84</v>
      </c>
      <c r="F180" s="523">
        <v>678.55</v>
      </c>
      <c r="G180" s="525">
        <v>128298.32</v>
      </c>
    </row>
    <row r="181" spans="1:7" ht="15.75" x14ac:dyDescent="0.25">
      <c r="A181" s="517" t="s">
        <v>687</v>
      </c>
      <c r="B181" s="518" t="s">
        <v>688</v>
      </c>
      <c r="C181" s="521">
        <v>18550.240000000002</v>
      </c>
      <c r="D181" s="521">
        <v>14625.63</v>
      </c>
      <c r="E181" s="521">
        <v>467.12</v>
      </c>
      <c r="F181" s="521">
        <v>3457.49</v>
      </c>
      <c r="G181" s="524">
        <v>27812.34</v>
      </c>
    </row>
    <row r="182" spans="1:7" ht="15.75" x14ac:dyDescent="0.25">
      <c r="A182" s="517" t="s">
        <v>689</v>
      </c>
      <c r="B182" s="518" t="s">
        <v>690</v>
      </c>
      <c r="C182" s="521">
        <v>43.04</v>
      </c>
      <c r="D182" s="521">
        <v>36.14</v>
      </c>
      <c r="E182" s="521">
        <v>0</v>
      </c>
      <c r="F182" s="521">
        <v>6.9</v>
      </c>
      <c r="G182" s="524">
        <v>55.43</v>
      </c>
    </row>
    <row r="183" spans="1:7" ht="15.75" x14ac:dyDescent="0.25">
      <c r="A183" s="512" t="s">
        <v>691</v>
      </c>
      <c r="B183" s="513" t="s">
        <v>692</v>
      </c>
      <c r="C183" s="523">
        <v>218.87</v>
      </c>
      <c r="D183" s="523">
        <v>213.59</v>
      </c>
      <c r="E183" s="523">
        <v>5.28</v>
      </c>
      <c r="F183" s="523">
        <v>0</v>
      </c>
      <c r="G183" s="525">
        <v>320.85000000000002</v>
      </c>
    </row>
    <row r="184" spans="1:7" ht="15.75" x14ac:dyDescent="0.25">
      <c r="A184" s="512" t="s">
        <v>693</v>
      </c>
      <c r="B184" s="513" t="s">
        <v>694</v>
      </c>
      <c r="C184" s="523">
        <v>2211.9299999999998</v>
      </c>
      <c r="D184" s="523">
        <v>978.44</v>
      </c>
      <c r="E184" s="523">
        <v>927.98</v>
      </c>
      <c r="F184" s="523">
        <v>305.51</v>
      </c>
      <c r="G184" s="525">
        <v>4307.1000000000004</v>
      </c>
    </row>
    <row r="185" spans="1:7" ht="15.75" x14ac:dyDescent="0.25">
      <c r="A185" s="517" t="s">
        <v>695</v>
      </c>
      <c r="B185" s="518" t="s">
        <v>696</v>
      </c>
      <c r="C185" s="521">
        <v>10120.48</v>
      </c>
      <c r="D185" s="521">
        <v>954.85</v>
      </c>
      <c r="E185" s="521">
        <v>8614.68</v>
      </c>
      <c r="F185" s="521">
        <v>550.95000000000005</v>
      </c>
      <c r="G185" s="524">
        <v>14268.85</v>
      </c>
    </row>
    <row r="186" spans="1:7" ht="15.75" x14ac:dyDescent="0.25">
      <c r="A186" s="517" t="s">
        <v>697</v>
      </c>
      <c r="B186" s="518" t="s">
        <v>698</v>
      </c>
      <c r="C186" s="521">
        <v>23.72</v>
      </c>
      <c r="D186" s="521">
        <v>1.3</v>
      </c>
      <c r="E186" s="521">
        <v>0</v>
      </c>
      <c r="F186" s="521">
        <v>22.42</v>
      </c>
      <c r="G186" s="524">
        <v>79.37</v>
      </c>
    </row>
    <row r="187" spans="1:7" ht="16.5" thickBot="1" x14ac:dyDescent="0.3">
      <c r="A187" s="567" t="s">
        <v>699</v>
      </c>
      <c r="B187" s="568" t="s">
        <v>700</v>
      </c>
      <c r="C187" s="569">
        <v>273.36</v>
      </c>
      <c r="D187" s="569">
        <v>87.81</v>
      </c>
      <c r="E187" s="569">
        <v>42.74</v>
      </c>
      <c r="F187" s="569">
        <v>142.81</v>
      </c>
      <c r="G187" s="570">
        <v>364.88</v>
      </c>
    </row>
    <row r="188" spans="1:7" s="527" customFormat="1" ht="15.75" x14ac:dyDescent="0.25">
      <c r="A188" s="571"/>
      <c r="B188" s="572" t="s">
        <v>701</v>
      </c>
      <c r="C188" s="573">
        <v>559168.59200000006</v>
      </c>
      <c r="D188" s="573">
        <v>231087.25999999998</v>
      </c>
      <c r="E188" s="573">
        <v>203141.99999999997</v>
      </c>
      <c r="F188" s="573">
        <v>124939.33199999999</v>
      </c>
      <c r="G188" s="574">
        <v>934723.56199999992</v>
      </c>
    </row>
    <row r="189" spans="1:7" s="527" customFormat="1" ht="15.75" x14ac:dyDescent="0.25">
      <c r="A189" s="528" t="s">
        <v>702</v>
      </c>
      <c r="B189" s="529" t="s">
        <v>703</v>
      </c>
      <c r="C189" s="530">
        <v>3636.6089999999999</v>
      </c>
      <c r="D189" s="530">
        <v>313.70999999999998</v>
      </c>
      <c r="E189" s="530">
        <v>1568.86</v>
      </c>
      <c r="F189" s="531">
        <v>1754.039</v>
      </c>
      <c r="G189" s="522">
        <v>6625.2290000000003</v>
      </c>
    </row>
    <row r="190" spans="1:7" s="527" customFormat="1" ht="15.75" x14ac:dyDescent="0.25">
      <c r="A190" s="512" t="s">
        <v>704</v>
      </c>
      <c r="B190" s="513" t="s">
        <v>705</v>
      </c>
      <c r="C190" s="515">
        <v>53716.720999999998</v>
      </c>
      <c r="D190" s="515">
        <v>8519.26</v>
      </c>
      <c r="E190" s="515">
        <v>28110.080000000002</v>
      </c>
      <c r="F190" s="514">
        <v>17087.381000000001</v>
      </c>
      <c r="G190" s="516">
        <v>139339.74100000001</v>
      </c>
    </row>
    <row r="191" spans="1:7" s="527" customFormat="1" ht="15.75" x14ac:dyDescent="0.25">
      <c r="A191" s="512" t="s">
        <v>706</v>
      </c>
      <c r="B191" s="513" t="s">
        <v>707</v>
      </c>
      <c r="C191" s="523">
        <v>9.3000000000000007</v>
      </c>
      <c r="D191" s="515">
        <v>9.3000000000000007</v>
      </c>
      <c r="E191" s="515">
        <v>0</v>
      </c>
      <c r="F191" s="514">
        <v>0</v>
      </c>
      <c r="G191" s="516">
        <v>17.45</v>
      </c>
    </row>
    <row r="192" spans="1:7" s="526" customFormat="1" ht="16.5" customHeight="1" x14ac:dyDescent="0.25">
      <c r="A192" s="528" t="s">
        <v>708</v>
      </c>
      <c r="B192" s="575" t="s">
        <v>709</v>
      </c>
      <c r="C192" s="547">
        <v>6.9</v>
      </c>
      <c r="D192" s="576">
        <v>6.9</v>
      </c>
      <c r="E192" s="547">
        <v>0</v>
      </c>
      <c r="F192" s="576">
        <v>0</v>
      </c>
      <c r="G192" s="548">
        <v>7.9</v>
      </c>
    </row>
    <row r="193" spans="1:7" s="527" customFormat="1" ht="16.5" customHeight="1" x14ac:dyDescent="0.25">
      <c r="A193" s="528" t="s">
        <v>710</v>
      </c>
      <c r="B193" s="575" t="s">
        <v>711</v>
      </c>
      <c r="C193" s="577">
        <v>10543.66</v>
      </c>
      <c r="D193" s="577">
        <v>6849.12</v>
      </c>
      <c r="E193" s="577">
        <v>3396.34</v>
      </c>
      <c r="F193" s="577">
        <v>298.2</v>
      </c>
      <c r="G193" s="548">
        <v>34817.18</v>
      </c>
    </row>
    <row r="194" spans="1:7" s="527" customFormat="1" ht="15.75" x14ac:dyDescent="0.25">
      <c r="A194" s="512" t="s">
        <v>712</v>
      </c>
      <c r="B194" s="513" t="s">
        <v>713</v>
      </c>
      <c r="C194" s="523">
        <v>2753.05</v>
      </c>
      <c r="D194" s="523">
        <v>1997.38</v>
      </c>
      <c r="E194" s="523">
        <v>584.51</v>
      </c>
      <c r="F194" s="523">
        <v>171.16</v>
      </c>
      <c r="G194" s="525">
        <v>4221.8900000000003</v>
      </c>
    </row>
    <row r="195" spans="1:7" ht="15.75" x14ac:dyDescent="0.25">
      <c r="A195" s="512" t="s">
        <v>714</v>
      </c>
      <c r="B195" s="513" t="s">
        <v>715</v>
      </c>
      <c r="C195" s="523">
        <v>35148.370000000003</v>
      </c>
      <c r="D195" s="523">
        <v>18576.86</v>
      </c>
      <c r="E195" s="523">
        <v>9064.3799999999992</v>
      </c>
      <c r="F195" s="523">
        <v>7507.13</v>
      </c>
      <c r="G195" s="525">
        <v>71786.600000000006</v>
      </c>
    </row>
    <row r="196" spans="1:7" ht="15.75" x14ac:dyDescent="0.25">
      <c r="A196" s="528" t="s">
        <v>716</v>
      </c>
      <c r="B196" s="575" t="s">
        <v>717</v>
      </c>
      <c r="C196" s="577">
        <v>0</v>
      </c>
      <c r="D196" s="577">
        <v>0</v>
      </c>
      <c r="E196" s="577">
        <v>0</v>
      </c>
      <c r="F196" s="577">
        <v>0</v>
      </c>
      <c r="G196" s="548">
        <v>1.7</v>
      </c>
    </row>
    <row r="197" spans="1:7" s="527" customFormat="1" ht="15.75" x14ac:dyDescent="0.25">
      <c r="A197" s="528" t="s">
        <v>718</v>
      </c>
      <c r="B197" s="575" t="s">
        <v>719</v>
      </c>
      <c r="C197" s="577">
        <v>5.04</v>
      </c>
      <c r="D197" s="577">
        <v>0</v>
      </c>
      <c r="E197" s="577">
        <v>5.04</v>
      </c>
      <c r="F197" s="577">
        <v>0</v>
      </c>
      <c r="G197" s="548">
        <v>5.04</v>
      </c>
    </row>
    <row r="198" spans="1:7" s="527" customFormat="1" ht="15.75" x14ac:dyDescent="0.25">
      <c r="A198" s="512" t="s">
        <v>720</v>
      </c>
      <c r="B198" s="513" t="s">
        <v>721</v>
      </c>
      <c r="C198" s="523">
        <v>2519.36</v>
      </c>
      <c r="D198" s="523">
        <v>403.05</v>
      </c>
      <c r="E198" s="523">
        <v>1831.26</v>
      </c>
      <c r="F198" s="523">
        <v>285.05</v>
      </c>
      <c r="G198" s="525">
        <v>4593.68</v>
      </c>
    </row>
    <row r="199" spans="1:7" s="527" customFormat="1" ht="15.75" x14ac:dyDescent="0.25">
      <c r="A199" s="512" t="s">
        <v>722</v>
      </c>
      <c r="B199" s="513" t="s">
        <v>723</v>
      </c>
      <c r="C199" s="523">
        <v>182.1</v>
      </c>
      <c r="D199" s="523">
        <v>182.1</v>
      </c>
      <c r="E199" s="523">
        <v>0</v>
      </c>
      <c r="F199" s="523">
        <v>0</v>
      </c>
      <c r="G199" s="525">
        <v>482</v>
      </c>
    </row>
    <row r="200" spans="1:7" s="526" customFormat="1" ht="16.5" customHeight="1" x14ac:dyDescent="0.25">
      <c r="A200" s="528" t="s">
        <v>724</v>
      </c>
      <c r="B200" s="575" t="s">
        <v>725</v>
      </c>
      <c r="C200" s="577">
        <v>31.48</v>
      </c>
      <c r="D200" s="577">
        <v>0</v>
      </c>
      <c r="E200" s="577">
        <v>31.48</v>
      </c>
      <c r="F200" s="577">
        <v>0</v>
      </c>
      <c r="G200" s="548">
        <v>71.58</v>
      </c>
    </row>
    <row r="201" spans="1:7" s="527" customFormat="1" ht="16.5" customHeight="1" x14ac:dyDescent="0.25">
      <c r="A201" s="528" t="s">
        <v>726</v>
      </c>
      <c r="B201" s="575" t="s">
        <v>727</v>
      </c>
      <c r="C201" s="577">
        <v>143771.48199999999</v>
      </c>
      <c r="D201" s="577">
        <v>61335.1</v>
      </c>
      <c r="E201" s="577">
        <v>33288.660000000003</v>
      </c>
      <c r="F201" s="577">
        <v>49147.722000000002</v>
      </c>
      <c r="G201" s="548">
        <v>234752.57199999999</v>
      </c>
    </row>
    <row r="202" spans="1:7" s="527" customFormat="1" ht="15.75" x14ac:dyDescent="0.25">
      <c r="A202" s="512" t="s">
        <v>728</v>
      </c>
      <c r="B202" s="513" t="s">
        <v>729</v>
      </c>
      <c r="C202" s="523">
        <v>1843.65</v>
      </c>
      <c r="D202" s="523">
        <v>0</v>
      </c>
      <c r="E202" s="523">
        <v>1843.65</v>
      </c>
      <c r="F202" s="523">
        <v>0</v>
      </c>
      <c r="G202" s="525">
        <v>5814.66</v>
      </c>
    </row>
    <row r="203" spans="1:7" s="527" customFormat="1" ht="15.75" x14ac:dyDescent="0.25">
      <c r="A203" s="512" t="s">
        <v>730</v>
      </c>
      <c r="B203" s="513" t="s">
        <v>731</v>
      </c>
      <c r="C203" s="523">
        <v>402.35</v>
      </c>
      <c r="D203" s="523">
        <v>0</v>
      </c>
      <c r="E203" s="523">
        <v>391.56</v>
      </c>
      <c r="F203" s="523">
        <v>10.79</v>
      </c>
      <c r="G203" s="525">
        <v>1098.47</v>
      </c>
    </row>
    <row r="204" spans="1:7" s="527" customFormat="1" ht="15.75" x14ac:dyDescent="0.25">
      <c r="A204" s="528" t="s">
        <v>732</v>
      </c>
      <c r="B204" s="578" t="s">
        <v>733</v>
      </c>
      <c r="C204" s="579">
        <v>2316.31</v>
      </c>
      <c r="D204" s="579">
        <v>1603.93</v>
      </c>
      <c r="E204" s="579">
        <v>551.42999999999995</v>
      </c>
      <c r="F204" s="579">
        <v>160.94999999999999</v>
      </c>
      <c r="G204" s="548">
        <v>7190.38</v>
      </c>
    </row>
    <row r="205" spans="1:7" s="527" customFormat="1" ht="15.75" x14ac:dyDescent="0.25">
      <c r="A205" s="528" t="s">
        <v>734</v>
      </c>
      <c r="B205" s="578" t="s">
        <v>735</v>
      </c>
      <c r="C205" s="579">
        <v>0</v>
      </c>
      <c r="D205" s="579">
        <v>0</v>
      </c>
      <c r="E205" s="579">
        <v>0</v>
      </c>
      <c r="F205" s="579">
        <v>0</v>
      </c>
      <c r="G205" s="548">
        <v>0.6</v>
      </c>
    </row>
    <row r="206" spans="1:7" s="527" customFormat="1" ht="15.75" x14ac:dyDescent="0.25">
      <c r="A206" s="541" t="s">
        <v>736</v>
      </c>
      <c r="B206" s="561" t="s">
        <v>737</v>
      </c>
      <c r="C206" s="562">
        <v>5950.76</v>
      </c>
      <c r="D206" s="562">
        <v>5667.34</v>
      </c>
      <c r="E206" s="562">
        <v>19.12</v>
      </c>
      <c r="F206" s="562">
        <v>264.3</v>
      </c>
      <c r="G206" s="549">
        <v>9865.07</v>
      </c>
    </row>
    <row r="207" spans="1:7" s="527" customFormat="1" ht="15.75" x14ac:dyDescent="0.25">
      <c r="A207" s="541" t="s">
        <v>738</v>
      </c>
      <c r="B207" s="561" t="s">
        <v>739</v>
      </c>
      <c r="C207" s="562">
        <v>291675.57</v>
      </c>
      <c r="D207" s="562">
        <v>122413.54</v>
      </c>
      <c r="E207" s="562">
        <v>121078.67</v>
      </c>
      <c r="F207" s="562">
        <v>48183.360000000001</v>
      </c>
      <c r="G207" s="549">
        <v>397395.34</v>
      </c>
    </row>
    <row r="208" spans="1:7" s="527" customFormat="1" ht="15.75" x14ac:dyDescent="0.25">
      <c r="A208" s="541" t="s">
        <v>740</v>
      </c>
      <c r="B208" s="561" t="s">
        <v>741</v>
      </c>
      <c r="C208" s="562">
        <v>4655.88</v>
      </c>
      <c r="D208" s="562">
        <v>3209.67</v>
      </c>
      <c r="E208" s="562">
        <v>1376.96</v>
      </c>
      <c r="F208" s="562">
        <v>69.25</v>
      </c>
      <c r="G208" s="549">
        <v>16636.48</v>
      </c>
    </row>
    <row r="209" spans="1:7" s="527" customFormat="1" ht="16.5" customHeight="1" x14ac:dyDescent="0.25">
      <c r="A209" s="528"/>
      <c r="B209" s="580" t="s">
        <v>742</v>
      </c>
      <c r="C209" s="581">
        <v>468.51</v>
      </c>
      <c r="D209" s="581">
        <v>48.3</v>
      </c>
      <c r="E209" s="581">
        <v>420.21</v>
      </c>
      <c r="F209" s="581">
        <v>0</v>
      </c>
      <c r="G209" s="565">
        <v>768.57</v>
      </c>
    </row>
    <row r="210" spans="1:7" s="527" customFormat="1" ht="16.5" customHeight="1" x14ac:dyDescent="0.25">
      <c r="A210" s="528" t="s">
        <v>743</v>
      </c>
      <c r="B210" s="575" t="s">
        <v>744</v>
      </c>
      <c r="C210" s="577">
        <v>468.51</v>
      </c>
      <c r="D210" s="577">
        <v>48.3</v>
      </c>
      <c r="E210" s="577">
        <v>420.21</v>
      </c>
      <c r="F210" s="577">
        <v>0</v>
      </c>
      <c r="G210" s="548">
        <v>764.19</v>
      </c>
    </row>
    <row r="211" spans="1:7" s="527" customFormat="1" ht="16.5" customHeight="1" thickBot="1" x14ac:dyDescent="0.3">
      <c r="A211" s="541" t="s">
        <v>745</v>
      </c>
      <c r="B211" s="561" t="s">
        <v>746</v>
      </c>
      <c r="C211" s="562">
        <v>0</v>
      </c>
      <c r="D211" s="562">
        <v>0</v>
      </c>
      <c r="E211" s="562">
        <v>0</v>
      </c>
      <c r="F211" s="562">
        <v>0</v>
      </c>
      <c r="G211" s="549">
        <v>4.38</v>
      </c>
    </row>
    <row r="212" spans="1:7" ht="32.25" thickBot="1" x14ac:dyDescent="0.3">
      <c r="A212" s="582"/>
      <c r="B212" s="583" t="s">
        <v>747</v>
      </c>
      <c r="C212" s="584">
        <f>+C6+C166+C188+C209</f>
        <v>5052636.2249999978</v>
      </c>
      <c r="D212" s="584">
        <f>+D6+D166+D188+D209</f>
        <v>2790653.1469999999</v>
      </c>
      <c r="E212" s="584">
        <f>+E6+E166+E188+E209</f>
        <v>1735093.0099999995</v>
      </c>
      <c r="F212" s="584">
        <f>+F6+F166+F188+F209</f>
        <v>526890.06799999997</v>
      </c>
      <c r="G212" s="585">
        <f>+G6+G166+G188+G209</f>
        <v>8843570.5349999964</v>
      </c>
    </row>
  </sheetData>
  <pageMargins left="0.70866141732283472" right="0.70866141732283472" top="0.59055118110236227" bottom="0.51181102362204722" header="0.31496062992125984" footer="0.31496062992125984"/>
  <pageSetup paperSize="9" scale="68" orientation="portrait" r:id="rId1"/>
  <headerFooter alignWithMargins="0"/>
  <rowBreaks count="3" manualBreakCount="3">
    <brk id="70" max="6" man="1"/>
    <brk id="134" max="6" man="1"/>
    <brk id="1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16</vt:i4>
      </vt:variant>
    </vt:vector>
  </HeadingPairs>
  <TitlesOfParts>
    <vt:vector size="28" baseType="lpstr">
      <vt:lpstr>1-1</vt:lpstr>
      <vt:lpstr>1-2A</vt:lpstr>
      <vt:lpstr>1-2B</vt:lpstr>
      <vt:lpstr>2-1-1</vt:lpstr>
      <vt:lpstr>2-1-2</vt:lpstr>
      <vt:lpstr>2-2-1</vt:lpstr>
      <vt:lpstr>2-2-2</vt:lpstr>
      <vt:lpstr>2-3-1</vt:lpstr>
      <vt:lpstr>2-3-2</vt:lpstr>
      <vt:lpstr>3-1</vt:lpstr>
      <vt:lpstr>3-2</vt:lpstr>
      <vt:lpstr>3-3</vt:lpstr>
      <vt:lpstr>'1-1'!Área_de_impresión</vt:lpstr>
      <vt:lpstr>'1-2A'!Área_de_impresión</vt:lpstr>
      <vt:lpstr>'1-2B'!Área_de_impresión</vt:lpstr>
      <vt:lpstr>'2-1-1'!Área_de_impresión</vt:lpstr>
      <vt:lpstr>'2-1-2'!Área_de_impresión</vt:lpstr>
      <vt:lpstr>'2-2-1'!Área_de_impresión</vt:lpstr>
      <vt:lpstr>'2-2-2'!Área_de_impresión</vt:lpstr>
      <vt:lpstr>'2-3-1'!Área_de_impresión</vt:lpstr>
      <vt:lpstr>'2-3-2'!Área_de_impresión</vt:lpstr>
      <vt:lpstr>'3-1'!Área_de_impresión</vt:lpstr>
      <vt:lpstr>'3-3'!Área_de_impresión</vt:lpstr>
      <vt:lpstr>'3-2'!Print_Area</vt:lpstr>
      <vt:lpstr>'2-1-1'!Títulos_a_imprimir</vt:lpstr>
      <vt:lpstr>'2-1-2'!Títulos_a_imprimir</vt:lpstr>
      <vt:lpstr>'2-2-1'!Títulos_a_imprimir</vt:lpstr>
      <vt:lpstr>'2-3-2'!Títulos_a_imprimir</vt:lpstr>
    </vt:vector>
  </TitlesOfParts>
  <Company>gva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esperanza_martin</dc:creator>
  <cp:lastModifiedBy>BORDILS GIL, JOSE RAMON</cp:lastModifiedBy>
  <cp:lastPrinted>2023-09-21T07:10:27Z</cp:lastPrinted>
  <dcterms:created xsi:type="dcterms:W3CDTF">2017-05-30T08:14:35Z</dcterms:created>
  <dcterms:modified xsi:type="dcterms:W3CDTF">2023-09-28T08:06:21Z</dcterms:modified>
</cp:coreProperties>
</file>