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BIA\BIA231-3T-2023\"/>
    </mc:Choice>
  </mc:AlternateContent>
  <xr:revisionPtr revIDLastSave="0" documentId="13_ncr:1_{B37CC6A0-623E-4D6B-A1DC-83495686E9BD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3"/>
    <externalReference r:id="rId14"/>
  </externalReferences>
  <definedNames>
    <definedName name="_xlnm._FilterDatabase" localSheetId="2" hidden="1">'1-2B'!$D$5:$G$6</definedName>
    <definedName name="A_impresión_IM" localSheetId="4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11">#REF!</definedName>
    <definedName name="A_impresión_IM">#REF!</definedName>
    <definedName name="Año" localSheetId="7">[1]MACRO!$B$2</definedName>
    <definedName name="Año">[2]MACRO!$B$2</definedName>
    <definedName name="Años" localSheetId="4">OFFSET([2]LISTAS!$A$3,0,0,COUNT([2]LISTAS!$A:$A),1)</definedName>
    <definedName name="Años" localSheetId="6">OFFSET([2]LISTAS!$A$3,0,0,COUNT([2]LISTAS!$A:$A),1)</definedName>
    <definedName name="Años" localSheetId="7">OFFSET([1]LISTAS!$A$3,0,0,COUNT([1]LISTAS!$A:$A),1)</definedName>
    <definedName name="Años" localSheetId="8">OFFSET([2]LISTAS!$A$3,0,0,COUNT([2]LISTAS!$A:$A),1)</definedName>
    <definedName name="Años" localSheetId="11">OFFSET([2]LISTAS!$A$3,0,0,COUNT([2]LISTAS!$A:$A),1)</definedName>
    <definedName name="Años">OFFSET([2]LISTAS!$A$3,0,0,COUNT([2]LISTAS!$A:$A),1)</definedName>
    <definedName name="ArchivosCarpetaOrigen" localSheetId="4">OFFSET([2]LISTAS!$E$3,0,0,COUNTA([2]LISTAS!$E:$E)-2,1)</definedName>
    <definedName name="ArchivosCarpetaOrigen" localSheetId="6">OFFSET([2]LISTAS!$E$3,0,0,COUNTA([2]LISTAS!$E:$E)-2,1)</definedName>
    <definedName name="ArchivosCarpetaOrigen" localSheetId="7">OFFSET([1]LISTAS!$E$3,0,0,COUNTA([1]LISTAS!$E:$E)-2,1)</definedName>
    <definedName name="ArchivosCarpetaOrigen" localSheetId="8">OFFSET([2]LISTAS!$E$3,0,0,COUNTA([2]LISTAS!$E:$E)-2,1)</definedName>
    <definedName name="ArchivosCarpetaOrigen" localSheetId="11">OFFSET([2]LISTAS!$E$3,0,0,COUNTA([2]LISTAS!$E:$E)-2,1)</definedName>
    <definedName name="ArchivosCarpetaOrigen">OFFSET([2]LISTAS!$E$3,0,0,COUNTA([2]LISTAS!$E:$E)-2,1)</definedName>
    <definedName name="_xlnm.Print_Area" localSheetId="0">'1-1'!$A$1:$H$62</definedName>
    <definedName name="_xlnm.Print_Area" localSheetId="1">'1-2A'!$A$1:$P$64</definedName>
    <definedName name="_xlnm.Print_Area" localSheetId="2">'1-2B'!$A$1:$G$64</definedName>
    <definedName name="_xlnm.Print_Area" localSheetId="3">'2-1-1'!$A$1:$M$93</definedName>
    <definedName name="_xlnm.Print_Area" localSheetId="4">'2-1-2'!$A$1:$G$75</definedName>
    <definedName name="_xlnm.Print_Area" localSheetId="5">'2-2-1'!$A$1:$I$113</definedName>
    <definedName name="_xlnm.Print_Area" localSheetId="6">'2-2-2'!$A$1:$E$60</definedName>
    <definedName name="_xlnm.Print_Area" localSheetId="7">'2-3-1'!$A$1:$E$28</definedName>
    <definedName name="_xlnm.Print_Area" localSheetId="8">'2-3-2'!$A$1:$G$214</definedName>
    <definedName name="_xlnm.Print_Area" localSheetId="9">'3-1'!$A$1:$I$89</definedName>
    <definedName name="_xlnm.Print_Area" localSheetId="11">'3-3'!$A$1:$R$47</definedName>
    <definedName name="CarpetaDestinoEstudios" localSheetId="7">#REF!</definedName>
    <definedName name="CarpetaDestinoEstudios" localSheetId="8">#REF!</definedName>
    <definedName name="CarpetaDestinoEstudios" localSheetId="11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 localSheetId="11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 localSheetId="11">#REF!</definedName>
    <definedName name="CarpetaDestinoPesca2">#REF!</definedName>
    <definedName name="CarpetaOrigen" localSheetId="7">#REF!</definedName>
    <definedName name="CarpetaOrigen" localSheetId="8">#REF!</definedName>
    <definedName name="CarpetaOrigen" localSheetId="11">#REF!</definedName>
    <definedName name="CarpetaOrigen">#REF!</definedName>
    <definedName name="Carpetas" localSheetId="7">#REF!</definedName>
    <definedName name="Carpetas" localSheetId="8">#REF!</definedName>
    <definedName name="Carpetas" localSheetId="11">#REF!</definedName>
    <definedName name="Carpetas">#REF!</definedName>
    <definedName name="CódigoModalidadPesca" localSheetId="7">[1]MACRO!$B$8</definedName>
    <definedName name="CódigoModalidadPesca">[2]MACRO!$B$8</definedName>
    <definedName name="CódigoTrimestre" localSheetId="7">[1]MACRO!$B$5</definedName>
    <definedName name="CódigoTrimestre">[2]MACRO!$B$5</definedName>
    <definedName name="ComienzoArchivoEstudios" localSheetId="7">#REF!</definedName>
    <definedName name="ComienzoArchivoEstudios" localSheetId="8">#REF!</definedName>
    <definedName name="ComienzoArchivoEstudios" localSheetId="11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 localSheetId="11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 localSheetId="11">#REF!</definedName>
    <definedName name="ComienzoArchivosDestino">#REF!</definedName>
    <definedName name="Crustaceo_2T" localSheetId="8">#REF!</definedName>
    <definedName name="Crustaceo_2T" localSheetId="11">#REF!</definedName>
    <definedName name="Crustaceo_2T">#REF!</definedName>
    <definedName name="Crustaceos" localSheetId="7">#REF!</definedName>
    <definedName name="Crustaceos" localSheetId="8">#REF!</definedName>
    <definedName name="Crustaceos" localSheetId="11">#REF!</definedName>
    <definedName name="Crustaceos">#REF!</definedName>
    <definedName name="Leyenda" localSheetId="4">OFFSET([2]LISTAS!$H$1,0,0,COUNTA([2]LISTAS!$H:$H),2)</definedName>
    <definedName name="Leyenda" localSheetId="6">OFFSET([2]LISTAS!$H$1,0,0,COUNTA([2]LISTAS!$H:$H),2)</definedName>
    <definedName name="Leyenda" localSheetId="7">OFFSET([1]LISTAS!$H$1,0,0,COUNTA([1]LISTAS!$H:$H),2)</definedName>
    <definedName name="Leyenda" localSheetId="8">OFFSET([2]LISTAS!$H$1,0,0,COUNTA([2]LISTAS!$H:$H),2)</definedName>
    <definedName name="Leyenda" localSheetId="11">OFFSET([2]LISTAS!$H$1,0,0,COUNTA([2]LISTAS!$H:$H),2)</definedName>
    <definedName name="Leyenda">OFFSET([2]LISTAS!$H$1,0,0,COUNTA([2]LISTAS!$H:$H),2)</definedName>
    <definedName name="ModalidadPesca" localSheetId="7">[1]LISTAS!$C$3:$D$8</definedName>
    <definedName name="ModalidadPesca">[2]LISTAS!$C$3:$D$8</definedName>
    <definedName name="Moluscos" localSheetId="8">#REF!</definedName>
    <definedName name="Moluscos" localSheetId="11">#REF!</definedName>
    <definedName name="Moluscos">#REF!</definedName>
    <definedName name="Moluscos_2T" localSheetId="8">#REF!</definedName>
    <definedName name="Moluscos_2T" localSheetId="11">#REF!</definedName>
    <definedName name="Moluscos_2T">#REF!</definedName>
    <definedName name="Nota" localSheetId="4">OFFSET([2]LISTAS!$G$3,0,0,COUNTA([2]LISTAS!$G:$GE)-1,1)</definedName>
    <definedName name="Nota" localSheetId="6">OFFSET([2]LISTAS!$G$3,0,0,COUNTA([2]LISTAS!$G:$GE)-1,1)</definedName>
    <definedName name="Nota" localSheetId="7">OFFSET([1]LISTAS!$G$3,0,0,COUNTA([1]LISTAS!$G:$GE)-1,1)</definedName>
    <definedName name="Nota" localSheetId="8">OFFSET([2]LISTAS!$G$3,0,0,COUNTA([2]LISTAS!$G:$GE)-1,1)</definedName>
    <definedName name="Nota" localSheetId="11">OFFSET([2]LISTAS!$G$3,0,0,COUNTA([2]LISTAS!$G:$GE)-1,1)</definedName>
    <definedName name="Nota">OFFSET([2]LISTAS!$G$3,0,0,COUNTA([2]LISTAS!$G:$GE)-1,1)</definedName>
    <definedName name="Peces" localSheetId="8">#REF!</definedName>
    <definedName name="Peces" localSheetId="11">#REF!</definedName>
    <definedName name="Peces">#REF!</definedName>
    <definedName name="Peces_2T" localSheetId="8">#REF!</definedName>
    <definedName name="Peces_2T" localSheetId="11">#REF!</definedName>
    <definedName name="Peces_2T">#REF!</definedName>
    <definedName name="Print_Area" localSheetId="10">'3-2'!$A$1:$I$86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[1]LISTAS!$B$3:$B$7</definedName>
    <definedName name="Trimestre">[2]LISTAS!$B$3:$B$7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2" l="1"/>
  <c r="Q6" i="12"/>
  <c r="P6" i="12"/>
  <c r="O6" i="12"/>
  <c r="N6" i="12"/>
  <c r="M6" i="12"/>
  <c r="L6" i="12"/>
  <c r="K6" i="12"/>
  <c r="I6" i="12"/>
  <c r="H6" i="12"/>
  <c r="G6" i="12"/>
  <c r="F6" i="12"/>
  <c r="E6" i="12"/>
  <c r="D6" i="12"/>
  <c r="D6" i="11"/>
  <c r="F6" i="11" s="1"/>
  <c r="H6" i="11" s="1"/>
  <c r="E6" i="11"/>
  <c r="G6" i="11" s="1"/>
  <c r="I6" i="11" s="1"/>
  <c r="B64" i="11"/>
  <c r="C64" i="11"/>
  <c r="D64" i="11"/>
  <c r="E64" i="11"/>
  <c r="F64" i="11"/>
  <c r="G64" i="11"/>
  <c r="H64" i="11"/>
  <c r="I64" i="11"/>
  <c r="I67" i="10"/>
  <c r="H67" i="10"/>
  <c r="G67" i="10"/>
  <c r="F67" i="10"/>
  <c r="E67" i="10"/>
  <c r="D67" i="10"/>
  <c r="C67" i="10"/>
  <c r="B67" i="10"/>
  <c r="I6" i="10"/>
  <c r="H6" i="10"/>
  <c r="G6" i="10"/>
  <c r="F6" i="10"/>
  <c r="E6" i="10"/>
  <c r="D6" i="10"/>
  <c r="G211" i="9"/>
  <c r="F211" i="9"/>
  <c r="E211" i="9"/>
  <c r="D211" i="9"/>
  <c r="C211" i="9"/>
  <c r="G190" i="9"/>
  <c r="F190" i="9"/>
  <c r="E190" i="9"/>
  <c r="D190" i="9"/>
  <c r="C190" i="9"/>
  <c r="G168" i="9"/>
  <c r="F168" i="9"/>
  <c r="E168" i="9"/>
  <c r="D168" i="9"/>
  <c r="C168" i="9"/>
  <c r="G6" i="9"/>
  <c r="G214" i="9" s="1"/>
  <c r="F6" i="9"/>
  <c r="F214" i="9" s="1"/>
  <c r="E6" i="9"/>
  <c r="E214" i="9" s="1"/>
  <c r="D6" i="9"/>
  <c r="D214" i="9" s="1"/>
  <c r="C6" i="9"/>
  <c r="C214" i="9" s="1"/>
  <c r="E27" i="8"/>
  <c r="D27" i="8"/>
  <c r="D26" i="8"/>
  <c r="C26" i="8"/>
  <c r="C27" i="8" s="1"/>
  <c r="B26" i="8"/>
  <c r="B27" i="8" s="1"/>
  <c r="E22" i="8"/>
  <c r="D22" i="8"/>
  <c r="C22" i="8"/>
  <c r="B22" i="8"/>
  <c r="E16" i="8"/>
  <c r="D16" i="8"/>
  <c r="C16" i="8"/>
  <c r="B16" i="8"/>
  <c r="D52" i="4"/>
  <c r="C52" i="4"/>
  <c r="B52" i="4"/>
  <c r="G7" i="4"/>
  <c r="J7" i="4" s="1"/>
  <c r="F7" i="4"/>
  <c r="I7" i="4" s="1"/>
  <c r="E7" i="4"/>
  <c r="H7" i="4" s="1"/>
  <c r="H60" i="1"/>
  <c r="F60" i="1"/>
  <c r="D60" i="1"/>
  <c r="H56" i="1"/>
  <c r="F56" i="1"/>
  <c r="D56" i="1"/>
  <c r="H55" i="1"/>
  <c r="F55" i="1"/>
  <c r="D55" i="1"/>
  <c r="G54" i="1"/>
  <c r="H54" i="1" s="1"/>
  <c r="F54" i="1"/>
  <c r="E54" i="1"/>
  <c r="E57" i="1" s="1"/>
  <c r="C54" i="1"/>
  <c r="C57" i="1" s="1"/>
  <c r="B54" i="1"/>
  <c r="B57" i="1" s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H47" i="1"/>
  <c r="F47" i="1"/>
  <c r="D47" i="1"/>
  <c r="H46" i="1"/>
  <c r="F46" i="1"/>
  <c r="D46" i="1"/>
  <c r="H45" i="1"/>
  <c r="F45" i="1"/>
  <c r="D45" i="1"/>
  <c r="H44" i="1"/>
  <c r="F44" i="1"/>
  <c r="D44" i="1"/>
  <c r="H43" i="1"/>
  <c r="F43" i="1"/>
  <c r="D43" i="1"/>
  <c r="H42" i="1"/>
  <c r="F42" i="1"/>
  <c r="D42" i="1"/>
  <c r="H41" i="1"/>
  <c r="F41" i="1"/>
  <c r="D41" i="1"/>
  <c r="G40" i="1"/>
  <c r="H40" i="1" s="1"/>
  <c r="E40" i="1"/>
  <c r="F40" i="1" s="1"/>
  <c r="D40" i="1"/>
  <c r="C40" i="1"/>
  <c r="B40" i="1"/>
  <c r="H39" i="1"/>
  <c r="F39" i="1"/>
  <c r="D39" i="1"/>
  <c r="H38" i="1"/>
  <c r="F38" i="1"/>
  <c r="D38" i="1"/>
  <c r="E37" i="1"/>
  <c r="F37" i="1" s="1"/>
  <c r="C37" i="1"/>
  <c r="D37" i="1" s="1"/>
  <c r="B37" i="1"/>
  <c r="H36" i="1"/>
  <c r="H35" i="1" s="1"/>
  <c r="F36" i="1"/>
  <c r="F35" i="1" s="1"/>
  <c r="D36" i="1"/>
  <c r="G35" i="1"/>
  <c r="E35" i="1"/>
  <c r="D35" i="1"/>
  <c r="C35" i="1"/>
  <c r="B35" i="1"/>
  <c r="H34" i="1"/>
  <c r="F34" i="1"/>
  <c r="D34" i="1"/>
  <c r="H33" i="1"/>
  <c r="F33" i="1"/>
  <c r="D33" i="1"/>
  <c r="G32" i="1"/>
  <c r="H32" i="1" s="1"/>
  <c r="E32" i="1"/>
  <c r="F32" i="1" s="1"/>
  <c r="D32" i="1"/>
  <c r="C32" i="1"/>
  <c r="B32" i="1"/>
  <c r="H31" i="1"/>
  <c r="F31" i="1"/>
  <c r="D31" i="1"/>
  <c r="H30" i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G23" i="1"/>
  <c r="H23" i="1" s="1"/>
  <c r="F23" i="1"/>
  <c r="E23" i="1"/>
  <c r="D23" i="1"/>
  <c r="C23" i="1"/>
  <c r="B23" i="1"/>
  <c r="H22" i="1"/>
  <c r="F22" i="1"/>
  <c r="D22" i="1"/>
  <c r="H21" i="1"/>
  <c r="F21" i="1"/>
  <c r="D21" i="1"/>
  <c r="H20" i="1"/>
  <c r="F20" i="1"/>
  <c r="D20" i="1"/>
  <c r="H19" i="1"/>
  <c r="F19" i="1"/>
  <c r="D19" i="1"/>
  <c r="G18" i="1"/>
  <c r="H18" i="1" s="1"/>
  <c r="F18" i="1"/>
  <c r="E18" i="1"/>
  <c r="C18" i="1"/>
  <c r="D18" i="1" s="1"/>
  <c r="B18" i="1"/>
  <c r="H17" i="1"/>
  <c r="F17" i="1"/>
  <c r="D17" i="1"/>
  <c r="H16" i="1"/>
  <c r="F16" i="1"/>
  <c r="D16" i="1"/>
  <c r="G15" i="1"/>
  <c r="H15" i="1" s="1"/>
  <c r="E15" i="1"/>
  <c r="F15" i="1" s="1"/>
  <c r="C15" i="1"/>
  <c r="D15" i="1" s="1"/>
  <c r="B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G7" i="1"/>
  <c r="H7" i="1" s="1"/>
  <c r="F7" i="1"/>
  <c r="E7" i="1"/>
  <c r="C7" i="1"/>
  <c r="D7" i="1" s="1"/>
  <c r="B7" i="1"/>
  <c r="H6" i="1"/>
  <c r="F6" i="1"/>
  <c r="D6" i="1"/>
  <c r="K7" i="4" l="1"/>
  <c r="K52" i="4" s="1"/>
  <c r="H52" i="4"/>
  <c r="I52" i="4"/>
  <c r="L7" i="4"/>
  <c r="L52" i="4" s="1"/>
  <c r="J52" i="4"/>
  <c r="M7" i="4"/>
  <c r="M52" i="4" s="1"/>
  <c r="E52" i="4"/>
  <c r="F52" i="4"/>
  <c r="G52" i="4"/>
  <c r="G37" i="1"/>
  <c r="D57" i="1"/>
  <c r="F57" i="1"/>
  <c r="D54" i="1"/>
  <c r="H37" i="1" l="1"/>
  <c r="G57" i="1"/>
  <c r="H57" i="1" s="1"/>
</calcChain>
</file>

<file path=xl/sharedStrings.xml><?xml version="1.0" encoding="utf-8"?>
<sst xmlns="http://schemas.openxmlformats.org/spreadsheetml/2006/main" count="1394" uniqueCount="932">
  <si>
    <t>1. CONJUNTURA AGRÀRIA</t>
  </si>
  <si>
    <t>1.1. Situació dels embassaments</t>
  </si>
  <si>
    <t>(*) Embassaments d'ús hidroelèctric.</t>
  </si>
  <si>
    <t>(**) Situats fora de la Comunitat Valenciana, però les reserves de la qual poden ser aprofitades a la província d'Alacant.</t>
  </si>
  <si>
    <t xml:space="preserve"> Riu / Cuenca / EMBASSAMENT</t>
  </si>
  <si>
    <r>
      <t>Capacitat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</si>
  <si>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r>
      <t>Volum 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</si>
  <si>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>%s/Cap.</t>
  </si>
  <si>
    <t xml:space="preserve">   ALCORA</t>
  </si>
  <si>
    <t xml:space="preserve">  Riu Sénia</t>
  </si>
  <si>
    <t xml:space="preserve">   ULLDECONA</t>
  </si>
  <si>
    <t xml:space="preserve">  Conca Millars</t>
  </si>
  <si>
    <t xml:space="preserve">   ARENÓS</t>
  </si>
  <si>
    <t xml:space="preserve">   SÍTJAR</t>
  </si>
  <si>
    <t xml:space="preserve">   MARIA CRISTINA</t>
  </si>
  <si>
    <t xml:space="preserve">   BALAGUERAS</t>
  </si>
  <si>
    <t xml:space="preserve">   VALBONA</t>
  </si>
  <si>
    <t xml:space="preserve">   MORA DE RUBIELOS</t>
  </si>
  <si>
    <t xml:space="preserve">  Riu Palància</t>
  </si>
  <si>
    <t xml:space="preserve">   REGAJO</t>
  </si>
  <si>
    <t xml:space="preserve">   ALGAR</t>
  </si>
  <si>
    <t xml:space="preserve">  Conca Túria</t>
  </si>
  <si>
    <t xml:space="preserve">   BUSEO</t>
  </si>
  <si>
    <t xml:space="preserve">   ARQUILLO SAN BLAS</t>
  </si>
  <si>
    <t xml:space="preserve">   BENAGÉBER</t>
  </si>
  <si>
    <t xml:space="preserve">   LORIGUILLA</t>
  </si>
  <si>
    <t xml:space="preserve">  Conca Xúquer 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</si>
  <si>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</si>
  <si>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</si>
  <si>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</si>
  <si>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</si>
  <si>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</si>
  <si>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</si>
  <si>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</si>
  <si>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</si>
  <si>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Sistema Marina Baixa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</si>
  <si>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</si>
  <si>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</si>
  <si>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</si>
  <si>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</si>
  <si>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Conca Segura</t>
  </si>
  <si>
    <t xml:space="preserve">   LA PEDRERA</t>
  </si>
  <si>
    <t xml:space="preserve">   CREVILLENT</t>
  </si>
  <si>
    <t xml:space="preserve">   D'altres Segura**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</si>
  <si>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</si>
  <si>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</si>
  <si>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</si>
  <si>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</si>
  <si>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</si>
  <si>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</si>
  <si>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</si>
  <si>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</si>
  <si>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</si>
  <si>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</si>
  <si>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</si>
  <si>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</si>
  <si>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</si>
  <si>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D'altres embassaments</t>
  </si>
  <si>
    <t xml:space="preserve">   ALMANSA</t>
  </si>
  <si>
    <t xml:space="preserve">   ONDA</t>
  </si>
  <si>
    <t xml:space="preserve">  Transvasament Tajo-Segura</t>
  </si>
  <si>
    <t xml:space="preserve">  Conca Tajo</t>
  </si>
  <si>
    <t xml:space="preserve">  ENTREPEÑAS-BUENDÍA</t>
  </si>
  <si>
    <t xml:space="preserve"> TOTAL PRINCIPALS EMBAS. C. VALENCIANA</t>
  </si>
  <si>
    <t>AGOST</t>
  </si>
  <si>
    <t>SETEMBRE</t>
  </si>
  <si>
    <t>JULIOL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</si>
  <si>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</si>
  <si>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</si>
  <si>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</si>
  <si>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</si>
  <si>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</si>
  <si>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</si>
  <si>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</si>
  <si>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</si>
  <si>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</si>
  <si>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</si>
  <si>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</si>
  <si>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</si>
  <si>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NULES*</t>
  </si>
  <si>
    <t>-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</si>
  <si>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</si>
  <si>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</si>
  <si>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</si>
  <si>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</si>
  <si>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</si>
  <si>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</si>
  <si>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</si>
  <si>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</si>
  <si>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</si>
  <si>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</si>
  <si>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</si>
  <si>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</si>
  <si>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</si>
  <si>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</si>
  <si>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</si>
  <si>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</si>
  <si>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</si>
  <si>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</si>
  <si>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</si>
  <si>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</si>
  <si>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</si>
  <si>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</si>
  <si>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</si>
  <si>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</si>
  <si>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</si>
  <si>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</si>
  <si>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</si>
  <si>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</si>
  <si>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</si>
  <si>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</si>
  <si>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</si>
  <si>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</si>
  <si>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CASTELLÓ</t>
  </si>
  <si>
    <t>XÀTIVA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</si>
  <si>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</si>
  <si>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</si>
  <si>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</si>
  <si>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</si>
  <si>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</si>
  <si>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</si>
  <si>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</si>
  <si>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</si>
  <si>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</si>
  <si>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</si>
  <si>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</si>
  <si>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</si>
  <si>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</si>
  <si>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</si>
  <si>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</si>
  <si>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</si>
  <si>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* Sense dades al setembre per trasllat de l'estació.</t>
  </si>
  <si>
    <t>Fuente: Elaboración propia a partir de datos del Servicio de Riego del IVIA. Datos provisionales.</t>
  </si>
  <si>
    <t xml:space="preserve">1. COJUNTURA AGRÀRIA </t>
  </si>
  <si>
    <t xml:space="preserve">1.2. Meteorología </t>
  </si>
  <si>
    <t>B. PRECIPITACIONS (l/m2)</t>
  </si>
  <si>
    <t>Pp total</t>
  </si>
  <si>
    <t>Pp màx. diària</t>
  </si>
  <si>
    <t>* Sense dades al setembre per traslllat de l´estació.</t>
  </si>
  <si>
    <t>Font: Elaboració pròpia a partir de dades del Servici de Reg de l'IVIA. Dades provisionals.</t>
  </si>
  <si>
    <t>2. INFORMACIÓ  ESTADÍSTICA</t>
  </si>
  <si>
    <t>2.1. Estadístiques agrícoles</t>
  </si>
  <si>
    <t>2.1.1. AVANÇOS DE SUPERFÍCIES I PRODUCCIONS</t>
  </si>
  <si>
    <t>Setembre 2023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</si>
  <si>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</si>
  <si>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</si>
  <si>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</si>
  <si>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</si>
  <si>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</si>
  <si>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</si>
  <si>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</si>
  <si>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2012/2021</t>
  </si>
  <si>
    <t>Avanç 2023</t>
  </si>
  <si>
    <t xml:space="preserve">  CEREALS</t>
  </si>
  <si>
    <t xml:space="preserve">    Arròs</t>
  </si>
  <si>
    <r>
      <t xml:space="preserve">    Blat</t>
    </r>
    <r>
      <rPr>
        <vertAlign val="superscript"/>
        <sz val="12"/>
        <color indexed="18"/>
        <rFont val="Times New Roman"/>
        <family val="1"/>
      </rPr>
      <t xml:space="preserve"> </t>
    </r>
  </si>
  <si>
    <t xml:space="preserve">    Ordi </t>
  </si>
  <si>
    <t xml:space="preserve">    Civada (avena) </t>
  </si>
  <si>
    <t xml:space="preserve">    Dacsa</t>
  </si>
  <si>
    <t xml:space="preserve">  LLEGUMINOSES</t>
  </si>
  <si>
    <t xml:space="preserve">    Fesols secs</t>
  </si>
  <si>
    <t xml:space="preserve">sd  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</si>
  <si>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</si>
  <si>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</si>
  <si>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</si>
  <si>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</si>
  <si>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</si>
  <si>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</si>
  <si>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</si>
  <si>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</si>
  <si>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</si>
  <si>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</si>
  <si>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</si>
  <si>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</si>
  <si>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</si>
  <si>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</si>
  <si>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</si>
  <si>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</si>
  <si>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</si>
  <si>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</si>
  <si>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</si>
  <si>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</si>
  <si>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</si>
  <si>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</si>
  <si>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</si>
  <si>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</si>
  <si>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</si>
  <si>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</si>
  <si>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</si>
  <si>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</si>
  <si>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</si>
  <si>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</si>
  <si>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</si>
  <si>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</si>
  <si>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</si>
  <si>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</si>
  <si>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</si>
  <si>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</si>
  <si>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</si>
  <si>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Blat </t>
  </si>
  <si>
    <t xml:space="preserve">    Carchofa </t>
  </si>
  <si>
    <t xml:space="preserve">    Tomaca </t>
  </si>
  <si>
    <t>2.1.2. AVANÇOS DE PRODUCCIÓ DE CULTIUS LLENYOSOS (t)</t>
  </si>
  <si>
    <t>SETEMBRE 2023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</si>
  <si>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</si>
  <si>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</si>
  <si>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2012/2013 A 2021/2022</t>
  </si>
  <si>
    <t>BALANÇ CAMPANYA 2022/2023</t>
  </si>
  <si>
    <t>PRIMER ALFARRÀS CAMPANYA 2023/2024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</si>
  <si>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</si>
  <si>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</si>
  <si>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</si>
  <si>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</si>
  <si>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</si>
  <si>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</si>
  <si>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</si>
  <si>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</si>
  <si>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            2012 A 2021</t>
  </si>
  <si>
    <t>AVANÇ SETEMBRE 2023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</si>
  <si>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</si>
  <si>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</si>
  <si>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</si>
  <si>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</si>
  <si>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</si>
  <si>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</si>
  <si>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</si>
  <si>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</si>
  <si>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</si>
  <si>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</si>
  <si>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</si>
  <si>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</si>
  <si>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</si>
  <si>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</si>
  <si>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</si>
  <si>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</si>
  <si>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</si>
  <si>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</si>
  <si>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</si>
  <si>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</si>
  <si>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</si>
  <si>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</si>
  <si>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</si>
  <si>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VALÈNCIA</t>
  </si>
  <si>
    <t>2.2. Estadístiques ramaderes</t>
  </si>
  <si>
    <t xml:space="preserve">2.2.1. Moviment comercial pequari de la Comunitat Valenciana </t>
  </si>
  <si>
    <t>VENDES DE BESTIAR</t>
  </si>
  <si>
    <t>3er  trimestre 2023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</si>
  <si>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</si>
  <si>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</si>
  <si>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</si>
  <si>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</si>
  <si>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</si>
  <si>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</si>
  <si>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</si>
  <si>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</si>
  <si>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</si>
  <si>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</si>
  <si>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</si>
  <si>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</si>
  <si>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</si>
  <si>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</si>
  <si>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</si>
  <si>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</si>
  <si>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</si>
  <si>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</si>
  <si>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</si>
  <si>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</si>
  <si>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</si>
  <si>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</si>
  <si>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</si>
  <si>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</si>
  <si>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</si>
  <si>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</si>
  <si>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</si>
  <si>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</si>
  <si>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</si>
  <si>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</si>
  <si>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</si>
  <si>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</si>
  <si>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</si>
  <si>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</si>
  <si>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</si>
  <si>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</si>
  <si>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</si>
  <si>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</si>
  <si>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</si>
  <si>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</si>
  <si>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</si>
  <si>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</si>
  <si>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</si>
  <si>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</si>
  <si>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</si>
  <si>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</si>
  <si>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</si>
  <si>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</si>
  <si>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</si>
  <si>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</si>
  <si>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</si>
  <si>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</si>
  <si>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</si>
  <si>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</si>
  <si>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</si>
  <si>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</si>
  <si>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2.2.2. Cuantificació d´existències en les explotacions de la Comunitat Valenciana. Maig 2023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</si>
  <si>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</si>
  <si>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</si>
  <si>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</si>
  <si>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</si>
  <si>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</si>
  <si>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</si>
  <si>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</si>
  <si>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</si>
  <si>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</si>
  <si>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</si>
  <si>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</si>
  <si>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</si>
  <si>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</si>
  <si>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</si>
  <si>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</si>
  <si>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</si>
  <si>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</si>
  <si>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</si>
  <si>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</si>
  <si>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</si>
  <si>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 INFORMACIÓ ESTADÍSTICA</t>
  </si>
  <si>
    <t xml:space="preserve">2.3. Estadístiques pesqueres </t>
  </si>
  <si>
    <t>2.3.1. Captures pesqueres desembarcades a la C.Valenciana (kg)</t>
  </si>
  <si>
    <r>
      <t>3</t>
    </r>
    <r>
      <rPr>
        <b/>
        <vertAlign val="superscript"/>
        <sz val="12"/>
        <color indexed="18"/>
        <rFont val="Times New Roman"/>
        <family val="1"/>
      </rPr>
      <t>er</t>
    </r>
    <r>
      <rPr>
        <b/>
        <sz val="12"/>
        <color indexed="18"/>
        <rFont val="Times New Roman"/>
        <family val="1"/>
      </rPr>
      <t xml:space="preserve"> trimestre 2023</t>
    </r>
  </si>
  <si>
    <t>PORTS</t>
  </si>
  <si>
    <t>ACUMULAT ANUAL</t>
  </si>
  <si>
    <t>SANTA POLA</t>
  </si>
  <si>
    <t>XÀVIA</t>
  </si>
  <si>
    <t>LA VILA JOIOSA</t>
  </si>
  <si>
    <t>TORREVIEJA</t>
  </si>
  <si>
    <t>CALP</t>
  </si>
  <si>
    <t>DÉNIA</t>
  </si>
  <si>
    <t>MORAIRA</t>
  </si>
  <si>
    <t>EL CAMPELLO</t>
  </si>
  <si>
    <t>GUARDAMAR</t>
  </si>
  <si>
    <t>PROVÍNCIA ALACANT</t>
  </si>
  <si>
    <t>CASTELLÓN</t>
  </si>
  <si>
    <t>BORRIANA</t>
  </si>
  <si>
    <t>VINARÒS</t>
  </si>
  <si>
    <t>PEÑÍSCOLA</t>
  </si>
  <si>
    <t>PROVÍNCIA-CASTELLÓ</t>
  </si>
  <si>
    <t>GANDIA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</si>
  <si>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</si>
  <si>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</si>
  <si>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</si>
  <si>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</si>
  <si>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</si>
  <si>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</si>
  <si>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</si>
  <si>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</si>
  <si>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</si>
  <si>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</si>
  <si>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</si>
  <si>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</si>
  <si>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</si>
  <si>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</si>
  <si>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</si>
  <si>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</si>
  <si>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</si>
  <si>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</si>
  <si>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</si>
  <si>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</si>
  <si>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</si>
  <si>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</si>
  <si>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</si>
  <si>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</si>
  <si>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</si>
  <si>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</si>
  <si>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</si>
  <si>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</si>
  <si>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</si>
  <si>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</si>
  <si>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</si>
  <si>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</si>
  <si>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</si>
  <si>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</si>
  <si>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</si>
  <si>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</si>
  <si>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</si>
  <si>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</si>
  <si>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</si>
  <si>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</si>
  <si>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</si>
  <si>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</si>
  <si>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</si>
  <si>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</si>
  <si>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</si>
  <si>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</si>
  <si>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</si>
  <si>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BSH</t>
  </si>
  <si>
    <t>TINTORERA</t>
  </si>
  <si>
    <t>BSS</t>
  </si>
  <si>
    <t>LLOBARRO</t>
  </si>
  <si>
    <t>BUM</t>
  </si>
  <si>
    <t>MARLÍ BLAU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</si>
  <si>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</si>
  <si>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</si>
  <si>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</si>
  <si>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</si>
  <si>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</si>
  <si>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</si>
  <si>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</si>
  <si>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</si>
  <si>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</si>
  <si>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</si>
  <si>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</si>
  <si>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</si>
  <si>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</si>
  <si>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</si>
  <si>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</si>
  <si>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</si>
  <si>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</si>
  <si>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</si>
  <si>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</si>
  <si>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</si>
  <si>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</si>
  <si>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</si>
  <si>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</si>
  <si>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</si>
  <si>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CVW</t>
  </si>
  <si>
    <t>ULLVERD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</si>
  <si>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</si>
  <si>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</si>
  <si>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</si>
  <si>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</si>
  <si>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</si>
  <si>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</si>
  <si>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</si>
  <si>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</si>
  <si>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</si>
  <si>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</si>
  <si>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ECE</t>
  </si>
  <si>
    <t>PEIX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</si>
  <si>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</si>
  <si>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</si>
  <si>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</si>
  <si>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</si>
  <si>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</si>
  <si>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</si>
  <si>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</si>
  <si>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</si>
  <si>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FOR</t>
  </si>
  <si>
    <t>MÒLLERA DE ROCA</t>
  </si>
  <si>
    <t>GAR</t>
  </si>
  <si>
    <t>AGULLA</t>
  </si>
  <si>
    <t>GBN</t>
  </si>
  <si>
    <t>CABOT DE FANG</t>
  </si>
  <si>
    <t>GFB</t>
  </si>
  <si>
    <t>MÒLLERA DE FANG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</si>
  <si>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</si>
  <si>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</si>
  <si>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</si>
  <si>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</si>
  <si>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</si>
  <si>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</si>
  <si>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</si>
  <si>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</si>
  <si>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</si>
  <si>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</si>
  <si>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</si>
  <si>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</si>
  <si>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</si>
  <si>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</si>
  <si>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</si>
  <si>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</si>
  <si>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</si>
  <si>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</si>
  <si>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</si>
  <si>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</si>
  <si>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</si>
  <si>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</si>
  <si>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</si>
  <si>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</si>
  <si>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</si>
  <si>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</si>
  <si>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HPR</t>
  </si>
  <si>
    <t>PEIX RELLOTGE</t>
  </si>
  <si>
    <t>JAA</t>
  </si>
  <si>
    <t>SORELL BLAU</t>
  </si>
  <si>
    <t>JDP</t>
  </si>
  <si>
    <t>ESCURÇANA</t>
  </si>
  <si>
    <t>JOD</t>
  </si>
  <si>
    <t>GALL</t>
  </si>
  <si>
    <t>JRS</t>
  </si>
  <si>
    <t>RAJADA</t>
  </si>
  <si>
    <t>PEIXOS (continuació)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</si>
  <si>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</si>
  <si>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</si>
  <si>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</si>
  <si>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</si>
  <si>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</si>
  <si>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</si>
  <si>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</si>
  <si>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</si>
  <si>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LEP</t>
  </si>
  <si>
    <t>CABET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</si>
  <si>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</si>
  <si>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</si>
  <si>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</si>
  <si>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</si>
  <si>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</si>
  <si>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</si>
  <si>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</si>
  <si>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</si>
  <si>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</si>
  <si>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</si>
  <si>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</si>
  <si>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</si>
  <si>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</si>
  <si>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</si>
  <si>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</si>
  <si>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</si>
  <si>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</si>
  <si>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</si>
  <si>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</si>
  <si>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</si>
  <si>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</si>
  <si>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</si>
  <si>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</si>
  <si>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</si>
  <si>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</si>
  <si>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</si>
  <si>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</si>
  <si>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</si>
  <si>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MYL</t>
  </si>
  <si>
    <t>MILANA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</si>
  <si>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</si>
  <si>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</si>
  <si>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</si>
  <si>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</si>
  <si>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</si>
  <si>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</si>
  <si>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</si>
  <si>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</si>
  <si>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</si>
  <si>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</si>
  <si>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</si>
  <si>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</si>
  <si>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</si>
  <si>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</si>
  <si>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</si>
  <si>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</si>
  <si>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</si>
  <si>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</si>
  <si>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</si>
  <si>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PAGRE REIAL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</si>
  <si>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</si>
  <si>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</si>
  <si>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</si>
  <si>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</si>
  <si>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</si>
  <si>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</si>
  <si>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</si>
  <si>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</si>
  <si>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</si>
  <si>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</si>
  <si>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</si>
  <si>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</si>
  <si>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</si>
  <si>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</si>
  <si>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</si>
  <si>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</si>
  <si>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</si>
  <si>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</si>
  <si>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</si>
  <si>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</si>
  <si>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</si>
  <si>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</si>
  <si>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</si>
  <si>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</si>
  <si>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</si>
  <si>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</si>
  <si>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</si>
  <si>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</si>
  <si>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</si>
  <si>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</si>
  <si>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</si>
  <si>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</si>
  <si>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</si>
  <si>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</si>
  <si>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</si>
  <si>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</si>
  <si>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</si>
  <si>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</si>
  <si>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</si>
  <si>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</si>
  <si>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</si>
  <si>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</si>
  <si>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</si>
  <si>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</si>
  <si>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</si>
  <si>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</si>
  <si>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</si>
  <si>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</si>
  <si>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</si>
  <si>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</si>
  <si>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</si>
  <si>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</si>
  <si>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</si>
  <si>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</si>
  <si>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</si>
  <si>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</si>
  <si>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</si>
  <si>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</si>
  <si>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</si>
  <si>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</si>
  <si>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</si>
  <si>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</si>
  <si>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</si>
  <si>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</si>
  <si>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</si>
  <si>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</si>
  <si>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</si>
  <si>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</si>
  <si>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</si>
  <si>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</si>
  <si>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</si>
  <si>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</si>
  <si>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</si>
  <si>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</si>
  <si>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</si>
  <si>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</si>
  <si>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</si>
  <si>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</si>
  <si>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</si>
  <si>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</si>
  <si>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</si>
  <si>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</si>
  <si>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UCA</t>
  </si>
  <si>
    <t>CORBALL DE FANG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</si>
  <si>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</si>
  <si>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</si>
  <si>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</si>
  <si>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</si>
  <si>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</si>
  <si>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</si>
  <si>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</si>
  <si>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</si>
  <si>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</si>
  <si>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</si>
  <si>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</si>
  <si>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</si>
  <si>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</si>
  <si>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</si>
  <si>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</si>
  <si>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</si>
  <si>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</si>
  <si>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</si>
  <si>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</si>
  <si>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</si>
  <si>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</si>
  <si>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</si>
  <si>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</si>
  <si>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</si>
  <si>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XYN</t>
  </si>
  <si>
    <t>RAOR</t>
  </si>
  <si>
    <t>YFC</t>
  </si>
  <si>
    <t>TAMBORER</t>
  </si>
  <si>
    <t>YFX</t>
  </si>
  <si>
    <t>GRÍVIA</t>
  </si>
  <si>
    <t>YNU</t>
  </si>
  <si>
    <t>LLENGUADO PORTUGUÉS</t>
  </si>
  <si>
    <t>YRS</t>
  </si>
  <si>
    <t>ESPET</t>
  </si>
  <si>
    <t>ZGP</t>
  </si>
  <si>
    <t>RÉMOL DE ROCA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</si>
  <si>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</si>
  <si>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</si>
  <si>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</si>
  <si>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</si>
  <si>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</si>
  <si>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</si>
  <si>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</si>
  <si>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</si>
  <si>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</si>
  <si>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</si>
  <si>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</si>
  <si>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</si>
  <si>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</si>
  <si>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</si>
  <si>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</si>
  <si>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</si>
  <si>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</si>
  <si>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</si>
  <si>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</si>
  <si>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</si>
  <si>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</si>
  <si>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</si>
  <si>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</si>
  <si>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</si>
  <si>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</si>
  <si>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</si>
  <si>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</si>
  <si>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</si>
  <si>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</si>
  <si>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</si>
  <si>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</si>
  <si>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</si>
  <si>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</si>
  <si>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</si>
  <si>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</si>
  <si>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</si>
  <si>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</si>
  <si>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</si>
  <si>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</si>
  <si>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</si>
  <si>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</si>
  <si>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</si>
  <si>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</si>
  <si>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</si>
  <si>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</si>
  <si>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</si>
  <si>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</si>
  <si>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</si>
  <si>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</si>
  <si>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</si>
  <si>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</si>
  <si>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</si>
  <si>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</si>
  <si>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</si>
  <si>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</si>
  <si>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</si>
  <si>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</si>
  <si>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</si>
  <si>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EQK</t>
  </si>
  <si>
    <t>NAVALLA</t>
  </si>
  <si>
    <t>FMG</t>
  </si>
  <si>
    <t>CASC ACANALAT</t>
  </si>
  <si>
    <t>IAR</t>
  </si>
  <si>
    <t>SÉPIA DE PUNXA</t>
  </si>
  <si>
    <t>KDH</t>
  </si>
  <si>
    <t>CASC TIRRÉ</t>
  </si>
  <si>
    <t>KFA</t>
  </si>
  <si>
    <t>CLOÏSSA CASOLANA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</si>
  <si>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</si>
  <si>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</si>
  <si>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</si>
  <si>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</si>
  <si>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</si>
  <si>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</si>
  <si>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</si>
  <si>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</si>
  <si>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</si>
  <si>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</si>
  <si>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</si>
  <si>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</si>
  <si>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</si>
  <si>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</si>
  <si>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</si>
  <si>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CALAMARSÓ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</si>
  <si>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</si>
  <si>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</si>
  <si>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</si>
  <si>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</si>
  <si>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</si>
  <si>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</si>
  <si>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</si>
  <si>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</si>
  <si>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</si>
  <si>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</si>
  <si>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</si>
  <si>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3r TRIM. 2023</t>
  </si>
  <si>
    <t>TOTAL ACUMUL. 2023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</si>
  <si>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</si>
  <si>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</si>
  <si>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</si>
  <si>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</si>
  <si>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</si>
  <si>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</si>
  <si>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</si>
  <si>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</si>
  <si>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</si>
  <si>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</si>
  <si>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</si>
  <si>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</si>
  <si>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</si>
  <si>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</si>
  <si>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</si>
  <si>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</si>
  <si>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</si>
  <si>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</si>
  <si>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</si>
  <si>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</si>
  <si>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</si>
  <si>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</si>
  <si>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</si>
  <si>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</si>
  <si>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</si>
  <si>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</si>
  <si>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</si>
  <si>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</si>
  <si>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</si>
  <si>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</si>
  <si>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</si>
  <si>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</si>
  <si>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</si>
  <si>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</si>
  <si>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</si>
  <si>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</si>
  <si>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</si>
  <si>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</si>
  <si>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</si>
  <si>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</si>
  <si>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</si>
  <si>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</si>
  <si>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</si>
  <si>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</si>
  <si>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</si>
  <si>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</si>
  <si>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</si>
  <si>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</si>
  <si>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</si>
  <si>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</si>
  <si>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</si>
  <si>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</si>
  <si>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</si>
  <si>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</si>
  <si>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 xml:space="preserve">UNIÓ EUROPEA 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</si>
  <si>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</si>
  <si>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</si>
  <si>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</si>
  <si>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</si>
  <si>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</si>
  <si>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</si>
  <si>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</si>
  <si>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</si>
  <si>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</si>
  <si>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</si>
  <si>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</si>
  <si>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</si>
  <si>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</si>
  <si>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</si>
  <si>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</si>
  <si>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</si>
  <si>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MERCADERIES NO ALIMENTÀRIES*</t>
  </si>
  <si>
    <t>TOTAL PROD. TRANSFORMATS</t>
  </si>
  <si>
    <t>TOTAL EXPORTACIONS AGROALIMENTÀRIES</t>
  </si>
  <si>
    <t>*TARIC 2401, 290543-290545, 3301, 330210, 3501-3505, 380910, 3823, 382460, 4101-4103, 4301, 5001-5003, 5101-5105, 5201-5203, 5301-5305</t>
  </si>
  <si>
    <t>Font: Elaboració pròpia a partir de la base de dades DataComex del Ministeri d'Indústria, Comerç i Turisme. Dades provisionals.</t>
  </si>
  <si>
    <t>*TARIC  290543-290545, 3301, 330210, 3501-3505, 380910, 3823, 382460, 4101-4103, 4301, 5001-5003, 5101-5105, 5201-5203, 5301-5305</t>
  </si>
  <si>
    <t>TOTAL IMPORTACIONS  AGROALIMENTÀRIES</t>
  </si>
  <si>
    <t>ALTRES MERCADERIES NO ALIMENTÀRIES*</t>
  </si>
  <si>
    <t>TABAC</t>
  </si>
  <si>
    <t>RESIDUS I ALIMENTS PER A BESTIAR</t>
  </si>
  <si>
    <t xml:space="preserve">    Vi i most</t>
  </si>
  <si>
    <t xml:space="preserve">    Cervesa de malta</t>
  </si>
  <si>
    <t>PREPARACIONS ALIMENTÀRIES DIVERSES</t>
  </si>
  <si>
    <t xml:space="preserve">   Sucs no alcohòlics</t>
  </si>
  <si>
    <t>PREPARATS CEREALS I PASTISSERIA</t>
  </si>
  <si>
    <t>CACAU I PREPARATS</t>
  </si>
  <si>
    <t>SUCRES I ARTS. CONFITERIA</t>
  </si>
  <si>
    <t xml:space="preserve">    Oli de gira-sol</t>
  </si>
  <si>
    <t xml:space="preserve">    Oli de palma</t>
  </si>
  <si>
    <t>3.2 Importacions agroalimentàries de la Comunitat Valenciana  (tones i milers d'euros)</t>
  </si>
  <si>
    <t>3.  COMERÇ EXTERIOR AGROALIMENTARI</t>
  </si>
  <si>
    <t xml:space="preserve">TOTAL IMPORTACIONS  AGRÀRIES </t>
  </si>
  <si>
    <t>GOMES, RESINES I ALTRES</t>
  </si>
  <si>
    <t xml:space="preserve">    Llavors gira-sol</t>
  </si>
  <si>
    <t xml:space="preserve">    Cacauets</t>
  </si>
  <si>
    <t>LLAVORS, OLEAGINOSES…</t>
  </si>
  <si>
    <t xml:space="preserve">    Blat</t>
  </si>
  <si>
    <t>CEREALS</t>
  </si>
  <si>
    <t xml:space="preserve">    Kiwis</t>
  </si>
  <si>
    <t xml:space="preserve">    Pomes</t>
  </si>
  <si>
    <t xml:space="preserve">    Pases</t>
  </si>
  <si>
    <t xml:space="preserve">    Llimes</t>
  </si>
  <si>
    <t xml:space="preserve">    Dàtils, figues…</t>
  </si>
  <si>
    <t xml:space="preserve">    Plàtans frescos o secs</t>
  </si>
  <si>
    <t xml:space="preserve">    Altres fruites amb corfa</t>
  </si>
  <si>
    <t>FRUITES, CORFES DE CÍTRICS</t>
  </si>
  <si>
    <t xml:space="preserve">    Espàrrecs</t>
  </si>
  <si>
    <t xml:space="preserve">    Cebes, alls i altres al·liàcies</t>
  </si>
  <si>
    <t>LLEGUMS, HORTALISSES…</t>
  </si>
  <si>
    <t xml:space="preserve">    Flors tallades</t>
  </si>
  <si>
    <t xml:space="preserve">    Formatge</t>
  </si>
  <si>
    <t xml:space="preserve">    Llet i nata</t>
  </si>
  <si>
    <t>LLET I DERIVATS, OUS, MEL…</t>
  </si>
  <si>
    <t xml:space="preserve">    Mol·luscs</t>
  </si>
  <si>
    <t>PEIXOS, CRUSTACIS, MOL·LUSCOS…</t>
  </si>
  <si>
    <t xml:space="preserve">    Carn i despulles d'aus</t>
  </si>
  <si>
    <t xml:space="preserve">    Carn d'oví o caprí</t>
  </si>
  <si>
    <t>CARNS I DESPULLES COMESTIBLES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</si>
  <si>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</si>
  <si>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</si>
  <si>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</si>
  <si>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</si>
  <si>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</si>
  <si>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Juliol-Agost 2023</t>
  </si>
  <si>
    <t>Total acumulat campanya 2022/2023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</si>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</sst>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  <numFmt numFmtId="171" formatCode="_-* #,##0.00\ _€_-;\-* #,##0.00\ _€_-;_-* &quot;-&quot;??\ _€_-;_-@_-"/>
    <numFmt numFmtId="172" formatCode="_-* #,##0\ _€_-;\-* #,##0\ _€_-;_-* &quot;-&quot;??\ _€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sz val="10"/>
      <color indexed="18"/>
      <name val="Courier New"/>
      <family val="3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Courier New"/>
      <family val="3"/>
    </font>
    <font>
      <b/>
      <sz val="20"/>
      <color indexed="17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16"/>
      <color indexed="25"/>
      <name val="Times New Roman"/>
      <family val="1"/>
    </font>
    <font>
      <sz val="11"/>
      <color indexed="18"/>
      <name val="Times New Roman"/>
      <family val="1"/>
    </font>
    <font>
      <vertAlign val="superscript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b/>
      <sz val="26"/>
      <color indexed="17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53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32"/>
      </left>
      <right style="medium">
        <color indexed="18"/>
      </right>
      <top style="thin">
        <color indexed="1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thin">
        <color indexed="32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medium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8"/>
      </left>
      <right style="medium">
        <color indexed="8"/>
      </right>
      <top/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dashed">
        <color indexed="18"/>
      </bottom>
      <diagonal/>
    </border>
    <border>
      <left style="thin">
        <color indexed="18"/>
      </left>
      <right style="thin">
        <color indexed="18"/>
      </right>
      <top/>
      <bottom style="dashed">
        <color indexed="18"/>
      </bottom>
      <diagonal/>
    </border>
    <border>
      <left/>
      <right style="thin">
        <color indexed="18"/>
      </right>
      <top/>
      <bottom style="dashed">
        <color indexed="18"/>
      </bottom>
      <diagonal/>
    </border>
    <border>
      <left style="thin">
        <color indexed="18"/>
      </left>
      <right style="medium">
        <color indexed="18"/>
      </right>
      <top/>
      <bottom style="dashed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80"/>
      </left>
      <right style="thin">
        <color indexed="64"/>
      </right>
      <top style="medium">
        <color rgb="FF000080"/>
      </top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medium">
        <color rgb="FF000080"/>
      </top>
      <bottom style="medium">
        <color rgb="FF000080"/>
      </bottom>
      <diagonal/>
    </border>
    <border>
      <left style="thin">
        <color indexed="64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thin">
        <color indexed="18"/>
      </right>
      <top/>
      <bottom/>
      <diagonal/>
    </border>
    <border>
      <left style="thin">
        <color indexed="18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80"/>
      </left>
      <right style="medium">
        <color rgb="FF000080"/>
      </right>
      <top/>
      <bottom/>
      <diagonal/>
    </border>
    <border>
      <left/>
      <right style="thin">
        <color rgb="FF000080"/>
      </right>
      <top/>
      <bottom/>
      <diagonal/>
    </border>
    <border>
      <left/>
      <right style="medium">
        <color rgb="FF000080"/>
      </right>
      <top/>
      <bottom/>
      <diagonal/>
    </border>
    <border>
      <left style="thin">
        <color indexed="18"/>
      </left>
      <right style="medium">
        <color rgb="FF000080"/>
      </right>
      <top/>
      <bottom/>
      <diagonal/>
    </border>
    <border>
      <left style="medium">
        <color rgb="FF000080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 style="thin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/>
      <right style="medium">
        <color rgb="FF000080"/>
      </right>
      <top/>
      <bottom style="medium">
        <color indexed="18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/>
      <right style="thin">
        <color indexed="64"/>
      </right>
      <top style="medium">
        <color rgb="FF000080"/>
      </top>
      <bottom style="medium">
        <color rgb="FF000080"/>
      </bottom>
      <diagonal/>
    </border>
    <border>
      <left style="medium">
        <color rgb="FF002060"/>
      </left>
      <right style="medium">
        <color indexed="18"/>
      </right>
      <top style="medium">
        <color rgb="FF002060"/>
      </top>
      <bottom/>
      <diagonal/>
    </border>
    <border>
      <left style="medium">
        <color indexed="18"/>
      </left>
      <right/>
      <top style="medium">
        <color rgb="FF002060"/>
      </top>
      <bottom style="medium">
        <color indexed="18"/>
      </bottom>
      <diagonal/>
    </border>
    <border>
      <left/>
      <right/>
      <top style="medium">
        <color rgb="FF002060"/>
      </top>
      <bottom style="medium">
        <color indexed="18"/>
      </bottom>
      <diagonal/>
    </border>
    <border>
      <left/>
      <right style="medium">
        <color indexed="18"/>
      </right>
      <top style="medium">
        <color rgb="FF002060"/>
      </top>
      <bottom style="medium">
        <color indexed="18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18"/>
      </bottom>
      <diagonal/>
    </border>
    <border>
      <left style="medium">
        <color rgb="FF002060"/>
      </left>
      <right style="medium">
        <color indexed="18"/>
      </right>
      <top/>
      <bottom/>
      <diagonal/>
    </border>
    <border>
      <left/>
      <right style="medium">
        <color rgb="FF002060"/>
      </right>
      <top style="medium">
        <color indexed="18"/>
      </top>
      <bottom style="thin">
        <color indexed="18"/>
      </bottom>
      <diagonal/>
    </border>
    <border>
      <left style="medium">
        <color rgb="FF002060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4">
    <xf numFmtId="0" fontId="0" fillId="0" borderId="0"/>
    <xf numFmtId="165" fontId="10" fillId="0" borderId="0"/>
    <xf numFmtId="165" fontId="16" fillId="0" borderId="0"/>
    <xf numFmtId="0" fontId="23" fillId="0" borderId="0"/>
    <xf numFmtId="0" fontId="15" fillId="0" borderId="0"/>
    <xf numFmtId="0" fontId="15" fillId="0" borderId="0"/>
    <xf numFmtId="165" fontId="10" fillId="0" borderId="0"/>
    <xf numFmtId="0" fontId="15" fillId="0" borderId="0"/>
    <xf numFmtId="0" fontId="15" fillId="0" borderId="0"/>
    <xf numFmtId="0" fontId="34" fillId="0" borderId="0"/>
    <xf numFmtId="0" fontId="2" fillId="0" borderId="0"/>
    <xf numFmtId="0" fontId="34" fillId="0" borderId="0"/>
    <xf numFmtId="0" fontId="1" fillId="0" borderId="0"/>
    <xf numFmtId="171" fontId="1" fillId="0" borderId="0" applyFont="0" applyFill="0" applyBorder="0" applyAlignment="0" applyProtection="0"/>
  </cellStyleXfs>
  <cellXfs count="791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164" fontId="6" fillId="2" borderId="3" xfId="0" applyNumberFormat="1" applyFont="1" applyFill="1" applyBorder="1" applyAlignment="1" applyProtection="1">
      <alignment horizontal="left" vertical="center"/>
      <protection locked="0"/>
    </xf>
    <xf numFmtId="164" fontId="6" fillId="2" borderId="4" xfId="0" applyNumberFormat="1" applyFont="1" applyFill="1" applyBorder="1" applyAlignment="1" applyProtection="1">
      <alignment horizontal="center" wrapText="1"/>
      <protection locked="0"/>
    </xf>
    <xf numFmtId="164" fontId="6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protection locked="0"/>
    </xf>
    <xf numFmtId="4" fontId="9" fillId="0" borderId="8" xfId="1" applyNumberFormat="1" applyFont="1" applyBorder="1" applyProtection="1">
      <protection locked="0"/>
    </xf>
    <xf numFmtId="0" fontId="7" fillId="0" borderId="6" xfId="0" applyFont="1" applyBorder="1" applyProtection="1">
      <protection locked="0"/>
    </xf>
    <xf numFmtId="4" fontId="9" fillId="0" borderId="9" xfId="1" applyNumberFormat="1" applyFont="1" applyBorder="1" applyProtection="1">
      <protection locked="0"/>
    </xf>
    <xf numFmtId="0" fontId="7" fillId="0" borderId="10" xfId="0" applyFont="1" applyBorder="1" applyProtection="1">
      <protection locked="0"/>
    </xf>
    <xf numFmtId="4" fontId="9" fillId="0" borderId="11" xfId="1" applyNumberFormat="1" applyFont="1" applyBorder="1" applyProtection="1">
      <protection locked="0"/>
    </xf>
    <xf numFmtId="166" fontId="7" fillId="0" borderId="4" xfId="0" applyNumberFormat="1" applyFont="1" applyBorder="1" applyProtection="1">
      <protection locked="0"/>
    </xf>
    <xf numFmtId="166" fontId="7" fillId="0" borderId="5" xfId="1" applyNumberFormat="1" applyFont="1" applyBorder="1" applyProtection="1">
      <protection locked="0"/>
    </xf>
    <xf numFmtId="166" fontId="7" fillId="0" borderId="11" xfId="1" applyNumberFormat="1" applyFont="1" applyBorder="1" applyProtection="1">
      <protection locked="0"/>
    </xf>
    <xf numFmtId="166" fontId="6" fillId="0" borderId="8" xfId="1" applyNumberFormat="1" applyFont="1" applyBorder="1" applyProtection="1">
      <protection locked="0"/>
    </xf>
    <xf numFmtId="166" fontId="7" fillId="0" borderId="14" xfId="0" applyNumberFormat="1" applyFont="1" applyBorder="1" applyProtection="1">
      <protection locked="0"/>
    </xf>
    <xf numFmtId="166" fontId="7" fillId="0" borderId="17" xfId="1" applyNumberFormat="1" applyFont="1" applyBorder="1" applyProtection="1">
      <protection locked="0"/>
    </xf>
    <xf numFmtId="166" fontId="6" fillId="0" borderId="17" xfId="1" applyNumberFormat="1" applyFont="1" applyBorder="1" applyProtection="1">
      <protection locked="0"/>
    </xf>
    <xf numFmtId="166" fontId="7" fillId="0" borderId="4" xfId="0" applyNumberFormat="1" applyFont="1" applyBorder="1" applyAlignment="1" applyProtection="1">
      <alignment horizontal="right"/>
      <protection locked="0"/>
    </xf>
    <xf numFmtId="166" fontId="7" fillId="0" borderId="3" xfId="0" applyNumberFormat="1" applyFont="1" applyBorder="1" applyProtection="1">
      <protection locked="0"/>
    </xf>
    <xf numFmtId="166" fontId="7" fillId="0" borderId="17" xfId="0" applyNumberFormat="1" applyFont="1" applyBorder="1" applyProtection="1">
      <protection locked="0"/>
    </xf>
    <xf numFmtId="166" fontId="6" fillId="0" borderId="16" xfId="0" applyNumberFormat="1" applyFont="1" applyBorder="1" applyAlignment="1">
      <alignment horizontal="right"/>
    </xf>
    <xf numFmtId="0" fontId="11" fillId="0" borderId="0" xfId="0" applyFont="1"/>
    <xf numFmtId="0" fontId="7" fillId="0" borderId="0" xfId="0" applyFont="1"/>
    <xf numFmtId="0" fontId="5" fillId="0" borderId="0" xfId="0" applyFont="1"/>
    <xf numFmtId="0" fontId="13" fillId="0" borderId="0" xfId="0" applyFont="1"/>
    <xf numFmtId="166" fontId="7" fillId="0" borderId="17" xfId="1" applyNumberFormat="1" applyFont="1" applyBorder="1" applyAlignment="1" applyProtection="1">
      <alignment horizontal="right"/>
      <protection locked="0"/>
    </xf>
    <xf numFmtId="164" fontId="12" fillId="0" borderId="0" xfId="0" applyNumberFormat="1" applyFont="1"/>
    <xf numFmtId="164" fontId="5" fillId="0" borderId="0" xfId="0" applyNumberFormat="1" applyFont="1"/>
    <xf numFmtId="166" fontId="7" fillId="0" borderId="5" xfId="1" applyNumberFormat="1" applyFont="1" applyBorder="1" applyAlignment="1" applyProtection="1">
      <alignment horizontal="right"/>
      <protection locked="0"/>
    </xf>
    <xf numFmtId="166" fontId="6" fillId="0" borderId="14" xfId="0" applyNumberFormat="1" applyFont="1" applyBorder="1" applyAlignment="1">
      <alignment horizontal="right"/>
    </xf>
    <xf numFmtId="166" fontId="7" fillId="3" borderId="14" xfId="0" applyNumberFormat="1" applyFont="1" applyFill="1" applyBorder="1" applyProtection="1">
      <protection locked="0"/>
    </xf>
    <xf numFmtId="166" fontId="7" fillId="3" borderId="17" xfId="1" applyNumberFormat="1" applyFont="1" applyFill="1" applyBorder="1" applyProtection="1">
      <protection locked="0"/>
    </xf>
    <xf numFmtId="166" fontId="7" fillId="3" borderId="17" xfId="1" applyNumberFormat="1" applyFont="1" applyFill="1" applyBorder="1" applyAlignment="1" applyProtection="1">
      <alignment horizontal="right"/>
      <protection locked="0"/>
    </xf>
    <xf numFmtId="166" fontId="7" fillId="3" borderId="5" xfId="1" applyNumberFormat="1" applyFont="1" applyFill="1" applyBorder="1" applyProtection="1">
      <protection locked="0"/>
    </xf>
    <xf numFmtId="166" fontId="7" fillId="3" borderId="4" xfId="0" applyNumberFormat="1" applyFont="1" applyFill="1" applyBorder="1" applyProtection="1">
      <protection locked="0"/>
    </xf>
    <xf numFmtId="166" fontId="7" fillId="3" borderId="3" xfId="0" applyNumberFormat="1" applyFont="1" applyFill="1" applyBorder="1" applyProtection="1">
      <protection locked="0"/>
    </xf>
    <xf numFmtId="166" fontId="7" fillId="3" borderId="17" xfId="0" applyNumberFormat="1" applyFont="1" applyFill="1" applyBorder="1" applyProtection="1">
      <protection locked="0"/>
    </xf>
    <xf numFmtId="166" fontId="7" fillId="3" borderId="26" xfId="0" applyNumberFormat="1" applyFont="1" applyFill="1" applyBorder="1" applyProtection="1">
      <protection locked="0"/>
    </xf>
    <xf numFmtId="166" fontId="0" fillId="0" borderId="0" xfId="0" applyNumberFormat="1"/>
    <xf numFmtId="164" fontId="7" fillId="0" borderId="18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7" fillId="3" borderId="3" xfId="0" applyNumberFormat="1" applyFont="1" applyFill="1" applyBorder="1" applyAlignment="1">
      <alignment horizontal="left"/>
    </xf>
    <xf numFmtId="164" fontId="6" fillId="0" borderId="14" xfId="0" applyNumberFormat="1" applyFont="1" applyBorder="1" applyAlignment="1">
      <alignment horizontal="left"/>
    </xf>
    <xf numFmtId="164" fontId="7" fillId="3" borderId="22" xfId="0" applyNumberFormat="1" applyFont="1" applyFill="1" applyBorder="1" applyAlignment="1">
      <alignment horizontal="left"/>
    </xf>
    <xf numFmtId="164" fontId="6" fillId="0" borderId="7" xfId="0" applyNumberFormat="1" applyFont="1" applyBorder="1" applyAlignment="1" applyProtection="1">
      <alignment horizontal="left"/>
      <protection locked="0"/>
    </xf>
    <xf numFmtId="164" fontId="7" fillId="0" borderId="4" xfId="0" applyNumberFormat="1" applyFont="1" applyBorder="1" applyAlignment="1" applyProtection="1">
      <alignment horizontal="left" vertical="center"/>
      <protection locked="0"/>
    </xf>
    <xf numFmtId="164" fontId="6" fillId="0" borderId="3" xfId="0" applyNumberFormat="1" applyFont="1" applyBorder="1" applyAlignment="1" applyProtection="1">
      <alignment horizontal="left"/>
      <protection locked="0"/>
    </xf>
    <xf numFmtId="164" fontId="7" fillId="0" borderId="3" xfId="0" applyNumberFormat="1" applyFont="1" applyBorder="1" applyAlignment="1" applyProtection="1">
      <alignment horizontal="left"/>
      <protection locked="0"/>
    </xf>
    <xf numFmtId="164" fontId="7" fillId="3" borderId="3" xfId="0" applyNumberFormat="1" applyFont="1" applyFill="1" applyBorder="1" applyAlignment="1" applyProtection="1">
      <alignment horizontal="left"/>
      <protection locked="0"/>
    </xf>
    <xf numFmtId="166" fontId="7" fillId="0" borderId="14" xfId="0" applyNumberFormat="1" applyFont="1" applyBorder="1"/>
    <xf numFmtId="166" fontId="7" fillId="0" borderId="15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7" fillId="3" borderId="14" xfId="0" applyNumberFormat="1" applyFont="1" applyFill="1" applyBorder="1"/>
    <xf numFmtId="166" fontId="7" fillId="3" borderId="15" xfId="0" applyNumberFormat="1" applyFont="1" applyFill="1" applyBorder="1" applyAlignment="1">
      <alignment horizontal="right"/>
    </xf>
    <xf numFmtId="166" fontId="7" fillId="3" borderId="16" xfId="0" applyNumberFormat="1" applyFont="1" applyFill="1" applyBorder="1" applyAlignment="1">
      <alignment horizontal="right"/>
    </xf>
    <xf numFmtId="166" fontId="7" fillId="0" borderId="4" xfId="0" applyNumberFormat="1" applyFont="1" applyBorder="1"/>
    <xf numFmtId="166" fontId="7" fillId="0" borderId="19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6" fontId="6" fillId="0" borderId="8" xfId="1" applyNumberFormat="1" applyFont="1" applyBorder="1"/>
    <xf numFmtId="166" fontId="6" fillId="0" borderId="15" xfId="0" applyNumberFormat="1" applyFont="1" applyBorder="1" applyAlignment="1">
      <alignment horizontal="right"/>
    </xf>
    <xf numFmtId="166" fontId="7" fillId="0" borderId="17" xfId="1" applyNumberFormat="1" applyFont="1" applyBorder="1"/>
    <xf numFmtId="164" fontId="7" fillId="3" borderId="18" xfId="0" applyNumberFormat="1" applyFont="1" applyFill="1" applyBorder="1" applyAlignment="1" applyProtection="1">
      <alignment horizontal="left"/>
      <protection locked="0"/>
    </xf>
    <xf numFmtId="166" fontId="7" fillId="3" borderId="4" xfId="0" applyNumberFormat="1" applyFont="1" applyFill="1" applyBorder="1"/>
    <xf numFmtId="166" fontId="7" fillId="3" borderId="19" xfId="0" applyNumberFormat="1" applyFont="1" applyFill="1" applyBorder="1" applyAlignment="1">
      <alignment horizontal="right"/>
    </xf>
    <xf numFmtId="164" fontId="7" fillId="0" borderId="18" xfId="0" applyNumberFormat="1" applyFont="1" applyBorder="1" applyAlignment="1" applyProtection="1">
      <alignment horizontal="left"/>
      <protection locked="0"/>
    </xf>
    <xf numFmtId="165" fontId="7" fillId="3" borderId="30" xfId="0" applyNumberFormat="1" applyFont="1" applyFill="1" applyBorder="1" applyAlignment="1" applyProtection="1">
      <alignment horizontal="left"/>
      <protection locked="0"/>
    </xf>
    <xf numFmtId="164" fontId="6" fillId="0" borderId="21" xfId="0" applyNumberFormat="1" applyFont="1" applyBorder="1" applyAlignment="1" applyProtection="1">
      <alignment horizontal="center" wrapText="1"/>
      <protection locked="0"/>
    </xf>
    <xf numFmtId="166" fontId="6" fillId="0" borderId="17" xfId="1" applyNumberFormat="1" applyFont="1" applyBorder="1"/>
    <xf numFmtId="166" fontId="6" fillId="0" borderId="16" xfId="0" applyNumberFormat="1" applyFont="1" applyBorder="1"/>
    <xf numFmtId="166" fontId="7" fillId="3" borderId="22" xfId="0" applyNumberFormat="1" applyFont="1" applyFill="1" applyBorder="1"/>
    <xf numFmtId="167" fontId="12" fillId="0" borderId="0" xfId="0" applyNumberFormat="1" applyFont="1"/>
    <xf numFmtId="167" fontId="11" fillId="0" borderId="0" xfId="0" applyNumberFormat="1" applyFont="1"/>
    <xf numFmtId="166" fontId="7" fillId="0" borderId="13" xfId="0" applyNumberFormat="1" applyFont="1" applyBorder="1" applyAlignment="1">
      <alignment horizontal="right"/>
    </xf>
    <xf numFmtId="166" fontId="6" fillId="0" borderId="20" xfId="0" applyNumberFormat="1" applyFont="1" applyBorder="1" applyAlignment="1">
      <alignment horizontal="right"/>
    </xf>
    <xf numFmtId="166" fontId="6" fillId="0" borderId="11" xfId="1" applyNumberFormat="1" applyFont="1" applyBorder="1"/>
    <xf numFmtId="166" fontId="7" fillId="3" borderId="21" xfId="0" applyNumberFormat="1" applyFont="1" applyFill="1" applyBorder="1"/>
    <xf numFmtId="166" fontId="7" fillId="3" borderId="25" xfId="0" applyNumberFormat="1" applyFont="1" applyFill="1" applyBorder="1"/>
    <xf numFmtId="166" fontId="6" fillId="0" borderId="14" xfId="0" applyNumberFormat="1" applyFont="1" applyBorder="1" applyProtection="1"/>
    <xf numFmtId="166" fontId="6" fillId="0" borderId="8" xfId="1" applyNumberFormat="1" applyFont="1" applyBorder="1" applyProtection="1"/>
    <xf numFmtId="166" fontId="6" fillId="0" borderId="15" xfId="0" applyNumberFormat="1" applyFont="1" applyBorder="1" applyAlignment="1" applyProtection="1">
      <alignment horizontal="right"/>
    </xf>
    <xf numFmtId="166" fontId="6" fillId="0" borderId="16" xfId="0" applyNumberFormat="1" applyFont="1" applyBorder="1" applyAlignment="1" applyProtection="1">
      <alignment horizontal="right"/>
    </xf>
    <xf numFmtId="166" fontId="6" fillId="0" borderId="20" xfId="0" applyNumberFormat="1" applyFont="1" applyBorder="1" applyAlignment="1" applyProtection="1">
      <alignment horizontal="right"/>
    </xf>
    <xf numFmtId="166" fontId="7" fillId="3" borderId="19" xfId="0" applyNumberFormat="1" applyFont="1" applyFill="1" applyBorder="1" applyAlignment="1" applyProtection="1">
      <alignment horizontal="right"/>
    </xf>
    <xf numFmtId="166" fontId="7" fillId="0" borderId="15" xfId="0" applyNumberFormat="1" applyFont="1" applyBorder="1" applyAlignment="1" applyProtection="1">
      <alignment horizontal="right"/>
    </xf>
    <xf numFmtId="166" fontId="6" fillId="0" borderId="27" xfId="1" applyNumberFormat="1" applyFont="1" applyBorder="1" applyProtection="1"/>
    <xf numFmtId="166" fontId="7" fillId="0" borderId="19" xfId="0" applyNumberFormat="1" applyFont="1" applyBorder="1" applyAlignment="1" applyProtection="1">
      <alignment horizontal="right"/>
    </xf>
    <xf numFmtId="166" fontId="6" fillId="0" borderId="14" xfId="0" applyNumberFormat="1" applyFont="1" applyBorder="1" applyAlignment="1" applyProtection="1">
      <alignment horizontal="right"/>
    </xf>
    <xf numFmtId="166" fontId="7" fillId="3" borderId="15" xfId="0" applyNumberFormat="1" applyFont="1" applyFill="1" applyBorder="1" applyAlignment="1" applyProtection="1">
      <alignment horizontal="right"/>
    </xf>
    <xf numFmtId="166" fontId="6" fillId="0" borderId="3" xfId="0" applyNumberFormat="1" applyFont="1" applyBorder="1" applyAlignment="1" applyProtection="1">
      <alignment horizontal="right"/>
    </xf>
    <xf numFmtId="166" fontId="6" fillId="0" borderId="8" xfId="0" applyNumberFormat="1" applyFont="1" applyBorder="1" applyProtection="1"/>
    <xf numFmtId="166" fontId="7" fillId="0" borderId="3" xfId="0" applyNumberFormat="1" applyFont="1" applyBorder="1" applyProtection="1"/>
    <xf numFmtId="166" fontId="6" fillId="0" borderId="22" xfId="0" applyNumberFormat="1" applyFont="1" applyBorder="1" applyAlignment="1" applyProtection="1">
      <alignment horizontal="right"/>
    </xf>
    <xf numFmtId="166" fontId="6" fillId="0" borderId="23" xfId="1" applyNumberFormat="1" applyFont="1" applyBorder="1" applyProtection="1"/>
    <xf numFmtId="166" fontId="6" fillId="0" borderId="24" xfId="0" applyNumberFormat="1" applyFont="1" applyBorder="1" applyAlignment="1" applyProtection="1">
      <alignment horizontal="right"/>
    </xf>
    <xf numFmtId="166" fontId="6" fillId="0" borderId="25" xfId="0" applyNumberFormat="1" applyFont="1" applyBorder="1" applyAlignment="1" applyProtection="1">
      <alignment horizontal="right"/>
    </xf>
    <xf numFmtId="165" fontId="17" fillId="0" borderId="0" xfId="2" applyFont="1" applyAlignment="1">
      <alignment vertical="center"/>
    </xf>
    <xf numFmtId="165" fontId="7" fillId="0" borderId="0" xfId="2" applyFont="1"/>
    <xf numFmtId="164" fontId="18" fillId="0" borderId="0" xfId="2" applyNumberFormat="1" applyFont="1" applyAlignment="1">
      <alignment vertical="center"/>
    </xf>
    <xf numFmtId="164" fontId="19" fillId="0" borderId="0" xfId="2" applyNumberFormat="1" applyFont="1" applyAlignment="1">
      <alignment vertical="center"/>
    </xf>
    <xf numFmtId="165" fontId="20" fillId="0" borderId="31" xfId="2" applyFont="1" applyBorder="1" applyAlignment="1">
      <alignment horizontal="left" vertical="center"/>
    </xf>
    <xf numFmtId="165" fontId="21" fillId="0" borderId="32" xfId="2" applyFont="1" applyBorder="1"/>
    <xf numFmtId="165" fontId="6" fillId="0" borderId="32" xfId="2" applyFont="1" applyBorder="1"/>
    <xf numFmtId="165" fontId="6" fillId="0" borderId="33" xfId="2" applyFont="1" applyBorder="1"/>
    <xf numFmtId="165" fontId="6" fillId="3" borderId="2" xfId="2" applyFont="1" applyFill="1" applyBorder="1" applyAlignment="1">
      <alignment horizontal="left"/>
    </xf>
    <xf numFmtId="165" fontId="21" fillId="3" borderId="14" xfId="2" applyFont="1" applyFill="1" applyBorder="1" applyAlignment="1">
      <alignment horizontal="left"/>
    </xf>
    <xf numFmtId="165" fontId="21" fillId="3" borderId="22" xfId="2" applyFont="1" applyFill="1" applyBorder="1" applyAlignment="1">
      <alignment horizontal="left"/>
    </xf>
    <xf numFmtId="165" fontId="22" fillId="3" borderId="40" xfId="2" applyFont="1" applyFill="1" applyBorder="1" applyAlignment="1">
      <alignment horizontal="center" vertical="center"/>
    </xf>
    <xf numFmtId="165" fontId="22" fillId="3" borderId="41" xfId="2" applyFont="1" applyFill="1" applyBorder="1" applyAlignment="1">
      <alignment horizontal="center" vertical="center"/>
    </xf>
    <xf numFmtId="165" fontId="22" fillId="3" borderId="24" xfId="2" applyFont="1" applyFill="1" applyBorder="1" applyAlignment="1">
      <alignment horizontal="center" vertical="center"/>
    </xf>
    <xf numFmtId="165" fontId="22" fillId="3" borderId="42" xfId="2" applyFont="1" applyFill="1" applyBorder="1" applyAlignment="1">
      <alignment horizontal="center" vertical="center"/>
    </xf>
    <xf numFmtId="165" fontId="22" fillId="3" borderId="43" xfId="2" applyFont="1" applyFill="1" applyBorder="1" applyAlignment="1">
      <alignment horizontal="center" vertical="center"/>
    </xf>
    <xf numFmtId="165" fontId="22" fillId="3" borderId="44" xfId="2" applyFont="1" applyFill="1" applyBorder="1" applyAlignment="1">
      <alignment horizontal="center" vertical="center"/>
    </xf>
    <xf numFmtId="0" fontId="7" fillId="0" borderId="2" xfId="3" applyFont="1" applyBorder="1" applyAlignment="1">
      <alignment horizontal="left" wrapText="1"/>
    </xf>
    <xf numFmtId="168" fontId="24" fillId="0" borderId="45" xfId="4" applyNumberFormat="1" applyFont="1" applyBorder="1" applyAlignment="1">
      <alignment horizontal="right"/>
    </xf>
    <xf numFmtId="168" fontId="24" fillId="0" borderId="46" xfId="4" quotePrefix="1" applyNumberFormat="1" applyFont="1" applyBorder="1" applyAlignment="1">
      <alignment horizontal="right"/>
    </xf>
    <xf numFmtId="168" fontId="24" fillId="0" borderId="47" xfId="4" quotePrefix="1" applyNumberFormat="1" applyFont="1" applyBorder="1" applyAlignment="1">
      <alignment horizontal="right"/>
    </xf>
    <xf numFmtId="168" fontId="24" fillId="0" borderId="48" xfId="4" quotePrefix="1" applyNumberFormat="1" applyFont="1" applyBorder="1" applyAlignment="1">
      <alignment horizontal="right"/>
    </xf>
    <xf numFmtId="168" fontId="24" fillId="0" borderId="49" xfId="4" quotePrefix="1" applyNumberFormat="1" applyFont="1" applyBorder="1" applyAlignment="1">
      <alignment horizontal="right"/>
    </xf>
    <xf numFmtId="168" fontId="24" fillId="0" borderId="45" xfId="4" quotePrefix="1" applyNumberFormat="1" applyFont="1" applyBorder="1" applyAlignment="1">
      <alignment horizontal="right"/>
    </xf>
    <xf numFmtId="168" fontId="24" fillId="0" borderId="50" xfId="4" quotePrefix="1" applyNumberFormat="1" applyFont="1" applyBorder="1" applyAlignment="1">
      <alignment horizontal="right"/>
    </xf>
    <xf numFmtId="167" fontId="7" fillId="0" borderId="0" xfId="2" applyNumberFormat="1" applyFont="1"/>
    <xf numFmtId="0" fontId="7" fillId="4" borderId="14" xfId="3" applyFont="1" applyFill="1" applyBorder="1" applyAlignment="1">
      <alignment horizontal="left" wrapText="1"/>
    </xf>
    <xf numFmtId="168" fontId="24" fillId="3" borderId="17" xfId="4" quotePrefix="1" applyNumberFormat="1" applyFont="1" applyFill="1" applyBorder="1"/>
    <xf numFmtId="168" fontId="24" fillId="3" borderId="51" xfId="4" quotePrefix="1" applyNumberFormat="1" applyFont="1" applyFill="1" applyBorder="1"/>
    <xf numFmtId="168" fontId="24" fillId="3" borderId="15" xfId="4" quotePrefix="1" applyNumberFormat="1" applyFont="1" applyFill="1" applyBorder="1"/>
    <xf numFmtId="168" fontId="24" fillId="3" borderId="52" xfId="4" quotePrefix="1" applyNumberFormat="1" applyFont="1" applyFill="1" applyBorder="1"/>
    <xf numFmtId="168" fontId="24" fillId="3" borderId="0" xfId="4" quotePrefix="1" applyNumberFormat="1" applyFont="1" applyFill="1"/>
    <xf numFmtId="168" fontId="24" fillId="3" borderId="16" xfId="4" quotePrefix="1" applyNumberFormat="1" applyFont="1" applyFill="1" applyBorder="1"/>
    <xf numFmtId="0" fontId="7" fillId="0" borderId="14" xfId="3" applyFont="1" applyBorder="1" applyAlignment="1">
      <alignment horizontal="left" wrapText="1"/>
    </xf>
    <xf numFmtId="168" fontId="24" fillId="0" borderId="17" xfId="4" quotePrefix="1" applyNumberFormat="1" applyFont="1" applyBorder="1"/>
    <xf numFmtId="168" fontId="24" fillId="0" borderId="51" xfId="4" quotePrefix="1" applyNumberFormat="1" applyFont="1" applyBorder="1"/>
    <xf numFmtId="168" fontId="24" fillId="0" borderId="15" xfId="4" quotePrefix="1" applyNumberFormat="1" applyFont="1" applyBorder="1"/>
    <xf numFmtId="168" fontId="24" fillId="0" borderId="52" xfId="4" quotePrefix="1" applyNumberFormat="1" applyFont="1" applyBorder="1"/>
    <xf numFmtId="168" fontId="24" fillId="0" borderId="0" xfId="4" quotePrefix="1" applyNumberFormat="1" applyFont="1"/>
    <xf numFmtId="168" fontId="24" fillId="0" borderId="16" xfId="4" quotePrefix="1" applyNumberFormat="1" applyFont="1" applyBorder="1"/>
    <xf numFmtId="168" fontId="24" fillId="3" borderId="17" xfId="4" quotePrefix="1" applyNumberFormat="1" applyFont="1" applyFill="1" applyBorder="1" applyAlignment="1">
      <alignment horizontal="right"/>
    </xf>
    <xf numFmtId="168" fontId="24" fillId="3" borderId="51" xfId="4" quotePrefix="1" applyNumberFormat="1" applyFont="1" applyFill="1" applyBorder="1" applyAlignment="1">
      <alignment horizontal="right"/>
    </xf>
    <xf numFmtId="168" fontId="24" fillId="3" borderId="15" xfId="4" quotePrefix="1" applyNumberFormat="1" applyFont="1" applyFill="1" applyBorder="1" applyAlignment="1">
      <alignment horizontal="right"/>
    </xf>
    <xf numFmtId="168" fontId="24" fillId="3" borderId="52" xfId="4" quotePrefix="1" applyNumberFormat="1" applyFont="1" applyFill="1" applyBorder="1" applyAlignment="1">
      <alignment horizontal="right"/>
    </xf>
    <xf numFmtId="168" fontId="24" fillId="3" borderId="16" xfId="4" quotePrefix="1" applyNumberFormat="1" applyFont="1" applyFill="1" applyBorder="1" applyAlignment="1">
      <alignment horizontal="right"/>
    </xf>
    <xf numFmtId="168" fontId="24" fillId="5" borderId="17" xfId="4" quotePrefix="1" applyNumberFormat="1" applyFont="1" applyFill="1" applyBorder="1"/>
    <xf numFmtId="168" fontId="24" fillId="0" borderId="45" xfId="4" quotePrefix="1" applyNumberFormat="1" applyFont="1" applyBorder="1"/>
    <xf numFmtId="168" fontId="24" fillId="0" borderId="46" xfId="4" quotePrefix="1" applyNumberFormat="1" applyFont="1" applyBorder="1"/>
    <xf numFmtId="168" fontId="24" fillId="0" borderId="47" xfId="4" quotePrefix="1" applyNumberFormat="1" applyFont="1" applyBorder="1"/>
    <xf numFmtId="168" fontId="24" fillId="0" borderId="48" xfId="4" quotePrefix="1" applyNumberFormat="1" applyFont="1" applyBorder="1"/>
    <xf numFmtId="168" fontId="24" fillId="0" borderId="49" xfId="4" quotePrefix="1" applyNumberFormat="1" applyFont="1" applyBorder="1"/>
    <xf numFmtId="168" fontId="24" fillId="0" borderId="50" xfId="4" quotePrefix="1" applyNumberFormat="1" applyFont="1" applyBorder="1"/>
    <xf numFmtId="0" fontId="7" fillId="5" borderId="14" xfId="3" applyFont="1" applyFill="1" applyBorder="1" applyAlignment="1">
      <alignment horizontal="left" wrapText="1"/>
    </xf>
    <xf numFmtId="168" fontId="24" fillId="5" borderId="51" xfId="4" quotePrefix="1" applyNumberFormat="1" applyFont="1" applyFill="1" applyBorder="1"/>
    <xf numFmtId="168" fontId="24" fillId="5" borderId="15" xfId="4" quotePrefix="1" applyNumberFormat="1" applyFont="1" applyFill="1" applyBorder="1"/>
    <xf numFmtId="168" fontId="24" fillId="5" borderId="52" xfId="4" quotePrefix="1" applyNumberFormat="1" applyFont="1" applyFill="1" applyBorder="1"/>
    <xf numFmtId="168" fontId="24" fillId="5" borderId="0" xfId="4" quotePrefix="1" applyNumberFormat="1" applyFont="1" applyFill="1"/>
    <xf numFmtId="168" fontId="24" fillId="5" borderId="16" xfId="4" quotePrefix="1" applyNumberFormat="1" applyFont="1" applyFill="1" applyBorder="1"/>
    <xf numFmtId="168" fontId="7" fillId="0" borderId="0" xfId="2" applyNumberFormat="1" applyFont="1" applyAlignment="1">
      <alignment horizontal="center"/>
    </xf>
    <xf numFmtId="0" fontId="7" fillId="0" borderId="14" xfId="3" applyFont="1" applyBorder="1" applyAlignment="1">
      <alignment horizontal="left"/>
    </xf>
    <xf numFmtId="0" fontId="7" fillId="5" borderId="22" xfId="3" applyFont="1" applyFill="1" applyBorder="1" applyAlignment="1">
      <alignment horizontal="left" wrapText="1"/>
    </xf>
    <xf numFmtId="168" fontId="24" fillId="5" borderId="23" xfId="4" quotePrefix="1" applyNumberFormat="1" applyFont="1" applyFill="1" applyBorder="1"/>
    <xf numFmtId="168" fontId="24" fillId="5" borderId="53" xfId="4" quotePrefix="1" applyNumberFormat="1" applyFont="1" applyFill="1" applyBorder="1"/>
    <xf numFmtId="168" fontId="24" fillId="5" borderId="25" xfId="4" quotePrefix="1" applyNumberFormat="1" applyFont="1" applyFill="1" applyBorder="1"/>
    <xf numFmtId="168" fontId="24" fillId="5" borderId="54" xfId="4" quotePrefix="1" applyNumberFormat="1" applyFont="1" applyFill="1" applyBorder="1"/>
    <xf numFmtId="168" fontId="24" fillId="5" borderId="29" xfId="4" quotePrefix="1" applyNumberFormat="1" applyFont="1" applyFill="1" applyBorder="1"/>
    <xf numFmtId="168" fontId="24" fillId="5" borderId="55" xfId="4" quotePrefix="1" applyNumberFormat="1" applyFont="1" applyFill="1" applyBorder="1"/>
    <xf numFmtId="0" fontId="7" fillId="0" borderId="22" xfId="3" applyFont="1" applyBorder="1" applyAlignment="1">
      <alignment horizontal="left" wrapText="1"/>
    </xf>
    <xf numFmtId="168" fontId="24" fillId="0" borderId="23" xfId="4" quotePrefix="1" applyNumberFormat="1" applyFont="1" applyBorder="1"/>
    <xf numFmtId="168" fontId="24" fillId="0" borderId="53" xfId="4" quotePrefix="1" applyNumberFormat="1" applyFont="1" applyBorder="1"/>
    <xf numFmtId="168" fontId="24" fillId="0" borderId="25" xfId="4" quotePrefix="1" applyNumberFormat="1" applyFont="1" applyBorder="1"/>
    <xf numFmtId="168" fontId="24" fillId="0" borderId="54" xfId="4" quotePrefix="1" applyNumberFormat="1" applyFont="1" applyBorder="1"/>
    <xf numFmtId="168" fontId="24" fillId="0" borderId="29" xfId="4" quotePrefix="1" applyNumberFormat="1" applyFont="1" applyBorder="1"/>
    <xf numFmtId="168" fontId="24" fillId="0" borderId="55" xfId="4" quotePrefix="1" applyNumberFormat="1" applyFont="1" applyBorder="1"/>
    <xf numFmtId="165" fontId="12" fillId="0" borderId="0" xfId="2" applyFont="1" applyAlignment="1">
      <alignment horizontal="left"/>
    </xf>
    <xf numFmtId="165" fontId="14" fillId="6" borderId="0" xfId="2" applyFont="1" applyFill="1" applyAlignment="1">
      <alignment vertical="center"/>
    </xf>
    <xf numFmtId="0" fontId="12" fillId="6" borderId="0" xfId="4" applyFont="1" applyFill="1"/>
    <xf numFmtId="0" fontId="12" fillId="0" borderId="0" xfId="4" applyFont="1"/>
    <xf numFmtId="0" fontId="4" fillId="6" borderId="0" xfId="4" applyFont="1" applyFill="1" applyAlignment="1">
      <alignment vertical="center"/>
    </xf>
    <xf numFmtId="0" fontId="7" fillId="6" borderId="0" xfId="4" applyFont="1" applyFill="1"/>
    <xf numFmtId="165" fontId="21" fillId="0" borderId="1" xfId="4" applyNumberFormat="1" applyFont="1" applyBorder="1" applyAlignment="1">
      <alignment horizontal="left" vertical="center"/>
    </xf>
    <xf numFmtId="165" fontId="21" fillId="6" borderId="49" xfId="4" applyNumberFormat="1" applyFont="1" applyFill="1" applyBorder="1" applyAlignment="1">
      <alignment horizontal="left" vertical="center"/>
    </xf>
    <xf numFmtId="165" fontId="21" fillId="6" borderId="50" xfId="4" applyNumberFormat="1" applyFont="1" applyFill="1" applyBorder="1" applyAlignment="1">
      <alignment horizontal="left" vertical="center"/>
    </xf>
    <xf numFmtId="165" fontId="22" fillId="3" borderId="62" xfId="4" applyNumberFormat="1" applyFont="1" applyFill="1" applyBorder="1" applyAlignment="1">
      <alignment horizontal="center" vertical="center"/>
    </xf>
    <xf numFmtId="165" fontId="22" fillId="3" borderId="63" xfId="4" applyNumberFormat="1" applyFont="1" applyFill="1" applyBorder="1" applyAlignment="1">
      <alignment horizontal="center" vertical="center"/>
    </xf>
    <xf numFmtId="165" fontId="22" fillId="3" borderId="64" xfId="4" applyNumberFormat="1" applyFont="1" applyFill="1" applyBorder="1" applyAlignment="1">
      <alignment horizontal="center" vertical="center"/>
    </xf>
    <xf numFmtId="165" fontId="22" fillId="3" borderId="65" xfId="4" applyNumberFormat="1" applyFont="1" applyFill="1" applyBorder="1" applyAlignment="1">
      <alignment horizontal="center" vertical="center"/>
    </xf>
    <xf numFmtId="165" fontId="22" fillId="3" borderId="66" xfId="4" applyNumberFormat="1" applyFont="1" applyFill="1" applyBorder="1" applyAlignment="1">
      <alignment horizontal="center" vertical="center"/>
    </xf>
    <xf numFmtId="168" fontId="7" fillId="6" borderId="67" xfId="4" applyNumberFormat="1" applyFont="1" applyFill="1" applyBorder="1" applyAlignment="1">
      <alignment horizontal="right"/>
    </xf>
    <xf numFmtId="168" fontId="7" fillId="6" borderId="68" xfId="4" applyNumberFormat="1" applyFont="1" applyFill="1" applyBorder="1" applyAlignment="1">
      <alignment horizontal="right"/>
    </xf>
    <xf numFmtId="168" fontId="7" fillId="6" borderId="69" xfId="4" applyNumberFormat="1" applyFont="1" applyFill="1" applyBorder="1" applyAlignment="1">
      <alignment horizontal="right"/>
    </xf>
    <xf numFmtId="168" fontId="7" fillId="6" borderId="70" xfId="4" applyNumberFormat="1" applyFont="1" applyFill="1" applyBorder="1" applyAlignment="1">
      <alignment horizontal="right"/>
    </xf>
    <xf numFmtId="168" fontId="7" fillId="6" borderId="67" xfId="4" quotePrefix="1" applyNumberFormat="1" applyFont="1" applyFill="1" applyBorder="1" applyAlignment="1">
      <alignment horizontal="right"/>
    </xf>
    <xf numFmtId="168" fontId="7" fillId="6" borderId="68" xfId="4" quotePrefix="1" applyNumberFormat="1" applyFont="1" applyFill="1" applyBorder="1" applyAlignment="1">
      <alignment horizontal="right"/>
    </xf>
    <xf numFmtId="168" fontId="7" fillId="3" borderId="67" xfId="4" quotePrefix="1" applyNumberFormat="1" applyFont="1" applyFill="1" applyBorder="1"/>
    <xf numFmtId="168" fontId="7" fillId="3" borderId="68" xfId="4" quotePrefix="1" applyNumberFormat="1" applyFont="1" applyFill="1" applyBorder="1"/>
    <xf numFmtId="168" fontId="7" fillId="6" borderId="67" xfId="4" quotePrefix="1" applyNumberFormat="1" applyFont="1" applyFill="1" applyBorder="1"/>
    <xf numFmtId="168" fontId="7" fillId="6" borderId="68" xfId="4" quotePrefix="1" applyNumberFormat="1" applyFont="1" applyFill="1" applyBorder="1"/>
    <xf numFmtId="168" fontId="7" fillId="3" borderId="67" xfId="4" quotePrefix="1" applyNumberFormat="1" applyFont="1" applyFill="1" applyBorder="1" applyAlignment="1">
      <alignment horizontal="right"/>
    </xf>
    <xf numFmtId="168" fontId="7" fillId="3" borderId="68" xfId="4" quotePrefix="1" applyNumberFormat="1" applyFont="1" applyFill="1" applyBorder="1" applyAlignment="1">
      <alignment horizontal="right"/>
    </xf>
    <xf numFmtId="168" fontId="7" fillId="3" borderId="71" xfId="4" quotePrefix="1" applyNumberFormat="1" applyFont="1" applyFill="1" applyBorder="1"/>
    <xf numFmtId="168" fontId="7" fillId="3" borderId="72" xfId="4" quotePrefix="1" applyNumberFormat="1" applyFont="1" applyFill="1" applyBorder="1"/>
    <xf numFmtId="168" fontId="7" fillId="6" borderId="69" xfId="4" quotePrefix="1" applyNumberFormat="1" applyFont="1" applyFill="1" applyBorder="1"/>
    <xf numFmtId="168" fontId="7" fillId="6" borderId="70" xfId="4" quotePrefix="1" applyNumberFormat="1" applyFont="1" applyFill="1" applyBorder="1"/>
    <xf numFmtId="168" fontId="7" fillId="0" borderId="67" xfId="4" quotePrefix="1" applyNumberFormat="1" applyFont="1" applyBorder="1"/>
    <xf numFmtId="168" fontId="7" fillId="0" borderId="68" xfId="4" quotePrefix="1" applyNumberFormat="1" applyFont="1" applyBorder="1"/>
    <xf numFmtId="0" fontId="12" fillId="7" borderId="0" xfId="4" applyFont="1" applyFill="1"/>
    <xf numFmtId="168" fontId="7" fillId="0" borderId="73" xfId="4" quotePrefix="1" applyNumberFormat="1" applyFont="1" applyBorder="1"/>
    <xf numFmtId="168" fontId="7" fillId="0" borderId="74" xfId="4" quotePrefix="1" applyNumberFormat="1" applyFont="1" applyBorder="1"/>
    <xf numFmtId="168" fontId="7" fillId="6" borderId="75" xfId="4" quotePrefix="1" applyNumberFormat="1" applyFont="1" applyFill="1" applyBorder="1"/>
    <xf numFmtId="168" fontId="7" fillId="6" borderId="76" xfId="4" quotePrefix="1" applyNumberFormat="1" applyFont="1" applyFill="1" applyBorder="1"/>
    <xf numFmtId="165" fontId="11" fillId="6" borderId="0" xfId="4" applyNumberFormat="1" applyFont="1" applyFill="1" applyAlignment="1">
      <alignment horizontal="left"/>
    </xf>
    <xf numFmtId="0" fontId="25" fillId="6" borderId="0" xfId="4" applyFont="1" applyFill="1" applyAlignment="1">
      <alignment horizontal="left" vertical="center"/>
    </xf>
    <xf numFmtId="0" fontId="24" fillId="6" borderId="31" xfId="4" applyFont="1" applyFill="1" applyBorder="1" applyAlignment="1">
      <alignment horizontal="left" vertical="center"/>
    </xf>
    <xf numFmtId="0" fontId="24" fillId="6" borderId="32" xfId="4" applyFont="1" applyFill="1" applyBorder="1" applyAlignment="1">
      <alignment horizontal="left" vertical="center"/>
    </xf>
    <xf numFmtId="0" fontId="7" fillId="6" borderId="32" xfId="4" applyFont="1" applyFill="1" applyBorder="1"/>
    <xf numFmtId="17" fontId="21" fillId="6" borderId="33" xfId="4" applyNumberFormat="1" applyFont="1" applyFill="1" applyBorder="1" applyAlignment="1">
      <alignment horizontal="right" vertical="center"/>
    </xf>
    <xf numFmtId="0" fontId="22" fillId="8" borderId="8" xfId="4" applyFont="1" applyFill="1" applyBorder="1" applyAlignment="1">
      <alignment horizontal="center" vertical="center" wrapText="1"/>
    </xf>
    <xf numFmtId="0" fontId="22" fillId="8" borderId="84" xfId="4" applyFont="1" applyFill="1" applyBorder="1" applyAlignment="1">
      <alignment horizontal="center" vertical="center" wrapText="1"/>
    </xf>
    <xf numFmtId="0" fontId="22" fillId="8" borderId="85" xfId="4" applyFont="1" applyFill="1" applyBorder="1" applyAlignment="1">
      <alignment horizontal="center" vertical="center" wrapText="1"/>
    </xf>
    <xf numFmtId="0" fontId="22" fillId="8" borderId="43" xfId="4" applyFont="1" applyFill="1" applyBorder="1" applyAlignment="1">
      <alignment horizontal="center" vertical="center" wrapText="1"/>
    </xf>
    <xf numFmtId="0" fontId="22" fillId="8" borderId="24" xfId="4" applyFont="1" applyFill="1" applyBorder="1" applyAlignment="1">
      <alignment horizontal="center" vertical="center" wrapText="1"/>
    </xf>
    <xf numFmtId="0" fontId="6" fillId="6" borderId="14" xfId="4" applyFont="1" applyFill="1" applyBorder="1" applyAlignment="1">
      <alignment horizontal="left"/>
    </xf>
    <xf numFmtId="169" fontId="26" fillId="0" borderId="45" xfId="4" applyNumberFormat="1" applyFont="1" applyBorder="1" applyAlignment="1">
      <alignment horizontal="right"/>
    </xf>
    <xf numFmtId="169" fontId="26" fillId="0" borderId="46" xfId="4" applyNumberFormat="1" applyFont="1" applyBorder="1" applyAlignment="1">
      <alignment horizontal="right"/>
    </xf>
    <xf numFmtId="169" fontId="26" fillId="0" borderId="47" xfId="4" applyNumberFormat="1" applyFont="1" applyBorder="1" applyAlignment="1">
      <alignment horizontal="right"/>
    </xf>
    <xf numFmtId="169" fontId="7" fillId="0" borderId="45" xfId="4" applyNumberFormat="1" applyFont="1" applyBorder="1" applyAlignment="1">
      <alignment horizontal="right"/>
    </xf>
    <xf numFmtId="169" fontId="7" fillId="0" borderId="46" xfId="4" applyNumberFormat="1" applyFont="1" applyBorder="1" applyAlignment="1">
      <alignment horizontal="right"/>
    </xf>
    <xf numFmtId="169" fontId="7" fillId="0" borderId="47" xfId="4" applyNumberFormat="1" applyFont="1" applyBorder="1" applyAlignment="1">
      <alignment horizontal="right"/>
    </xf>
    <xf numFmtId="0" fontId="7" fillId="6" borderId="14" xfId="4" applyFont="1" applyFill="1" applyBorder="1" applyAlignment="1">
      <alignment horizontal="left"/>
    </xf>
    <xf numFmtId="169" fontId="7" fillId="0" borderId="17" xfId="4" applyNumberFormat="1" applyFont="1" applyBorder="1" applyAlignment="1">
      <alignment horizontal="right"/>
    </xf>
    <xf numFmtId="169" fontId="7" fillId="0" borderId="51" xfId="4" applyNumberFormat="1" applyFont="1" applyBorder="1" applyAlignment="1">
      <alignment horizontal="right"/>
    </xf>
    <xf numFmtId="169" fontId="7" fillId="0" borderId="17" xfId="4" quotePrefix="1" applyNumberFormat="1" applyFont="1" applyBorder="1" applyAlignment="1">
      <alignment horizontal="right"/>
    </xf>
    <xf numFmtId="169" fontId="7" fillId="0" borderId="15" xfId="4" applyNumberFormat="1" applyFont="1" applyBorder="1" applyAlignment="1">
      <alignment horizontal="right"/>
    </xf>
    <xf numFmtId="0" fontId="7" fillId="3" borderId="14" xfId="4" quotePrefix="1" applyFont="1" applyFill="1" applyBorder="1" applyAlignment="1">
      <alignment horizontal="left"/>
    </xf>
    <xf numFmtId="169" fontId="7" fillId="3" borderId="17" xfId="4" applyNumberFormat="1" applyFont="1" applyFill="1" applyBorder="1" applyAlignment="1">
      <alignment horizontal="right"/>
    </xf>
    <xf numFmtId="169" fontId="7" fillId="3" borderId="51" xfId="4" applyNumberFormat="1" applyFont="1" applyFill="1" applyBorder="1" applyAlignment="1">
      <alignment horizontal="right"/>
    </xf>
    <xf numFmtId="169" fontId="7" fillId="3" borderId="17" xfId="4" quotePrefix="1" applyNumberFormat="1" applyFont="1" applyFill="1" applyBorder="1" applyAlignment="1">
      <alignment horizontal="right"/>
    </xf>
    <xf numFmtId="169" fontId="7" fillId="3" borderId="15" xfId="4" applyNumberFormat="1" applyFont="1" applyFill="1" applyBorder="1" applyAlignment="1">
      <alignment horizontal="right"/>
    </xf>
    <xf numFmtId="0" fontId="7" fillId="6" borderId="14" xfId="4" quotePrefix="1" applyFont="1" applyFill="1" applyBorder="1" applyAlignment="1">
      <alignment horizontal="left"/>
    </xf>
    <xf numFmtId="0" fontId="7" fillId="6" borderId="4" xfId="4" applyFont="1" applyFill="1" applyBorder="1" applyAlignment="1">
      <alignment horizontal="left"/>
    </xf>
    <xf numFmtId="169" fontId="7" fillId="0" borderId="5" xfId="4" quotePrefix="1" applyNumberFormat="1" applyFont="1" applyBorder="1" applyAlignment="1">
      <alignment horizontal="right"/>
    </xf>
    <xf numFmtId="169" fontId="7" fillId="0" borderId="86" xfId="4" applyNumberFormat="1" applyFont="1" applyBorder="1" applyAlignment="1">
      <alignment horizontal="right"/>
    </xf>
    <xf numFmtId="169" fontId="7" fillId="0" borderId="19" xfId="4" applyNumberFormat="1" applyFont="1" applyBorder="1" applyAlignment="1">
      <alignment horizontal="right"/>
    </xf>
    <xf numFmtId="169" fontId="7" fillId="0" borderId="8" xfId="4" applyNumberFormat="1" applyFont="1" applyBorder="1" applyAlignment="1">
      <alignment horizontal="right"/>
    </xf>
    <xf numFmtId="169" fontId="7" fillId="0" borderId="84" xfId="4" applyNumberFormat="1" applyFont="1" applyBorder="1" applyAlignment="1">
      <alignment horizontal="right"/>
    </xf>
    <xf numFmtId="169" fontId="7" fillId="0" borderId="20" xfId="4" applyNumberFormat="1" applyFont="1" applyBorder="1" applyAlignment="1">
      <alignment horizontal="right"/>
    </xf>
    <xf numFmtId="0" fontId="7" fillId="3" borderId="4" xfId="4" applyFont="1" applyFill="1" applyBorder="1" applyAlignment="1">
      <alignment horizontal="left"/>
    </xf>
    <xf numFmtId="169" fontId="7" fillId="3" borderId="5" xfId="4" quotePrefix="1" applyNumberFormat="1" applyFont="1" applyFill="1" applyBorder="1" applyAlignment="1">
      <alignment horizontal="right"/>
    </xf>
    <xf numFmtId="169" fontId="7" fillId="3" borderId="86" xfId="4" applyNumberFormat="1" applyFont="1" applyFill="1" applyBorder="1" applyAlignment="1">
      <alignment horizontal="right"/>
    </xf>
    <xf numFmtId="169" fontId="7" fillId="3" borderId="19" xfId="4" applyNumberFormat="1" applyFont="1" applyFill="1" applyBorder="1" applyAlignment="1">
      <alignment horizontal="right"/>
    </xf>
    <xf numFmtId="0" fontId="7" fillId="3" borderId="14" xfId="4" applyFont="1" applyFill="1" applyBorder="1" applyAlignment="1">
      <alignment horizontal="left"/>
    </xf>
    <xf numFmtId="169" fontId="7" fillId="3" borderId="51" xfId="4" quotePrefix="1" applyNumberFormat="1" applyFont="1" applyFill="1" applyBorder="1" applyAlignment="1">
      <alignment horizontal="right"/>
    </xf>
    <xf numFmtId="169" fontId="7" fillId="3" borderId="15" xfId="4" quotePrefix="1" applyNumberFormat="1" applyFont="1" applyFill="1" applyBorder="1" applyAlignment="1">
      <alignment horizontal="right"/>
    </xf>
    <xf numFmtId="169" fontId="7" fillId="3" borderId="86" xfId="4" quotePrefix="1" applyNumberFormat="1" applyFont="1" applyFill="1" applyBorder="1" applyAlignment="1">
      <alignment horizontal="right"/>
    </xf>
    <xf numFmtId="169" fontId="7" fillId="3" borderId="19" xfId="4" quotePrefix="1" applyNumberFormat="1" applyFont="1" applyFill="1" applyBorder="1" applyAlignment="1">
      <alignment horizontal="right"/>
    </xf>
    <xf numFmtId="169" fontId="7" fillId="0" borderId="51" xfId="4" quotePrefix="1" applyNumberFormat="1" applyFont="1" applyBorder="1" applyAlignment="1">
      <alignment horizontal="right"/>
    </xf>
    <xf numFmtId="169" fontId="7" fillId="0" borderId="15" xfId="4" quotePrefix="1" applyNumberFormat="1" applyFont="1" applyBorder="1" applyAlignment="1">
      <alignment horizontal="right"/>
    </xf>
    <xf numFmtId="0" fontId="7" fillId="3" borderId="22" xfId="4" applyFont="1" applyFill="1" applyBorder="1" applyAlignment="1">
      <alignment horizontal="left"/>
    </xf>
    <xf numFmtId="169" fontId="7" fillId="3" borderId="23" xfId="4" applyNumberFormat="1" applyFont="1" applyFill="1" applyBorder="1" applyAlignment="1">
      <alignment horizontal="right"/>
    </xf>
    <xf numFmtId="169" fontId="7" fillId="3" borderId="53" xfId="4" applyNumberFormat="1" applyFont="1" applyFill="1" applyBorder="1" applyAlignment="1">
      <alignment horizontal="right"/>
    </xf>
    <xf numFmtId="169" fontId="7" fillId="3" borderId="25" xfId="4" applyNumberFormat="1" applyFont="1" applyFill="1" applyBorder="1" applyAlignment="1">
      <alignment horizontal="right"/>
    </xf>
    <xf numFmtId="169" fontId="7" fillId="3" borderId="23" xfId="4" quotePrefix="1" applyNumberFormat="1" applyFont="1" applyFill="1" applyBorder="1" applyAlignment="1">
      <alignment horizontal="right"/>
    </xf>
    <xf numFmtId="0" fontId="12" fillId="6" borderId="0" xfId="4" applyFont="1" applyFill="1" applyAlignment="1">
      <alignment horizontal="left"/>
    </xf>
    <xf numFmtId="0" fontId="7" fillId="6" borderId="49" xfId="4" applyFont="1" applyFill="1" applyBorder="1"/>
    <xf numFmtId="0" fontId="26" fillId="6" borderId="49" xfId="4" applyFont="1" applyFill="1" applyBorder="1"/>
    <xf numFmtId="169" fontId="26" fillId="6" borderId="0" xfId="4" applyNumberFormat="1" applyFont="1" applyFill="1"/>
    <xf numFmtId="0" fontId="26" fillId="6" borderId="0" xfId="4" applyFont="1" applyFill="1"/>
    <xf numFmtId="165" fontId="22" fillId="6" borderId="0" xfId="6" applyFont="1" applyFill="1"/>
    <xf numFmtId="165" fontId="12" fillId="6" borderId="0" xfId="6" applyFont="1" applyFill="1"/>
    <xf numFmtId="165" fontId="28" fillId="6" borderId="0" xfId="6" applyFont="1" applyFill="1"/>
    <xf numFmtId="165" fontId="4" fillId="6" borderId="0" xfId="6" applyFont="1" applyFill="1" applyAlignment="1">
      <alignment horizontal="left" vertical="center"/>
    </xf>
    <xf numFmtId="165" fontId="28" fillId="6" borderId="29" xfId="6" applyFont="1" applyFill="1" applyBorder="1"/>
    <xf numFmtId="0" fontId="24" fillId="6" borderId="31" xfId="5" applyFont="1" applyFill="1" applyBorder="1" applyAlignment="1">
      <alignment vertical="center"/>
    </xf>
    <xf numFmtId="0" fontId="24" fillId="6" borderId="32" xfId="5" applyFont="1" applyFill="1" applyBorder="1" applyAlignment="1">
      <alignment vertical="center"/>
    </xf>
    <xf numFmtId="49" fontId="21" fillId="6" borderId="33" xfId="6" applyNumberFormat="1" applyFont="1" applyFill="1" applyBorder="1" applyAlignment="1">
      <alignment horizontal="right" vertical="center"/>
    </xf>
    <xf numFmtId="165" fontId="12" fillId="6" borderId="3" xfId="6" applyFont="1" applyFill="1" applyBorder="1"/>
    <xf numFmtId="165" fontId="7" fillId="6" borderId="0" xfId="6" applyFont="1" applyFill="1"/>
    <xf numFmtId="0" fontId="30" fillId="2" borderId="40" xfId="5" applyFont="1" applyFill="1" applyBorder="1" applyAlignment="1">
      <alignment horizontal="center" vertical="center" wrapText="1"/>
    </xf>
    <xf numFmtId="0" fontId="30" fillId="2" borderId="43" xfId="5" applyFont="1" applyFill="1" applyBorder="1" applyAlignment="1">
      <alignment horizontal="center" vertical="center" wrapText="1"/>
    </xf>
    <xf numFmtId="165" fontId="30" fillId="8" borderId="24" xfId="6" applyFont="1" applyFill="1" applyBorder="1" applyAlignment="1">
      <alignment horizontal="center" vertical="justify"/>
    </xf>
    <xf numFmtId="165" fontId="7" fillId="6" borderId="1" xfId="6" applyFont="1" applyFill="1" applyBorder="1" applyAlignment="1">
      <alignment horizontal="left"/>
    </xf>
    <xf numFmtId="169" fontId="7" fillId="6" borderId="45" xfId="5" applyNumberFormat="1" applyFont="1" applyFill="1" applyBorder="1"/>
    <xf numFmtId="169" fontId="7" fillId="6" borderId="46" xfId="5" applyNumberFormat="1" applyFont="1" applyFill="1" applyBorder="1"/>
    <xf numFmtId="169" fontId="7" fillId="6" borderId="47" xfId="5" applyNumberFormat="1" applyFont="1" applyFill="1" applyBorder="1"/>
    <xf numFmtId="3" fontId="7" fillId="6" borderId="45" xfId="5" applyNumberFormat="1" applyFont="1" applyFill="1" applyBorder="1"/>
    <xf numFmtId="165" fontId="7" fillId="3" borderId="3" xfId="6" applyFont="1" applyFill="1" applyBorder="1" applyAlignment="1">
      <alignment horizontal="left"/>
    </xf>
    <xf numFmtId="169" fontId="7" fillId="3" borderId="17" xfId="5" applyNumberFormat="1" applyFont="1" applyFill="1" applyBorder="1"/>
    <xf numFmtId="169" fontId="7" fillId="3" borderId="51" xfId="5" applyNumberFormat="1" applyFont="1" applyFill="1" applyBorder="1"/>
    <xf numFmtId="169" fontId="7" fillId="3" borderId="15" xfId="5" applyNumberFormat="1" applyFont="1" applyFill="1" applyBorder="1"/>
    <xf numFmtId="3" fontId="7" fillId="3" borderId="17" xfId="5" applyNumberFormat="1" applyFont="1" applyFill="1" applyBorder="1"/>
    <xf numFmtId="165" fontId="7" fillId="6" borderId="3" xfId="6" applyFont="1" applyFill="1" applyBorder="1" applyAlignment="1">
      <alignment horizontal="left"/>
    </xf>
    <xf numFmtId="169" fontId="7" fillId="6" borderId="17" xfId="5" applyNumberFormat="1" applyFont="1" applyFill="1" applyBorder="1"/>
    <xf numFmtId="169" fontId="7" fillId="6" borderId="51" xfId="5" applyNumberFormat="1" applyFont="1" applyFill="1" applyBorder="1"/>
    <xf numFmtId="169" fontId="7" fillId="6" borderId="15" xfId="5" applyNumberFormat="1" applyFont="1" applyFill="1" applyBorder="1"/>
    <xf numFmtId="3" fontId="7" fillId="6" borderId="17" xfId="5" applyNumberFormat="1" applyFont="1" applyFill="1" applyBorder="1"/>
    <xf numFmtId="3" fontId="7" fillId="3" borderId="17" xfId="5" quotePrefix="1" applyNumberFormat="1" applyFont="1" applyFill="1" applyBorder="1" applyAlignment="1">
      <alignment horizontal="right"/>
    </xf>
    <xf numFmtId="165" fontId="7" fillId="0" borderId="3" xfId="6" applyFont="1" applyBorder="1" applyAlignment="1">
      <alignment horizontal="left"/>
    </xf>
    <xf numFmtId="169" fontId="7" fillId="0" borderId="17" xfId="5" applyNumberFormat="1" applyFont="1" applyBorder="1" applyAlignment="1">
      <alignment horizontal="right"/>
    </xf>
    <xf numFmtId="169" fontId="7" fillId="0" borderId="51" xfId="5" applyNumberFormat="1" applyFont="1" applyBorder="1"/>
    <xf numFmtId="169" fontId="7" fillId="0" borderId="15" xfId="5" applyNumberFormat="1" applyFont="1" applyBorder="1"/>
    <xf numFmtId="3" fontId="7" fillId="0" borderId="17" xfId="5" quotePrefix="1" applyNumberFormat="1" applyFont="1" applyBorder="1" applyAlignment="1">
      <alignment horizontal="right"/>
    </xf>
    <xf numFmtId="169" fontId="7" fillId="3" borderId="17" xfId="5" applyNumberFormat="1" applyFont="1" applyFill="1" applyBorder="1" applyAlignment="1">
      <alignment horizontal="right"/>
    </xf>
    <xf numFmtId="165" fontId="6" fillId="6" borderId="87" xfId="6" applyFont="1" applyFill="1" applyBorder="1" applyAlignment="1">
      <alignment horizontal="left"/>
    </xf>
    <xf numFmtId="169" fontId="6" fillId="0" borderId="40" xfId="5" applyNumberFormat="1" applyFont="1" applyBorder="1"/>
    <xf numFmtId="169" fontId="6" fillId="0" borderId="43" xfId="5" applyNumberFormat="1" applyFont="1" applyBorder="1"/>
    <xf numFmtId="169" fontId="6" fillId="0" borderId="24" xfId="5" applyNumberFormat="1" applyFont="1" applyBorder="1"/>
    <xf numFmtId="3" fontId="6" fillId="0" borderId="40" xfId="5" quotePrefix="1" applyNumberFormat="1" applyFont="1" applyBorder="1" applyAlignment="1">
      <alignment horizontal="right"/>
    </xf>
    <xf numFmtId="165" fontId="6" fillId="6" borderId="1" xfId="6" applyFont="1" applyFill="1" applyBorder="1" applyAlignment="1">
      <alignment horizontal="left"/>
    </xf>
    <xf numFmtId="165" fontId="6" fillId="2" borderId="88" xfId="6" applyFont="1" applyFill="1" applyBorder="1" applyAlignment="1">
      <alignment horizontal="center" vertical="center"/>
    </xf>
    <xf numFmtId="169" fontId="30" fillId="2" borderId="54" xfId="5" applyNumberFormat="1" applyFont="1" applyFill="1" applyBorder="1" applyAlignment="1">
      <alignment horizontal="center" vertical="center" wrapText="1"/>
    </xf>
    <xf numFmtId="1" fontId="30" fillId="2" borderId="53" xfId="5" applyNumberFormat="1" applyFont="1" applyFill="1" applyBorder="1" applyAlignment="1">
      <alignment horizontal="center" vertical="center"/>
    </xf>
    <xf numFmtId="169" fontId="30" fillId="2" borderId="25" xfId="5" applyNumberFormat="1" applyFont="1" applyFill="1" applyBorder="1" applyAlignment="1">
      <alignment horizontal="center" vertical="center" wrapText="1"/>
    </xf>
    <xf numFmtId="165" fontId="6" fillId="6" borderId="14" xfId="6" applyFont="1" applyFill="1" applyBorder="1" applyAlignment="1">
      <alignment horizontal="left" vertical="top" wrapText="1"/>
    </xf>
    <xf numFmtId="169" fontId="7" fillId="6" borderId="48" xfId="6" applyNumberFormat="1" applyFont="1" applyFill="1" applyBorder="1"/>
    <xf numFmtId="169" fontId="7" fillId="6" borderId="46" xfId="6" applyNumberFormat="1" applyFont="1" applyFill="1" applyBorder="1"/>
    <xf numFmtId="169" fontId="7" fillId="6" borderId="47" xfId="6" applyNumberFormat="1" applyFont="1" applyFill="1" applyBorder="1"/>
    <xf numFmtId="169" fontId="7" fillId="6" borderId="45" xfId="6" applyNumberFormat="1" applyFont="1" applyFill="1" applyBorder="1"/>
    <xf numFmtId="165" fontId="7" fillId="6" borderId="14" xfId="6" applyFont="1" applyFill="1" applyBorder="1" applyAlignment="1">
      <alignment horizontal="left"/>
    </xf>
    <xf numFmtId="169" fontId="7" fillId="6" borderId="17" xfId="6" applyNumberFormat="1" applyFont="1" applyFill="1" applyBorder="1" applyAlignment="1">
      <alignment horizontal="right"/>
    </xf>
    <xf numFmtId="169" fontId="7" fillId="6" borderId="51" xfId="6" applyNumberFormat="1" applyFont="1" applyFill="1" applyBorder="1" applyAlignment="1">
      <alignment horizontal="right"/>
    </xf>
    <xf numFmtId="169" fontId="7" fillId="6" borderId="15" xfId="5" applyNumberFormat="1" applyFont="1" applyFill="1" applyBorder="1" applyAlignment="1">
      <alignment horizontal="right"/>
    </xf>
    <xf numFmtId="169" fontId="7" fillId="6" borderId="17" xfId="6" applyNumberFormat="1" applyFont="1" applyFill="1" applyBorder="1"/>
    <xf numFmtId="49" fontId="7" fillId="6" borderId="15" xfId="6" applyNumberFormat="1" applyFont="1" applyFill="1" applyBorder="1" applyAlignment="1">
      <alignment horizontal="right"/>
    </xf>
    <xf numFmtId="165" fontId="7" fillId="3" borderId="14" xfId="6" applyFont="1" applyFill="1" applyBorder="1" applyAlignment="1">
      <alignment horizontal="left"/>
    </xf>
    <xf numFmtId="169" fontId="7" fillId="3" borderId="17" xfId="6" applyNumberFormat="1" applyFont="1" applyFill="1" applyBorder="1" applyAlignment="1">
      <alignment horizontal="right"/>
    </xf>
    <xf numFmtId="169" fontId="7" fillId="3" borderId="51" xfId="6" applyNumberFormat="1" applyFont="1" applyFill="1" applyBorder="1" applyAlignment="1">
      <alignment horizontal="right"/>
    </xf>
    <xf numFmtId="169" fontId="7" fillId="3" borderId="15" xfId="6" applyNumberFormat="1" applyFont="1" applyFill="1" applyBorder="1" applyAlignment="1">
      <alignment horizontal="right"/>
    </xf>
    <xf numFmtId="169" fontId="7" fillId="3" borderId="17" xfId="6" applyNumberFormat="1" applyFont="1" applyFill="1" applyBorder="1"/>
    <xf numFmtId="169" fontId="7" fillId="6" borderId="15" xfId="6" applyNumberFormat="1" applyFont="1" applyFill="1" applyBorder="1" applyAlignment="1">
      <alignment horizontal="right"/>
    </xf>
    <xf numFmtId="169" fontId="7" fillId="3" borderId="51" xfId="6" applyNumberFormat="1" applyFont="1" applyFill="1" applyBorder="1"/>
    <xf numFmtId="169" fontId="7" fillId="3" borderId="15" xfId="6" applyNumberFormat="1" applyFont="1" applyFill="1" applyBorder="1"/>
    <xf numFmtId="169" fontId="7" fillId="6" borderId="51" xfId="6" applyNumberFormat="1" applyFont="1" applyFill="1" applyBorder="1"/>
    <xf numFmtId="169" fontId="7" fillId="6" borderId="15" xfId="6" applyNumberFormat="1" applyFont="1" applyFill="1" applyBorder="1"/>
    <xf numFmtId="165" fontId="7" fillId="7" borderId="14" xfId="6" applyFont="1" applyFill="1" applyBorder="1" applyAlignment="1">
      <alignment horizontal="left"/>
    </xf>
    <xf numFmtId="169" fontId="7" fillId="7" borderId="17" xfId="6" applyNumberFormat="1" applyFont="1" applyFill="1" applyBorder="1" applyAlignment="1">
      <alignment horizontal="right"/>
    </xf>
    <xf numFmtId="169" fontId="7" fillId="7" borderId="51" xfId="6" applyNumberFormat="1" applyFont="1" applyFill="1" applyBorder="1" applyAlignment="1">
      <alignment horizontal="right"/>
    </xf>
    <xf numFmtId="169" fontId="7" fillId="7" borderId="15" xfId="6" applyNumberFormat="1" applyFont="1" applyFill="1" applyBorder="1" applyAlignment="1">
      <alignment horizontal="right"/>
    </xf>
    <xf numFmtId="169" fontId="7" fillId="7" borderId="17" xfId="6" applyNumberFormat="1" applyFont="1" applyFill="1" applyBorder="1"/>
    <xf numFmtId="169" fontId="7" fillId="7" borderId="51" xfId="6" applyNumberFormat="1" applyFont="1" applyFill="1" applyBorder="1"/>
    <xf numFmtId="169" fontId="7" fillId="7" borderId="15" xfId="6" applyNumberFormat="1" applyFont="1" applyFill="1" applyBorder="1"/>
    <xf numFmtId="165" fontId="7" fillId="3" borderId="4" xfId="6" applyFont="1" applyFill="1" applyBorder="1" applyAlignment="1">
      <alignment horizontal="left"/>
    </xf>
    <xf numFmtId="169" fontId="7" fillId="3" borderId="5" xfId="6" applyNumberFormat="1" applyFont="1" applyFill="1" applyBorder="1" applyAlignment="1">
      <alignment horizontal="right"/>
    </xf>
    <xf numFmtId="169" fontId="7" fillId="3" borderId="86" xfId="6" applyNumberFormat="1" applyFont="1" applyFill="1" applyBorder="1" applyAlignment="1">
      <alignment horizontal="right"/>
    </xf>
    <xf numFmtId="169" fontId="7" fillId="3" borderId="19" xfId="6" applyNumberFormat="1" applyFont="1" applyFill="1" applyBorder="1" applyAlignment="1">
      <alignment horizontal="right"/>
    </xf>
    <xf numFmtId="3" fontId="7" fillId="3" borderId="86" xfId="6" applyNumberFormat="1" applyFont="1" applyFill="1" applyBorder="1"/>
    <xf numFmtId="165" fontId="6" fillId="6" borderId="7" xfId="6" applyFont="1" applyFill="1" applyBorder="1" applyAlignment="1">
      <alignment horizontal="left"/>
    </xf>
    <xf numFmtId="169" fontId="7" fillId="6" borderId="8" xfId="6" applyNumberFormat="1" applyFont="1" applyFill="1" applyBorder="1"/>
    <xf numFmtId="165" fontId="7" fillId="6" borderId="4" xfId="6" applyFont="1" applyFill="1" applyBorder="1" applyAlignment="1">
      <alignment horizontal="left"/>
    </xf>
    <xf numFmtId="169" fontId="7" fillId="6" borderId="5" xfId="6" applyNumberFormat="1" applyFont="1" applyFill="1" applyBorder="1" applyAlignment="1">
      <alignment horizontal="right"/>
    </xf>
    <xf numFmtId="169" fontId="7" fillId="6" borderId="86" xfId="6" applyNumberFormat="1" applyFont="1" applyFill="1" applyBorder="1" applyAlignment="1">
      <alignment horizontal="right"/>
    </xf>
    <xf numFmtId="169" fontId="7" fillId="6" borderId="19" xfId="6" applyNumberFormat="1" applyFont="1" applyFill="1" applyBorder="1" applyAlignment="1">
      <alignment horizontal="right"/>
    </xf>
    <xf numFmtId="169" fontId="7" fillId="6" borderId="5" xfId="6" applyNumberFormat="1" applyFont="1" applyFill="1" applyBorder="1"/>
    <xf numFmtId="169" fontId="7" fillId="6" borderId="84" xfId="6" applyNumberFormat="1" applyFont="1" applyFill="1" applyBorder="1"/>
    <xf numFmtId="169" fontId="7" fillId="6" borderId="20" xfId="6" applyNumberFormat="1" applyFont="1" applyFill="1" applyBorder="1"/>
    <xf numFmtId="165" fontId="7" fillId="6" borderId="22" xfId="6" applyFont="1" applyFill="1" applyBorder="1" applyAlignment="1">
      <alignment horizontal="left"/>
    </xf>
    <xf numFmtId="169" fontId="7" fillId="6" borderId="23" xfId="6" applyNumberFormat="1" applyFont="1" applyFill="1" applyBorder="1" applyAlignment="1">
      <alignment horizontal="right"/>
    </xf>
    <xf numFmtId="169" fontId="7" fillId="6" borderId="53" xfId="6" applyNumberFormat="1" applyFont="1" applyFill="1" applyBorder="1" applyAlignment="1">
      <alignment horizontal="right"/>
    </xf>
    <xf numFmtId="169" fontId="7" fillId="6" borderId="25" xfId="6" applyNumberFormat="1" applyFont="1" applyFill="1" applyBorder="1" applyAlignment="1">
      <alignment horizontal="right"/>
    </xf>
    <xf numFmtId="169" fontId="7" fillId="6" borderId="23" xfId="6" applyNumberFormat="1" applyFont="1" applyFill="1" applyBorder="1"/>
    <xf numFmtId="165" fontId="12" fillId="6" borderId="0" xfId="6" applyFont="1" applyFill="1" applyAlignment="1">
      <alignment horizontal="left"/>
    </xf>
    <xf numFmtId="165" fontId="7" fillId="6" borderId="49" xfId="6" applyFont="1" applyFill="1" applyBorder="1"/>
    <xf numFmtId="169" fontId="7" fillId="6" borderId="45" xfId="7" applyNumberFormat="1" applyFont="1" applyFill="1" applyBorder="1"/>
    <xf numFmtId="169" fontId="7" fillId="6" borderId="46" xfId="7" applyNumberFormat="1" applyFont="1" applyFill="1" applyBorder="1"/>
    <xf numFmtId="169" fontId="7" fillId="6" borderId="47" xfId="7" applyNumberFormat="1" applyFont="1" applyFill="1" applyBorder="1"/>
    <xf numFmtId="169" fontId="7" fillId="3" borderId="17" xfId="7" applyNumberFormat="1" applyFont="1" applyFill="1" applyBorder="1"/>
    <xf numFmtId="169" fontId="7" fillId="3" borderId="51" xfId="7" applyNumberFormat="1" applyFont="1" applyFill="1" applyBorder="1"/>
    <xf numFmtId="169" fontId="7" fillId="3" borderId="15" xfId="7" applyNumberFormat="1" applyFont="1" applyFill="1" applyBorder="1"/>
    <xf numFmtId="169" fontId="7" fillId="6" borderId="17" xfId="7" applyNumberFormat="1" applyFont="1" applyFill="1" applyBorder="1"/>
    <xf numFmtId="169" fontId="7" fillId="6" borderId="51" xfId="7" applyNumberFormat="1" applyFont="1" applyFill="1" applyBorder="1"/>
    <xf numFmtId="169" fontId="7" fillId="6" borderId="15" xfId="7" applyNumberFormat="1" applyFont="1" applyFill="1" applyBorder="1"/>
    <xf numFmtId="165" fontId="5" fillId="6" borderId="0" xfId="6" applyFont="1" applyFill="1"/>
    <xf numFmtId="169" fontId="7" fillId="0" borderId="17" xfId="7" applyNumberFormat="1" applyFont="1" applyBorder="1" applyAlignment="1">
      <alignment horizontal="right"/>
    </xf>
    <xf numFmtId="169" fontId="7" fillId="0" borderId="51" xfId="7" applyNumberFormat="1" applyFont="1" applyBorder="1"/>
    <xf numFmtId="169" fontId="7" fillId="0" borderId="15" xfId="7" applyNumberFormat="1" applyFont="1" applyBorder="1"/>
    <xf numFmtId="169" fontId="7" fillId="3" borderId="17" xfId="7" applyNumberFormat="1" applyFont="1" applyFill="1" applyBorder="1" applyAlignment="1">
      <alignment horizontal="right"/>
    </xf>
    <xf numFmtId="169" fontId="6" fillId="0" borderId="40" xfId="7" applyNumberFormat="1" applyFont="1" applyBorder="1"/>
    <xf numFmtId="169" fontId="6" fillId="0" borderId="43" xfId="7" applyNumberFormat="1" applyFont="1" applyBorder="1"/>
    <xf numFmtId="169" fontId="6" fillId="0" borderId="24" xfId="7" applyNumberFormat="1" applyFont="1" applyBorder="1"/>
    <xf numFmtId="169" fontId="6" fillId="0" borderId="8" xfId="7" applyNumberFormat="1" applyFont="1" applyBorder="1"/>
    <xf numFmtId="169" fontId="6" fillId="0" borderId="84" xfId="7" applyNumberFormat="1" applyFont="1" applyBorder="1"/>
    <xf numFmtId="169" fontId="6" fillId="0" borderId="20" xfId="7" applyNumberFormat="1" applyFont="1" applyBorder="1"/>
    <xf numFmtId="3" fontId="7" fillId="3" borderId="86" xfId="6" applyNumberFormat="1" applyFont="1" applyFill="1" applyBorder="1" applyAlignment="1">
      <alignment horizontal="right"/>
    </xf>
    <xf numFmtId="49" fontId="7" fillId="3" borderId="86" xfId="6" applyNumberFormat="1" applyFont="1" applyFill="1" applyBorder="1" applyAlignment="1">
      <alignment horizontal="right"/>
    </xf>
    <xf numFmtId="0" fontId="6" fillId="0" borderId="0" xfId="8" applyFont="1"/>
    <xf numFmtId="0" fontId="15" fillId="0" borderId="0" xfId="8"/>
    <xf numFmtId="0" fontId="24" fillId="0" borderId="0" xfId="8" quotePrefix="1" applyFont="1" applyAlignment="1">
      <alignment horizontal="left" vertical="center"/>
    </xf>
    <xf numFmtId="0" fontId="25" fillId="0" borderId="0" xfId="8" applyFont="1" applyAlignment="1">
      <alignment horizontal="left" vertical="center"/>
    </xf>
    <xf numFmtId="0" fontId="21" fillId="0" borderId="0" xfId="8" applyFont="1"/>
    <xf numFmtId="0" fontId="31" fillId="0" borderId="0" xfId="8" applyFont="1" applyAlignment="1">
      <alignment horizontal="left" vertical="center"/>
    </xf>
    <xf numFmtId="0" fontId="7" fillId="0" borderId="2" xfId="8" applyFont="1" applyBorder="1" applyAlignment="1">
      <alignment horizontal="left"/>
    </xf>
    <xf numFmtId="3" fontId="7" fillId="0" borderId="45" xfId="8" applyNumberFormat="1" applyFont="1" applyBorder="1" applyAlignment="1">
      <alignment horizontal="right"/>
    </xf>
    <xf numFmtId="3" fontId="7" fillId="0" borderId="46" xfId="8" applyNumberFormat="1" applyFont="1" applyBorder="1" applyAlignment="1">
      <alignment horizontal="right"/>
    </xf>
    <xf numFmtId="3" fontId="7" fillId="0" borderId="47" xfId="8" applyNumberFormat="1" applyFont="1" applyBorder="1" applyAlignment="1">
      <alignment horizontal="right"/>
    </xf>
    <xf numFmtId="0" fontId="7" fillId="3" borderId="14" xfId="8" applyFont="1" applyFill="1" applyBorder="1" applyAlignment="1">
      <alignment horizontal="left"/>
    </xf>
    <xf numFmtId="3" fontId="7" fillId="3" borderId="17" xfId="8" applyNumberFormat="1" applyFont="1" applyFill="1" applyBorder="1" applyAlignment="1">
      <alignment horizontal="right"/>
    </xf>
    <xf numFmtId="3" fontId="7" fillId="3" borderId="51" xfId="8" applyNumberFormat="1" applyFont="1" applyFill="1" applyBorder="1" applyAlignment="1">
      <alignment horizontal="right"/>
    </xf>
    <xf numFmtId="3" fontId="7" fillId="3" borderId="15" xfId="8" applyNumberFormat="1" applyFont="1" applyFill="1" applyBorder="1" applyAlignment="1">
      <alignment horizontal="right"/>
    </xf>
    <xf numFmtId="0" fontId="7" fillId="0" borderId="14" xfId="8" applyFont="1" applyBorder="1" applyAlignment="1">
      <alignment horizontal="left"/>
    </xf>
    <xf numFmtId="3" fontId="7" fillId="0" borderId="17" xfId="8" applyNumberFormat="1" applyFont="1" applyBorder="1" applyAlignment="1">
      <alignment horizontal="right"/>
    </xf>
    <xf numFmtId="3" fontId="7" fillId="0" borderId="51" xfId="8" applyNumberFormat="1" applyFont="1" applyBorder="1" applyAlignment="1">
      <alignment horizontal="right"/>
    </xf>
    <xf numFmtId="3" fontId="7" fillId="0" borderId="15" xfId="8" applyNumberFormat="1" applyFont="1" applyBorder="1" applyAlignment="1">
      <alignment horizontal="right"/>
    </xf>
    <xf numFmtId="0" fontId="6" fillId="0" borderId="4" xfId="8" applyFont="1" applyBorder="1" applyAlignment="1">
      <alignment horizontal="left"/>
    </xf>
    <xf numFmtId="3" fontId="6" fillId="0" borderId="5" xfId="8" applyNumberFormat="1" applyFont="1" applyBorder="1" applyAlignment="1">
      <alignment horizontal="right"/>
    </xf>
    <xf numFmtId="3" fontId="6" fillId="0" borderId="86" xfId="8" applyNumberFormat="1" applyFont="1" applyBorder="1" applyAlignment="1">
      <alignment horizontal="right"/>
    </xf>
    <xf numFmtId="3" fontId="6" fillId="0" borderId="19" xfId="8" applyNumberFormat="1" applyFont="1" applyBorder="1" applyAlignment="1">
      <alignment horizontal="right"/>
    </xf>
    <xf numFmtId="0" fontId="7" fillId="0" borderId="14" xfId="4" applyFont="1" applyBorder="1" applyAlignment="1">
      <alignment horizontal="left"/>
    </xf>
    <xf numFmtId="0" fontId="6" fillId="0" borderId="14" xfId="4" applyFont="1" applyBorder="1" applyAlignment="1">
      <alignment horizontal="left"/>
    </xf>
    <xf numFmtId="0" fontId="7" fillId="0" borderId="7" xfId="8" applyFont="1" applyBorder="1" applyAlignment="1">
      <alignment horizontal="left"/>
    </xf>
    <xf numFmtId="0" fontId="6" fillId="0" borderId="14" xfId="8" applyFont="1" applyBorder="1" applyAlignment="1">
      <alignment horizontal="left"/>
    </xf>
    <xf numFmtId="3" fontId="6" fillId="0" borderId="23" xfId="8" applyNumberFormat="1" applyFont="1" applyBorder="1" applyAlignment="1">
      <alignment horizontal="right"/>
    </xf>
    <xf numFmtId="3" fontId="6" fillId="0" borderId="53" xfId="8" applyNumberFormat="1" applyFont="1" applyBorder="1" applyAlignment="1">
      <alignment horizontal="right"/>
    </xf>
    <xf numFmtId="3" fontId="6" fillId="0" borderId="25" xfId="8" applyNumberFormat="1" applyFont="1" applyBorder="1" applyAlignment="1">
      <alignment horizontal="right"/>
    </xf>
    <xf numFmtId="0" fontId="7" fillId="0" borderId="49" xfId="8" applyFont="1" applyBorder="1" applyAlignment="1">
      <alignment horizontal="fill"/>
    </xf>
    <xf numFmtId="0" fontId="7" fillId="0" borderId="0" xfId="8" applyFont="1" applyAlignment="1">
      <alignment horizontal="fill"/>
    </xf>
    <xf numFmtId="0" fontId="24" fillId="0" borderId="31" xfId="8" applyFont="1" applyBorder="1" applyAlignment="1">
      <alignment vertical="center"/>
    </xf>
    <xf numFmtId="0" fontId="24" fillId="0" borderId="32" xfId="8" applyFont="1" applyBorder="1" applyAlignment="1">
      <alignment vertical="center"/>
    </xf>
    <xf numFmtId="49" fontId="32" fillId="0" borderId="32" xfId="8" applyNumberFormat="1" applyFont="1" applyBorder="1"/>
    <xf numFmtId="49" fontId="32" fillId="0" borderId="32" xfId="8" quotePrefix="1" applyNumberFormat="1" applyFont="1" applyBorder="1"/>
    <xf numFmtId="49" fontId="32" fillId="0" borderId="33" xfId="8" applyNumberFormat="1" applyFont="1" applyBorder="1" applyAlignment="1">
      <alignment horizontal="right"/>
    </xf>
    <xf numFmtId="3" fontId="7" fillId="0" borderId="93" xfId="8" applyNumberFormat="1" applyFont="1" applyBorder="1" applyAlignment="1">
      <alignment horizontal="right"/>
    </xf>
    <xf numFmtId="3" fontId="7" fillId="3" borderId="94" xfId="8" applyNumberFormat="1" applyFont="1" applyFill="1" applyBorder="1" applyAlignment="1">
      <alignment horizontal="right"/>
    </xf>
    <xf numFmtId="3" fontId="7" fillId="0" borderId="94" xfId="8" applyNumberFormat="1" applyFont="1" applyBorder="1" applyAlignment="1">
      <alignment horizontal="right"/>
    </xf>
    <xf numFmtId="0" fontId="7" fillId="3" borderId="22" xfId="8" applyFont="1" applyFill="1" applyBorder="1" applyAlignment="1">
      <alignment horizontal="left"/>
    </xf>
    <xf numFmtId="3" fontId="7" fillId="3" borderId="23" xfId="8" applyNumberFormat="1" applyFont="1" applyFill="1" applyBorder="1" applyAlignment="1">
      <alignment horizontal="right"/>
    </xf>
    <xf numFmtId="3" fontId="7" fillId="3" borderId="53" xfId="8" applyNumberFormat="1" applyFont="1" applyFill="1" applyBorder="1" applyAlignment="1">
      <alignment horizontal="right"/>
    </xf>
    <xf numFmtId="3" fontId="7" fillId="3" borderId="95" xfId="8" applyNumberFormat="1" applyFont="1" applyFill="1" applyBorder="1" applyAlignment="1">
      <alignment horizontal="right"/>
    </xf>
    <xf numFmtId="3" fontId="7" fillId="3" borderId="25" xfId="8" applyNumberFormat="1" applyFont="1" applyFill="1" applyBorder="1" applyAlignment="1">
      <alignment horizontal="right"/>
    </xf>
    <xf numFmtId="0" fontId="6" fillId="0" borderId="4" xfId="4" applyFont="1" applyBorder="1" applyAlignment="1">
      <alignment horizontal="left"/>
    </xf>
    <xf numFmtId="0" fontId="6" fillId="0" borderId="92" xfId="8" applyFont="1" applyBorder="1" applyAlignment="1">
      <alignment horizontal="left"/>
    </xf>
    <xf numFmtId="0" fontId="15" fillId="0" borderId="32" xfId="8" applyBorder="1"/>
    <xf numFmtId="3" fontId="7" fillId="0" borderId="50" xfId="8" applyNumberFormat="1" applyFont="1" applyBorder="1" applyAlignment="1">
      <alignment horizontal="right"/>
    </xf>
    <xf numFmtId="3" fontId="7" fillId="3" borderId="16" xfId="8" applyNumberFormat="1" applyFont="1" applyFill="1" applyBorder="1" applyAlignment="1">
      <alignment horizontal="right"/>
    </xf>
    <xf numFmtId="3" fontId="7" fillId="0" borderId="16" xfId="8" applyNumberFormat="1" applyFont="1" applyBorder="1" applyAlignment="1">
      <alignment horizontal="right"/>
    </xf>
    <xf numFmtId="3" fontId="7" fillId="3" borderId="55" xfId="8" applyNumberFormat="1" applyFont="1" applyFill="1" applyBorder="1" applyAlignment="1">
      <alignment horizontal="right"/>
    </xf>
    <xf numFmtId="0" fontId="7" fillId="0" borderId="0" xfId="4" applyFont="1"/>
    <xf numFmtId="0" fontId="24" fillId="0" borderId="0" xfId="4" applyFont="1"/>
    <xf numFmtId="0" fontId="24" fillId="0" borderId="0" xfId="4" applyFont="1" applyAlignment="1">
      <alignment vertical="top"/>
    </xf>
    <xf numFmtId="0" fontId="24" fillId="0" borderId="0" xfId="4" applyFont="1" applyAlignment="1">
      <alignment vertical="top" wrapText="1"/>
    </xf>
    <xf numFmtId="0" fontId="7" fillId="10" borderId="0" xfId="4" applyFont="1" applyFill="1"/>
    <xf numFmtId="0" fontId="6" fillId="2" borderId="45" xfId="4" applyFont="1" applyFill="1" applyBorder="1" applyAlignment="1">
      <alignment horizontal="center" vertical="center" wrapText="1"/>
    </xf>
    <xf numFmtId="0" fontId="6" fillId="2" borderId="46" xfId="4" applyFont="1" applyFill="1" applyBorder="1" applyAlignment="1">
      <alignment horizontal="center" vertical="top" wrapText="1"/>
    </xf>
    <xf numFmtId="0" fontId="6" fillId="2" borderId="48" xfId="4" applyFont="1" applyFill="1" applyBorder="1" applyAlignment="1">
      <alignment horizontal="center" vertical="center" wrapText="1"/>
    </xf>
    <xf numFmtId="0" fontId="6" fillId="2" borderId="46" xfId="4" applyFont="1" applyFill="1" applyBorder="1" applyAlignment="1">
      <alignment horizontal="center" vertical="center" wrapText="1"/>
    </xf>
    <xf numFmtId="0" fontId="6" fillId="2" borderId="47" xfId="4" applyFont="1" applyFill="1" applyBorder="1" applyAlignment="1">
      <alignment horizontal="center" vertical="center" wrapText="1"/>
    </xf>
    <xf numFmtId="0" fontId="6" fillId="0" borderId="8" xfId="4" applyFont="1" applyBorder="1"/>
    <xf numFmtId="3" fontId="6" fillId="0" borderId="84" xfId="4" applyNumberFormat="1" applyFont="1" applyBorder="1"/>
    <xf numFmtId="3" fontId="6" fillId="0" borderId="27" xfId="4" applyNumberFormat="1" applyFont="1" applyBorder="1"/>
    <xf numFmtId="3" fontId="6" fillId="0" borderId="20" xfId="4" applyNumberFormat="1" applyFont="1" applyBorder="1"/>
    <xf numFmtId="0" fontId="7" fillId="0" borderId="17" xfId="4" applyFont="1" applyBorder="1"/>
    <xf numFmtId="3" fontId="7" fillId="0" borderId="51" xfId="4" applyNumberFormat="1" applyFont="1" applyBorder="1"/>
    <xf numFmtId="3" fontId="7" fillId="0" borderId="52" xfId="4" applyNumberFormat="1" applyFont="1" applyBorder="1"/>
    <xf numFmtId="3" fontId="7" fillId="0" borderId="15" xfId="4" applyNumberFormat="1" applyFont="1" applyBorder="1"/>
    <xf numFmtId="0" fontId="7" fillId="0" borderId="97" xfId="4" applyFont="1" applyBorder="1" applyAlignment="1">
      <alignment vertical="center" wrapText="1"/>
    </xf>
    <xf numFmtId="3" fontId="7" fillId="0" borderId="98" xfId="4" applyNumberFormat="1" applyFont="1" applyBorder="1"/>
    <xf numFmtId="3" fontId="7" fillId="0" borderId="99" xfId="4" applyNumberFormat="1" applyFont="1" applyBorder="1"/>
    <xf numFmtId="3" fontId="7" fillId="0" borderId="100" xfId="4" applyNumberFormat="1" applyFont="1" applyBorder="1"/>
    <xf numFmtId="0" fontId="15" fillId="10" borderId="0" xfId="4" applyFill="1"/>
    <xf numFmtId="0" fontId="7" fillId="0" borderId="97" xfId="4" applyFont="1" applyBorder="1"/>
    <xf numFmtId="0" fontId="6" fillId="0" borderId="17" xfId="4" applyFont="1" applyBorder="1"/>
    <xf numFmtId="3" fontId="6" fillId="0" borderId="51" xfId="4" applyNumberFormat="1" applyFont="1" applyBorder="1"/>
    <xf numFmtId="3" fontId="6" fillId="0" borderId="52" xfId="4" applyNumberFormat="1" applyFont="1" applyBorder="1"/>
    <xf numFmtId="3" fontId="6" fillId="0" borderId="15" xfId="4" applyNumberFormat="1" applyFont="1" applyBorder="1"/>
    <xf numFmtId="0" fontId="7" fillId="0" borderId="5" xfId="4" applyFont="1" applyBorder="1"/>
    <xf numFmtId="3" fontId="7" fillId="0" borderId="86" xfId="4" applyNumberFormat="1" applyFont="1" applyBorder="1"/>
    <xf numFmtId="3" fontId="7" fillId="0" borderId="101" xfId="4" applyNumberFormat="1" applyFont="1" applyBorder="1"/>
    <xf numFmtId="3" fontId="7" fillId="0" borderId="19" xfId="4" applyNumberFormat="1" applyFont="1" applyBorder="1"/>
    <xf numFmtId="0" fontId="6" fillId="0" borderId="23" xfId="4" applyFont="1" applyBorder="1" applyAlignment="1">
      <alignment vertical="center" wrapText="1"/>
    </xf>
    <xf numFmtId="3" fontId="6" fillId="0" borderId="53" xfId="4" applyNumberFormat="1" applyFont="1" applyBorder="1" applyAlignment="1">
      <alignment vertical="center" wrapText="1"/>
    </xf>
    <xf numFmtId="3" fontId="6" fillId="0" borderId="54" xfId="4" applyNumberFormat="1" applyFont="1" applyBorder="1" applyAlignment="1">
      <alignment vertical="center" wrapText="1"/>
    </xf>
    <xf numFmtId="3" fontId="6" fillId="0" borderId="25" xfId="4" applyNumberFormat="1" applyFont="1" applyBorder="1" applyAlignment="1">
      <alignment vertical="center" wrapText="1"/>
    </xf>
    <xf numFmtId="0" fontId="11" fillId="0" borderId="0" xfId="4" applyFont="1"/>
    <xf numFmtId="0" fontId="14" fillId="10" borderId="0" xfId="7" applyFont="1" applyFill="1" applyAlignment="1">
      <alignment horizontal="left"/>
    </xf>
    <xf numFmtId="0" fontId="12" fillId="10" borderId="0" xfId="7" applyFont="1" applyFill="1"/>
    <xf numFmtId="0" fontId="12" fillId="0" borderId="0" xfId="7" applyFont="1"/>
    <xf numFmtId="0" fontId="4" fillId="10" borderId="0" xfId="7" applyFont="1" applyFill="1" applyAlignment="1">
      <alignment vertical="center"/>
    </xf>
    <xf numFmtId="0" fontId="6" fillId="10" borderId="0" xfId="7" applyFont="1" applyFill="1" applyAlignment="1">
      <alignment horizontal="left" vertical="center"/>
    </xf>
    <xf numFmtId="0" fontId="6" fillId="3" borderId="102" xfId="7" applyFont="1" applyFill="1" applyBorder="1" applyAlignment="1">
      <alignment horizontal="center" vertical="center" wrapText="1"/>
    </xf>
    <xf numFmtId="17" fontId="6" fillId="3" borderId="103" xfId="7" applyNumberFormat="1" applyFont="1" applyFill="1" applyBorder="1" applyAlignment="1">
      <alignment horizontal="center" vertical="center" wrapText="1"/>
    </xf>
    <xf numFmtId="0" fontId="6" fillId="3" borderId="104" xfId="7" applyFont="1" applyFill="1" applyBorder="1" applyAlignment="1">
      <alignment horizontal="center" vertical="center" wrapText="1"/>
    </xf>
    <xf numFmtId="0" fontId="6" fillId="3" borderId="105" xfId="7" applyFont="1" applyFill="1" applyBorder="1" applyAlignment="1">
      <alignment horizontal="center" vertical="center" wrapText="1"/>
    </xf>
    <xf numFmtId="0" fontId="6" fillId="3" borderId="0" xfId="7" applyFont="1" applyFill="1" applyAlignment="1">
      <alignment horizontal="center" vertical="center" wrapText="1"/>
    </xf>
    <xf numFmtId="0" fontId="7" fillId="10" borderId="106" xfId="7" applyFont="1" applyFill="1" applyBorder="1"/>
    <xf numFmtId="3" fontId="7" fillId="10" borderId="107" xfId="7" applyNumberFormat="1" applyFont="1" applyFill="1" applyBorder="1"/>
    <xf numFmtId="3" fontId="7" fillId="10" borderId="108" xfId="7" applyNumberFormat="1" applyFont="1" applyFill="1" applyBorder="1"/>
    <xf numFmtId="3" fontId="7" fillId="10" borderId="109" xfId="7" applyNumberFormat="1" applyFont="1" applyFill="1" applyBorder="1"/>
    <xf numFmtId="3" fontId="7" fillId="10" borderId="0" xfId="7" applyNumberFormat="1" applyFont="1" applyFill="1"/>
    <xf numFmtId="0" fontId="7" fillId="10" borderId="110" xfId="7" applyFont="1" applyFill="1" applyBorder="1"/>
    <xf numFmtId="3" fontId="7" fillId="10" borderId="111" xfId="7" applyNumberFormat="1" applyFont="1" applyFill="1" applyBorder="1"/>
    <xf numFmtId="3" fontId="7" fillId="10" borderId="112" xfId="7" applyNumberFormat="1" applyFont="1" applyFill="1" applyBorder="1"/>
    <xf numFmtId="3" fontId="7" fillId="10" borderId="68" xfId="7" applyNumberFormat="1" applyFont="1" applyFill="1" applyBorder="1"/>
    <xf numFmtId="3" fontId="7" fillId="10" borderId="111" xfId="7" applyNumberFormat="1" applyFont="1" applyFill="1" applyBorder="1" applyAlignment="1">
      <alignment horizontal="right"/>
    </xf>
    <xf numFmtId="3" fontId="7" fillId="10" borderId="112" xfId="7" applyNumberFormat="1" applyFont="1" applyFill="1" applyBorder="1" applyAlignment="1">
      <alignment horizontal="right"/>
    </xf>
    <xf numFmtId="3" fontId="7" fillId="10" borderId="68" xfId="7" applyNumberFormat="1" applyFont="1" applyFill="1" applyBorder="1" applyAlignment="1">
      <alignment horizontal="right"/>
    </xf>
    <xf numFmtId="3" fontId="7" fillId="10" borderId="0" xfId="7" applyNumberFormat="1" applyFont="1" applyFill="1" applyAlignment="1">
      <alignment horizontal="right"/>
    </xf>
    <xf numFmtId="0" fontId="6" fillId="10" borderId="113" xfId="7" applyFont="1" applyFill="1" applyBorder="1"/>
    <xf numFmtId="3" fontId="6" fillId="10" borderId="114" xfId="7" applyNumberFormat="1" applyFont="1" applyFill="1" applyBorder="1"/>
    <xf numFmtId="3" fontId="6" fillId="10" borderId="115" xfId="7" applyNumberFormat="1" applyFont="1" applyFill="1" applyBorder="1"/>
    <xf numFmtId="3" fontId="6" fillId="10" borderId="116" xfId="7" applyNumberFormat="1" applyFont="1" applyFill="1" applyBorder="1"/>
    <xf numFmtId="3" fontId="6" fillId="10" borderId="0" xfId="9" applyNumberFormat="1" applyFont="1" applyFill="1" applyAlignment="1">
      <alignment horizontal="right" wrapText="1"/>
    </xf>
    <xf numFmtId="0" fontId="7" fillId="10" borderId="106" xfId="7" applyFont="1" applyFill="1" applyBorder="1" applyAlignment="1">
      <alignment horizontal="left"/>
    </xf>
    <xf numFmtId="3" fontId="12" fillId="0" borderId="0" xfId="7" applyNumberFormat="1" applyFont="1"/>
    <xf numFmtId="0" fontId="6" fillId="0" borderId="113" xfId="10" applyFont="1" applyBorder="1"/>
    <xf numFmtId="3" fontId="6" fillId="0" borderId="114" xfId="9" applyNumberFormat="1" applyFont="1" applyBorder="1" applyAlignment="1">
      <alignment horizontal="right" wrapText="1"/>
    </xf>
    <xf numFmtId="3" fontId="6" fillId="0" borderId="115" xfId="9" applyNumberFormat="1" applyFont="1" applyBorder="1" applyAlignment="1">
      <alignment horizontal="right" wrapText="1"/>
    </xf>
    <xf numFmtId="3" fontId="6" fillId="0" borderId="116" xfId="9" applyNumberFormat="1" applyFont="1" applyBorder="1" applyAlignment="1">
      <alignment horizontal="right" wrapText="1"/>
    </xf>
    <xf numFmtId="0" fontId="6" fillId="0" borderId="117" xfId="10" applyFont="1" applyBorder="1" applyAlignment="1">
      <alignment vertical="center" wrapText="1"/>
    </xf>
    <xf numFmtId="3" fontId="6" fillId="0" borderId="118" xfId="9" applyNumberFormat="1" applyFont="1" applyBorder="1" applyAlignment="1">
      <alignment horizontal="right" vertical="center" wrapText="1"/>
    </xf>
    <xf numFmtId="3" fontId="6" fillId="0" borderId="119" xfId="9" applyNumberFormat="1" applyFont="1" applyBorder="1" applyAlignment="1">
      <alignment horizontal="right" vertical="center" wrapText="1"/>
    </xf>
    <xf numFmtId="3" fontId="6" fillId="0" borderId="63" xfId="9" applyNumberFormat="1" applyFont="1" applyBorder="1" applyAlignment="1">
      <alignment horizontal="right" vertical="center" wrapText="1"/>
    </xf>
    <xf numFmtId="3" fontId="6" fillId="10" borderId="0" xfId="9" applyNumberFormat="1" applyFont="1" applyFill="1" applyAlignment="1">
      <alignment horizontal="right" vertical="center" wrapText="1"/>
    </xf>
    <xf numFmtId="0" fontId="35" fillId="10" borderId="0" xfId="7" applyFont="1" applyFill="1"/>
    <xf numFmtId="0" fontId="14" fillId="10" borderId="0" xfId="0" applyFont="1" applyFill="1"/>
    <xf numFmtId="0" fontId="4" fillId="10" borderId="0" xfId="0" applyFont="1" applyFill="1"/>
    <xf numFmtId="0" fontId="24" fillId="10" borderId="0" xfId="0" applyFont="1" applyFill="1" applyAlignment="1">
      <alignment horizontal="left" vertical="center"/>
    </xf>
    <xf numFmtId="49" fontId="36" fillId="10" borderId="0" xfId="0" applyNumberFormat="1" applyFont="1" applyFill="1" applyAlignment="1">
      <alignment horizontal="right" vertical="center"/>
    </xf>
    <xf numFmtId="0" fontId="24" fillId="0" borderId="0" xfId="0" applyFont="1"/>
    <xf numFmtId="0" fontId="6" fillId="2" borderId="120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 wrapText="1"/>
    </xf>
    <xf numFmtId="4" fontId="22" fillId="2" borderId="121" xfId="0" applyNumberFormat="1" applyFont="1" applyFill="1" applyBorder="1" applyAlignment="1">
      <alignment horizontal="center" vertical="center" wrapText="1"/>
    </xf>
    <xf numFmtId="4" fontId="6" fillId="2" borderId="121" xfId="0" applyNumberFormat="1" applyFont="1" applyFill="1" applyBorder="1" applyAlignment="1">
      <alignment horizontal="center" vertical="center"/>
    </xf>
    <xf numFmtId="4" fontId="22" fillId="2" borderId="12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6" fillId="0" borderId="123" xfId="11" applyNumberFormat="1" applyFont="1" applyBorder="1" applyAlignment="1">
      <alignment horizontal="right" wrapText="1"/>
    </xf>
    <xf numFmtId="3" fontId="6" fillId="0" borderId="124" xfId="11" applyNumberFormat="1" applyFont="1" applyBorder="1" applyAlignment="1">
      <alignment horizontal="left" wrapText="1"/>
    </xf>
    <xf numFmtId="3" fontId="6" fillId="0" borderId="125" xfId="11" applyNumberFormat="1" applyFont="1" applyBorder="1" applyAlignment="1">
      <alignment horizontal="right" wrapText="1"/>
    </xf>
    <xf numFmtId="3" fontId="6" fillId="0" borderId="126" xfId="11" applyNumberFormat="1" applyFont="1" applyBorder="1" applyAlignment="1">
      <alignment horizontal="right" wrapText="1"/>
    </xf>
    <xf numFmtId="3" fontId="7" fillId="0" borderId="123" xfId="11" applyNumberFormat="1" applyFont="1" applyBorder="1" applyAlignment="1">
      <alignment horizontal="left" wrapText="1"/>
    </xf>
    <xf numFmtId="3" fontId="7" fillId="0" borderId="124" xfId="11" applyNumberFormat="1" applyFont="1" applyBorder="1" applyAlignment="1">
      <alignment horizontal="left" wrapText="1"/>
    </xf>
    <xf numFmtId="3" fontId="7" fillId="0" borderId="125" xfId="11" applyNumberFormat="1" applyFont="1" applyBorder="1" applyAlignment="1">
      <alignment horizontal="right" wrapText="1"/>
    </xf>
    <xf numFmtId="3" fontId="7" fillId="0" borderId="127" xfId="11" applyNumberFormat="1" applyFont="1" applyBorder="1" applyAlignment="1">
      <alignment horizontal="right" wrapText="1"/>
    </xf>
    <xf numFmtId="3" fontId="7" fillId="0" borderId="128" xfId="11" applyNumberFormat="1" applyFont="1" applyBorder="1" applyAlignment="1">
      <alignment horizontal="right" wrapText="1"/>
    </xf>
    <xf numFmtId="3" fontId="7" fillId="3" borderId="123" xfId="11" applyNumberFormat="1" applyFont="1" applyFill="1" applyBorder="1" applyAlignment="1">
      <alignment horizontal="left" wrapText="1"/>
    </xf>
    <xf numFmtId="3" fontId="7" fillId="3" borderId="124" xfId="11" applyNumberFormat="1" applyFont="1" applyFill="1" applyBorder="1" applyAlignment="1">
      <alignment horizontal="left" wrapText="1"/>
    </xf>
    <xf numFmtId="3" fontId="7" fillId="3" borderId="127" xfId="11" applyNumberFormat="1" applyFont="1" applyFill="1" applyBorder="1" applyAlignment="1">
      <alignment horizontal="right" wrapText="1"/>
    </xf>
    <xf numFmtId="3" fontId="7" fillId="3" borderId="124" xfId="11" applyNumberFormat="1" applyFont="1" applyFill="1" applyBorder="1" applyAlignment="1">
      <alignment horizontal="right" wrapText="1"/>
    </xf>
    <xf numFmtId="3" fontId="7" fillId="3" borderId="125" xfId="11" applyNumberFormat="1" applyFont="1" applyFill="1" applyBorder="1" applyAlignment="1">
      <alignment horizontal="right" wrapText="1"/>
    </xf>
    <xf numFmtId="3" fontId="7" fillId="5" borderId="128" xfId="11" applyNumberFormat="1" applyFont="1" applyFill="1" applyBorder="1" applyAlignment="1">
      <alignment horizontal="right" wrapText="1"/>
    </xf>
    <xf numFmtId="3" fontId="7" fillId="0" borderId="124" xfId="11" applyNumberFormat="1" applyFont="1" applyBorder="1" applyAlignment="1">
      <alignment horizontal="right" wrapText="1"/>
    </xf>
    <xf numFmtId="3" fontId="7" fillId="3" borderId="129" xfId="11" applyNumberFormat="1" applyFont="1" applyFill="1" applyBorder="1" applyAlignment="1">
      <alignment horizontal="right" wrapText="1"/>
    </xf>
    <xf numFmtId="3" fontId="7" fillId="0" borderId="129" xfId="11" applyNumberFormat="1" applyFont="1" applyBorder="1" applyAlignment="1">
      <alignment horizontal="right" wrapText="1"/>
    </xf>
    <xf numFmtId="0" fontId="0" fillId="3" borderId="0" xfId="0" applyFill="1"/>
    <xf numFmtId="0" fontId="0" fillId="7" borderId="0" xfId="0" applyFill="1"/>
    <xf numFmtId="3" fontId="7" fillId="5" borderId="123" xfId="11" applyNumberFormat="1" applyFont="1" applyFill="1" applyBorder="1" applyAlignment="1">
      <alignment horizontal="left" wrapText="1"/>
    </xf>
    <xf numFmtId="3" fontId="7" fillId="5" borderId="124" xfId="11" applyNumberFormat="1" applyFont="1" applyFill="1" applyBorder="1" applyAlignment="1">
      <alignment horizontal="left" wrapText="1"/>
    </xf>
    <xf numFmtId="3" fontId="7" fillId="5" borderId="127" xfId="11" applyNumberFormat="1" applyFont="1" applyFill="1" applyBorder="1" applyAlignment="1">
      <alignment horizontal="right" wrapText="1"/>
    </xf>
    <xf numFmtId="3" fontId="7" fillId="5" borderId="125" xfId="11" applyNumberFormat="1" applyFont="1" applyFill="1" applyBorder="1" applyAlignment="1">
      <alignment horizontal="right" wrapText="1"/>
    </xf>
    <xf numFmtId="3" fontId="7" fillId="5" borderId="130" xfId="11" applyNumberFormat="1" applyFont="1" applyFill="1" applyBorder="1" applyAlignment="1">
      <alignment horizontal="left" wrapText="1"/>
    </xf>
    <xf numFmtId="3" fontId="7" fillId="5" borderId="131" xfId="11" applyNumberFormat="1" applyFont="1" applyFill="1" applyBorder="1" applyAlignment="1">
      <alignment horizontal="left" wrapText="1"/>
    </xf>
    <xf numFmtId="3" fontId="7" fillId="5" borderId="132" xfId="11" applyNumberFormat="1" applyFont="1" applyFill="1" applyBorder="1" applyAlignment="1">
      <alignment horizontal="right" wrapText="1"/>
    </xf>
    <xf numFmtId="3" fontId="7" fillId="5" borderId="133" xfId="11" applyNumberFormat="1" applyFont="1" applyFill="1" applyBorder="1" applyAlignment="1">
      <alignment horizontal="right" wrapText="1"/>
    </xf>
    <xf numFmtId="3" fontId="7" fillId="5" borderId="131" xfId="11" applyNumberFormat="1" applyFont="1" applyFill="1" applyBorder="1" applyAlignment="1">
      <alignment horizontal="right" wrapText="1"/>
    </xf>
    <xf numFmtId="3" fontId="7" fillId="5" borderId="134" xfId="11" applyNumberFormat="1" applyFont="1" applyFill="1" applyBorder="1" applyAlignment="1">
      <alignment horizontal="right" wrapText="1"/>
    </xf>
    <xf numFmtId="3" fontId="7" fillId="10" borderId="123" xfId="11" applyNumberFormat="1" applyFont="1" applyFill="1" applyBorder="1" applyAlignment="1">
      <alignment horizontal="left" wrapText="1"/>
    </xf>
    <xf numFmtId="3" fontId="7" fillId="10" borderId="127" xfId="11" applyNumberFormat="1" applyFont="1" applyFill="1" applyBorder="1" applyAlignment="1">
      <alignment horizontal="right" wrapText="1"/>
    </xf>
    <xf numFmtId="3" fontId="7" fillId="10" borderId="125" xfId="11" applyNumberFormat="1" applyFont="1" applyFill="1" applyBorder="1" applyAlignment="1">
      <alignment horizontal="right" wrapText="1"/>
    </xf>
    <xf numFmtId="3" fontId="7" fillId="10" borderId="128" xfId="11" applyNumberFormat="1" applyFont="1" applyFill="1" applyBorder="1" applyAlignment="1">
      <alignment horizontal="right" wrapText="1"/>
    </xf>
    <xf numFmtId="3" fontId="7" fillId="10" borderId="124" xfId="11" applyNumberFormat="1" applyFont="1" applyFill="1" applyBorder="1" applyAlignment="1">
      <alignment horizontal="left" wrapText="1"/>
    </xf>
    <xf numFmtId="3" fontId="7" fillId="10" borderId="129" xfId="11" applyNumberFormat="1" applyFont="1" applyFill="1" applyBorder="1" applyAlignment="1">
      <alignment horizontal="right" wrapText="1"/>
    </xf>
    <xf numFmtId="3" fontId="7" fillId="10" borderId="130" xfId="11" applyNumberFormat="1" applyFont="1" applyFill="1" applyBorder="1" applyAlignment="1">
      <alignment horizontal="left" wrapText="1"/>
    </xf>
    <xf numFmtId="3" fontId="7" fillId="10" borderId="131" xfId="11" applyNumberFormat="1" applyFont="1" applyFill="1" applyBorder="1" applyAlignment="1">
      <alignment horizontal="left" wrapText="1"/>
    </xf>
    <xf numFmtId="3" fontId="7" fillId="10" borderId="132" xfId="11" applyNumberFormat="1" applyFont="1" applyFill="1" applyBorder="1" applyAlignment="1">
      <alignment horizontal="right" wrapText="1"/>
    </xf>
    <xf numFmtId="3" fontId="7" fillId="10" borderId="133" xfId="11" applyNumberFormat="1" applyFont="1" applyFill="1" applyBorder="1" applyAlignment="1">
      <alignment horizontal="right" wrapText="1"/>
    </xf>
    <xf numFmtId="3" fontId="7" fillId="10" borderId="131" xfId="11" applyNumberFormat="1" applyFont="1" applyFill="1" applyBorder="1" applyAlignment="1">
      <alignment horizontal="right" wrapText="1"/>
    </xf>
    <xf numFmtId="3" fontId="7" fillId="10" borderId="134" xfId="11" applyNumberFormat="1" applyFont="1" applyFill="1" applyBorder="1" applyAlignment="1">
      <alignment horizontal="right" wrapText="1"/>
    </xf>
    <xf numFmtId="3" fontId="7" fillId="10" borderId="124" xfId="11" applyNumberFormat="1" applyFont="1" applyFill="1" applyBorder="1" applyAlignment="1">
      <alignment horizontal="right" wrapText="1"/>
    </xf>
    <xf numFmtId="3" fontId="6" fillId="0" borderId="124" xfId="11" applyNumberFormat="1" applyFont="1" applyBorder="1" applyAlignment="1">
      <alignment horizontal="right" wrapText="1"/>
    </xf>
    <xf numFmtId="3" fontId="6" fillId="0" borderId="127" xfId="11" applyNumberFormat="1" applyFont="1" applyBorder="1" applyAlignment="1">
      <alignment horizontal="right" wrapText="1"/>
    </xf>
    <xf numFmtId="3" fontId="6" fillId="0" borderId="129" xfId="11" applyNumberFormat="1" applyFont="1" applyBorder="1" applyAlignment="1">
      <alignment horizontal="right" wrapText="1"/>
    </xf>
    <xf numFmtId="0" fontId="15" fillId="0" borderId="0" xfId="0" applyFont="1"/>
    <xf numFmtId="3" fontId="6" fillId="3" borderId="124" xfId="11" applyNumberFormat="1" applyFont="1" applyFill="1" applyBorder="1" applyAlignment="1">
      <alignment horizontal="left" wrapText="1"/>
    </xf>
    <xf numFmtId="3" fontId="6" fillId="3" borderId="125" xfId="11" applyNumberFormat="1" applyFont="1" applyFill="1" applyBorder="1" applyAlignment="1">
      <alignment horizontal="right" wrapText="1"/>
    </xf>
    <xf numFmtId="3" fontId="6" fillId="3" borderId="129" xfId="11" applyNumberFormat="1" applyFont="1" applyFill="1" applyBorder="1" applyAlignment="1">
      <alignment horizontal="right" wrapText="1"/>
    </xf>
    <xf numFmtId="3" fontId="6" fillId="5" borderId="124" xfId="11" applyNumberFormat="1" applyFont="1" applyFill="1" applyBorder="1" applyAlignment="1">
      <alignment horizontal="left" wrapText="1"/>
    </xf>
    <xf numFmtId="3" fontId="6" fillId="5" borderId="127" xfId="11" applyNumberFormat="1" applyFont="1" applyFill="1" applyBorder="1" applyAlignment="1">
      <alignment horizontal="right" wrapText="1"/>
    </xf>
    <xf numFmtId="3" fontId="6" fillId="5" borderId="125" xfId="11" applyNumberFormat="1" applyFont="1" applyFill="1" applyBorder="1" applyAlignment="1">
      <alignment horizontal="right" wrapText="1"/>
    </xf>
    <xf numFmtId="3" fontId="6" fillId="5" borderId="128" xfId="11" applyNumberFormat="1" applyFont="1" applyFill="1" applyBorder="1" applyAlignment="1">
      <alignment horizontal="right" wrapText="1"/>
    </xf>
    <xf numFmtId="3" fontId="7" fillId="10" borderId="51" xfId="11" applyNumberFormat="1" applyFont="1" applyFill="1" applyBorder="1" applyAlignment="1">
      <alignment horizontal="left" wrapText="1"/>
    </xf>
    <xf numFmtId="3" fontId="7" fillId="10" borderId="51" xfId="11" applyNumberFormat="1" applyFont="1" applyFill="1" applyBorder="1" applyAlignment="1">
      <alignment horizontal="right" wrapText="1"/>
    </xf>
    <xf numFmtId="3" fontId="6" fillId="10" borderId="121" xfId="11" applyNumberFormat="1" applyFont="1" applyFill="1" applyBorder="1" applyAlignment="1">
      <alignment horizontal="right" wrapText="1"/>
    </xf>
    <xf numFmtId="3" fontId="6" fillId="10" borderId="122" xfId="11" applyNumberFormat="1" applyFont="1" applyFill="1" applyBorder="1" applyAlignment="1">
      <alignment horizontal="right" wrapText="1"/>
    </xf>
    <xf numFmtId="0" fontId="34" fillId="0" borderId="0" xfId="11"/>
    <xf numFmtId="0" fontId="37" fillId="0" borderId="0" xfId="11" applyFont="1"/>
    <xf numFmtId="0" fontId="15" fillId="0" borderId="0" xfId="4"/>
    <xf numFmtId="0" fontId="6" fillId="0" borderId="0" xfId="4" applyFont="1" applyAlignment="1">
      <alignment horizontal="center"/>
    </xf>
    <xf numFmtId="0" fontId="38" fillId="0" borderId="0" xfId="4" applyFont="1"/>
    <xf numFmtId="170" fontId="6" fillId="2" borderId="40" xfId="4" applyNumberFormat="1" applyFont="1" applyFill="1" applyBorder="1" applyAlignment="1">
      <alignment horizontal="center" vertical="center" wrapText="1"/>
    </xf>
    <xf numFmtId="170" fontId="6" fillId="2" borderId="20" xfId="4" applyNumberFormat="1" applyFont="1" applyFill="1" applyBorder="1" applyAlignment="1">
      <alignment horizontal="center" vertical="center" wrapText="1"/>
    </xf>
    <xf numFmtId="0" fontId="7" fillId="0" borderId="2" xfId="4" applyFont="1" applyBorder="1"/>
    <xf numFmtId="3" fontId="7" fillId="0" borderId="45" xfId="4" applyNumberFormat="1" applyFont="1" applyBorder="1"/>
    <xf numFmtId="3" fontId="7" fillId="0" borderId="47" xfId="4" applyNumberFormat="1" applyFont="1" applyBorder="1"/>
    <xf numFmtId="0" fontId="7" fillId="0" borderId="14" xfId="4" applyFont="1" applyBorder="1"/>
    <xf numFmtId="3" fontId="7" fillId="0" borderId="17" xfId="4" applyNumberFormat="1" applyFont="1" applyBorder="1"/>
    <xf numFmtId="0" fontId="7" fillId="3" borderId="14" xfId="4" applyFont="1" applyFill="1" applyBorder="1"/>
    <xf numFmtId="3" fontId="7" fillId="3" borderId="17" xfId="4" applyNumberFormat="1" applyFont="1" applyFill="1" applyBorder="1"/>
    <xf numFmtId="3" fontId="7" fillId="3" borderId="15" xfId="4" applyNumberFormat="1" applyFont="1" applyFill="1" applyBorder="1"/>
    <xf numFmtId="1" fontId="7" fillId="0" borderId="15" xfId="4" applyNumberFormat="1" applyFont="1" applyBorder="1"/>
    <xf numFmtId="0" fontId="6" fillId="0" borderId="91" xfId="4" applyFont="1" applyBorder="1"/>
    <xf numFmtId="3" fontId="6" fillId="0" borderId="80" xfId="4" applyNumberFormat="1" applyFont="1" applyBorder="1"/>
    <xf numFmtId="3" fontId="6" fillId="0" borderId="83" xfId="4" applyNumberFormat="1" applyFont="1" applyBorder="1"/>
    <xf numFmtId="3" fontId="6" fillId="0" borderId="39" xfId="4" applyNumberFormat="1" applyFont="1" applyBorder="1"/>
    <xf numFmtId="0" fontId="39" fillId="0" borderId="0" xfId="4" applyFont="1"/>
    <xf numFmtId="3" fontId="7" fillId="3" borderId="51" xfId="4" applyNumberFormat="1" applyFont="1" applyFill="1" applyBorder="1"/>
    <xf numFmtId="3" fontId="7" fillId="0" borderId="17" xfId="4" applyNumberFormat="1" applyFont="1" applyBorder="1" applyAlignment="1">
      <alignment horizontal="right"/>
    </xf>
    <xf numFmtId="3" fontId="7" fillId="0" borderId="51" xfId="4" applyNumberFormat="1" applyFont="1" applyBorder="1" applyAlignment="1">
      <alignment horizontal="right"/>
    </xf>
    <xf numFmtId="3" fontId="7" fillId="3" borderId="17" xfId="4" applyNumberFormat="1" applyFont="1" applyFill="1" applyBorder="1" applyAlignment="1">
      <alignment horizontal="right"/>
    </xf>
    <xf numFmtId="3" fontId="7" fillId="3" borderId="51" xfId="4" applyNumberFormat="1" applyFont="1" applyFill="1" applyBorder="1" applyAlignment="1">
      <alignment horizontal="right"/>
    </xf>
    <xf numFmtId="0" fontId="6" fillId="0" borderId="91" xfId="4" applyFont="1" applyBorder="1" applyAlignment="1">
      <alignment shrinkToFit="1"/>
    </xf>
    <xf numFmtId="3" fontId="6" fillId="0" borderId="81" xfId="4" applyNumberFormat="1" applyFont="1" applyBorder="1"/>
    <xf numFmtId="0" fontId="6" fillId="0" borderId="14" xfId="4" applyFont="1" applyBorder="1" applyAlignment="1">
      <alignment vertical="top" wrapText="1" shrinkToFit="1"/>
    </xf>
    <xf numFmtId="3" fontId="6" fillId="0" borderId="17" xfId="4" applyNumberFormat="1" applyFont="1" applyBorder="1"/>
    <xf numFmtId="3" fontId="6" fillId="0" borderId="47" xfId="4" applyNumberFormat="1" applyFont="1" applyBorder="1"/>
    <xf numFmtId="0" fontId="7" fillId="0" borderId="14" xfId="4" applyFont="1" applyBorder="1" applyAlignment="1">
      <alignment vertical="top" wrapText="1" shrinkToFit="1"/>
    </xf>
    <xf numFmtId="3" fontId="7" fillId="0" borderId="17" xfId="4" applyNumberFormat="1" applyFont="1" applyBorder="1" applyAlignment="1">
      <alignment horizontal="right" wrapText="1"/>
    </xf>
    <xf numFmtId="3" fontId="7" fillId="0" borderId="15" xfId="4" applyNumberFormat="1" applyFont="1" applyBorder="1" applyAlignment="1">
      <alignment horizontal="right" wrapText="1"/>
    </xf>
    <xf numFmtId="3" fontId="7" fillId="0" borderId="51" xfId="4" applyNumberFormat="1" applyFont="1" applyBorder="1" applyAlignment="1">
      <alignment horizontal="right" wrapText="1"/>
    </xf>
    <xf numFmtId="0" fontId="7" fillId="3" borderId="14" xfId="4" applyFont="1" applyFill="1" applyBorder="1" applyAlignment="1">
      <alignment vertical="top" wrapText="1" shrinkToFit="1"/>
    </xf>
    <xf numFmtId="3" fontId="7" fillId="3" borderId="17" xfId="4" applyNumberFormat="1" applyFont="1" applyFill="1" applyBorder="1" applyAlignment="1">
      <alignment horizontal="right" wrapText="1"/>
    </xf>
    <xf numFmtId="3" fontId="7" fillId="3" borderId="15" xfId="4" applyNumberFormat="1" applyFont="1" applyFill="1" applyBorder="1" applyAlignment="1">
      <alignment horizontal="right" wrapText="1"/>
    </xf>
    <xf numFmtId="3" fontId="7" fillId="3" borderId="51" xfId="4" applyNumberFormat="1" applyFont="1" applyFill="1" applyBorder="1" applyAlignment="1">
      <alignment horizontal="right" wrapText="1"/>
    </xf>
    <xf numFmtId="49" fontId="7" fillId="0" borderId="14" xfId="4" applyNumberFormat="1" applyFont="1" applyBorder="1" applyAlignment="1">
      <alignment horizontal="left" vertical="center"/>
    </xf>
    <xf numFmtId="49" fontId="7" fillId="3" borderId="14" xfId="4" applyNumberFormat="1" applyFont="1" applyFill="1" applyBorder="1" applyAlignment="1">
      <alignment horizontal="left" vertical="center"/>
    </xf>
    <xf numFmtId="3" fontId="7" fillId="10" borderId="17" xfId="4" applyNumberFormat="1" applyFont="1" applyFill="1" applyBorder="1" applyAlignment="1">
      <alignment horizontal="right" wrapText="1"/>
    </xf>
    <xf numFmtId="3" fontId="7" fillId="10" borderId="15" xfId="4" applyNumberFormat="1" applyFont="1" applyFill="1" applyBorder="1" applyAlignment="1">
      <alignment horizontal="right" wrapText="1"/>
    </xf>
    <xf numFmtId="3" fontId="7" fillId="10" borderId="51" xfId="4" applyNumberFormat="1" applyFont="1" applyFill="1" applyBorder="1" applyAlignment="1">
      <alignment horizontal="right" wrapText="1"/>
    </xf>
    <xf numFmtId="3" fontId="6" fillId="0" borderId="80" xfId="4" applyNumberFormat="1" applyFont="1" applyBorder="1" applyAlignment="1">
      <alignment horizontal="right" wrapText="1"/>
    </xf>
    <xf numFmtId="3" fontId="6" fillId="0" borderId="83" xfId="4" applyNumberFormat="1" applyFont="1" applyBorder="1" applyAlignment="1">
      <alignment horizontal="right" wrapText="1"/>
    </xf>
    <xf numFmtId="3" fontId="6" fillId="0" borderId="81" xfId="4" applyNumberFormat="1" applyFont="1" applyBorder="1" applyAlignment="1">
      <alignment horizontal="right" wrapText="1"/>
    </xf>
    <xf numFmtId="0" fontId="6" fillId="0" borderId="92" xfId="4" applyFont="1" applyBorder="1" applyAlignment="1">
      <alignment vertical="top" wrapText="1"/>
    </xf>
    <xf numFmtId="3" fontId="6" fillId="0" borderId="43" xfId="4" applyNumberFormat="1" applyFont="1" applyBorder="1"/>
    <xf numFmtId="3" fontId="6" fillId="0" borderId="24" xfId="4" applyNumberFormat="1" applyFont="1" applyBorder="1"/>
    <xf numFmtId="3" fontId="6" fillId="0" borderId="40" xfId="4" applyNumberFormat="1" applyFont="1" applyBorder="1"/>
    <xf numFmtId="3" fontId="6" fillId="0" borderId="41" xfId="4" applyNumberFormat="1" applyFont="1" applyBorder="1"/>
    <xf numFmtId="0" fontId="6" fillId="0" borderId="92" xfId="4" applyFont="1" applyBorder="1" applyAlignment="1">
      <alignment vertical="center" wrapText="1"/>
    </xf>
    <xf numFmtId="3" fontId="6" fillId="0" borderId="82" xfId="4" applyNumberFormat="1" applyFont="1" applyBorder="1" applyAlignment="1">
      <alignment horizontal="right" wrapText="1"/>
    </xf>
    <xf numFmtId="3" fontId="7" fillId="10" borderId="52" xfId="4" applyNumberFormat="1" applyFont="1" applyFill="1" applyBorder="1" applyAlignment="1">
      <alignment horizontal="right" wrapText="1"/>
    </xf>
    <xf numFmtId="49" fontId="7" fillId="10" borderId="14" xfId="4" applyNumberFormat="1" applyFont="1" applyFill="1" applyBorder="1" applyAlignment="1">
      <alignment horizontal="left" vertical="center" wrapText="1"/>
    </xf>
    <xf numFmtId="3" fontId="7" fillId="3" borderId="52" xfId="4" applyNumberFormat="1" applyFont="1" applyFill="1" applyBorder="1" applyAlignment="1">
      <alignment horizontal="right" wrapText="1"/>
    </xf>
    <xf numFmtId="3" fontId="7" fillId="0" borderId="52" xfId="4" applyNumberFormat="1" applyFont="1" applyBorder="1" applyAlignment="1">
      <alignment horizontal="right" wrapText="1"/>
    </xf>
    <xf numFmtId="0" fontId="22" fillId="0" borderId="0" xfId="4" applyFont="1"/>
    <xf numFmtId="0" fontId="12" fillId="3" borderId="14" xfId="4" applyFont="1" applyFill="1" applyBorder="1" applyAlignment="1">
      <alignment vertical="top"/>
    </xf>
    <xf numFmtId="0" fontId="7" fillId="0" borderId="14" xfId="4" applyFont="1" applyBorder="1" applyAlignment="1">
      <alignment vertical="top" shrinkToFit="1"/>
    </xf>
    <xf numFmtId="0" fontId="6" fillId="0" borderId="7" xfId="4" applyFont="1" applyBorder="1"/>
    <xf numFmtId="170" fontId="6" fillId="2" borderId="24" xfId="4" applyNumberFormat="1" applyFont="1" applyFill="1" applyBorder="1" applyAlignment="1">
      <alignment horizontal="center" vertical="center" wrapText="1"/>
    </xf>
    <xf numFmtId="0" fontId="6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1" fillId="0" borderId="0" xfId="4" applyFont="1"/>
    <xf numFmtId="0" fontId="14" fillId="0" borderId="0" xfId="4" applyFont="1"/>
    <xf numFmtId="3" fontId="6" fillId="0" borderId="82" xfId="4" applyNumberFormat="1" applyFont="1" applyBorder="1"/>
    <xf numFmtId="3" fontId="7" fillId="3" borderId="52" xfId="4" applyNumberFormat="1" applyFont="1" applyFill="1" applyBorder="1"/>
    <xf numFmtId="3" fontId="7" fillId="0" borderId="46" xfId="4" applyNumberFormat="1" applyFont="1" applyBorder="1"/>
    <xf numFmtId="0" fontId="6" fillId="0" borderId="47" xfId="4" applyFont="1" applyBorder="1"/>
    <xf numFmtId="0" fontId="6" fillId="0" borderId="46" xfId="4" applyFont="1" applyBorder="1"/>
    <xf numFmtId="3" fontId="6" fillId="0" borderId="45" xfId="4" applyNumberFormat="1" applyFont="1" applyBorder="1"/>
    <xf numFmtId="0" fontId="6" fillId="0" borderId="14" xfId="4" applyFont="1" applyBorder="1"/>
    <xf numFmtId="0" fontId="14" fillId="11" borderId="0" xfId="7" applyFont="1" applyFill="1"/>
    <xf numFmtId="0" fontId="38" fillId="0" borderId="0" xfId="7" applyFont="1"/>
    <xf numFmtId="0" fontId="4" fillId="11" borderId="0" xfId="7" applyFont="1" applyFill="1"/>
    <xf numFmtId="170" fontId="21" fillId="2" borderId="145" xfId="7" applyNumberFormat="1" applyFont="1" applyFill="1" applyBorder="1" applyAlignment="1">
      <alignment horizontal="center" vertical="center" wrapText="1"/>
    </xf>
    <xf numFmtId="170" fontId="21" fillId="2" borderId="146" xfId="7" applyNumberFormat="1" applyFont="1" applyFill="1" applyBorder="1" applyAlignment="1">
      <alignment horizontal="center" vertical="top" wrapText="1"/>
    </xf>
    <xf numFmtId="170" fontId="21" fillId="2" borderId="147" xfId="7" applyNumberFormat="1" applyFont="1" applyFill="1" applyBorder="1" applyAlignment="1">
      <alignment horizontal="center" vertical="top" wrapText="1"/>
    </xf>
    <xf numFmtId="166" fontId="7" fillId="0" borderId="3" xfId="12" applyNumberFormat="1" applyFont="1" applyBorder="1" applyAlignment="1">
      <alignment vertical="center"/>
    </xf>
    <xf numFmtId="172" fontId="7" fillId="0" borderId="17" xfId="13" applyNumberFormat="1" applyFont="1" applyBorder="1" applyAlignment="1">
      <alignment vertical="center"/>
    </xf>
    <xf numFmtId="172" fontId="7" fillId="0" borderId="15" xfId="13" applyNumberFormat="1" applyFont="1" applyBorder="1" applyAlignment="1">
      <alignment vertical="center"/>
    </xf>
    <xf numFmtId="172" fontId="7" fillId="0" borderId="148" xfId="13" applyNumberFormat="1" applyFont="1" applyBorder="1" applyAlignment="1">
      <alignment vertical="center"/>
    </xf>
    <xf numFmtId="166" fontId="38" fillId="0" borderId="0" xfId="7" applyNumberFormat="1" applyFont="1"/>
    <xf numFmtId="166" fontId="7" fillId="3" borderId="3" xfId="12" applyNumberFormat="1" applyFont="1" applyFill="1" applyBorder="1" applyAlignment="1">
      <alignment vertical="center"/>
    </xf>
    <xf numFmtId="172" fontId="7" fillId="3" borderId="17" xfId="13" applyNumberFormat="1" applyFont="1" applyFill="1" applyBorder="1" applyAlignment="1">
      <alignment vertical="center"/>
    </xf>
    <xf numFmtId="172" fontId="7" fillId="3" borderId="15" xfId="13" applyNumberFormat="1" applyFont="1" applyFill="1" applyBorder="1" applyAlignment="1">
      <alignment vertical="center"/>
    </xf>
    <xf numFmtId="166" fontId="42" fillId="0" borderId="0" xfId="7" applyNumberFormat="1" applyFont="1"/>
    <xf numFmtId="166" fontId="7" fillId="0" borderId="0" xfId="7" applyNumberFormat="1" applyFont="1" applyAlignment="1">
      <alignment vertical="center"/>
    </xf>
    <xf numFmtId="3" fontId="7" fillId="0" borderId="0" xfId="7" applyNumberFormat="1" applyFont="1" applyAlignment="1">
      <alignment vertical="center"/>
    </xf>
    <xf numFmtId="166" fontId="6" fillId="0" borderId="3" xfId="12" applyNumberFormat="1" applyFont="1" applyBorder="1" applyAlignment="1">
      <alignment vertical="center"/>
    </xf>
    <xf numFmtId="172" fontId="6" fillId="0" borderId="17" xfId="13" applyNumberFormat="1" applyFont="1" applyBorder="1" applyAlignment="1">
      <alignment vertical="center"/>
    </xf>
    <xf numFmtId="172" fontId="6" fillId="0" borderId="15" xfId="13" applyNumberFormat="1" applyFont="1" applyBorder="1" applyAlignment="1">
      <alignment vertical="center"/>
    </xf>
    <xf numFmtId="166" fontId="12" fillId="0" borderId="0" xfId="7" applyNumberFormat="1" applyFont="1" applyAlignment="1">
      <alignment horizontal="center"/>
    </xf>
    <xf numFmtId="166" fontId="12" fillId="12" borderId="0" xfId="7" applyNumberFormat="1" applyFont="1" applyFill="1" applyAlignment="1">
      <alignment horizontal="center"/>
    </xf>
    <xf numFmtId="166" fontId="7" fillId="0" borderId="149" xfId="7" applyNumberFormat="1" applyFont="1" applyBorder="1" applyAlignment="1">
      <alignment vertical="center"/>
    </xf>
    <xf numFmtId="3" fontId="7" fillId="0" borderId="150" xfId="7" applyNumberFormat="1" applyFont="1" applyBorder="1" applyAlignment="1">
      <alignment vertical="center"/>
    </xf>
    <xf numFmtId="3" fontId="7" fillId="0" borderId="151" xfId="7" applyNumberFormat="1" applyFont="1" applyBorder="1" applyAlignment="1">
      <alignment vertical="center"/>
    </xf>
    <xf numFmtId="166" fontId="7" fillId="0" borderId="152" xfId="7" applyNumberFormat="1" applyFont="1" applyBorder="1" applyAlignment="1">
      <alignment vertical="center"/>
    </xf>
    <xf numFmtId="172" fontId="7" fillId="0" borderId="16" xfId="13" applyNumberFormat="1" applyFont="1" applyBorder="1" applyAlignment="1">
      <alignment vertical="center"/>
    </xf>
    <xf numFmtId="0" fontId="12" fillId="12" borderId="0" xfId="7" applyFont="1" applyFill="1"/>
    <xf numFmtId="166" fontId="6" fillId="3" borderId="3" xfId="12" applyNumberFormat="1" applyFont="1" applyFill="1" applyBorder="1" applyAlignment="1">
      <alignment vertical="center"/>
    </xf>
    <xf numFmtId="172" fontId="6" fillId="3" borderId="17" xfId="13" applyNumberFormat="1" applyFont="1" applyFill="1" applyBorder="1" applyAlignment="1">
      <alignment vertical="center"/>
    </xf>
    <xf numFmtId="172" fontId="6" fillId="3" borderId="15" xfId="13" applyNumberFormat="1" applyFont="1" applyFill="1" applyBorder="1" applyAlignment="1">
      <alignment vertical="center"/>
    </xf>
    <xf numFmtId="166" fontId="6" fillId="0" borderId="21" xfId="12" applyNumberFormat="1" applyFont="1" applyBorder="1" applyAlignment="1">
      <alignment horizontal="left" vertical="center"/>
    </xf>
    <xf numFmtId="172" fontId="6" fillId="0" borderId="23" xfId="13" applyNumberFormat="1" applyFont="1" applyBorder="1" applyAlignment="1">
      <alignment vertical="center"/>
    </xf>
    <xf numFmtId="172" fontId="6" fillId="0" borderId="25" xfId="13" applyNumberFormat="1" applyFont="1" applyBorder="1" applyAlignment="1">
      <alignment vertical="center"/>
    </xf>
    <xf numFmtId="0" fontId="12" fillId="11" borderId="0" xfId="7" applyFont="1" applyFill="1"/>
    <xf numFmtId="0" fontId="21" fillId="0" borderId="0" xfId="7" applyFont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2" fillId="0" borderId="49" xfId="3" applyFont="1" applyBorder="1" applyAlignment="1">
      <alignment horizontal="left" wrapText="1"/>
    </xf>
    <xf numFmtId="0" fontId="15" fillId="0" borderId="49" xfId="4" applyBorder="1"/>
    <xf numFmtId="165" fontId="21" fillId="3" borderId="34" xfId="2" applyFont="1" applyFill="1" applyBorder="1" applyAlignment="1">
      <alignment horizontal="center" vertical="center"/>
    </xf>
    <xf numFmtId="165" fontId="21" fillId="3" borderId="35" xfId="2" applyFont="1" applyFill="1" applyBorder="1" applyAlignment="1">
      <alignment horizontal="center" vertical="center"/>
    </xf>
    <xf numFmtId="165" fontId="21" fillId="3" borderId="36" xfId="2" applyFont="1" applyFill="1" applyBorder="1" applyAlignment="1">
      <alignment horizontal="center" vertical="center"/>
    </xf>
    <xf numFmtId="165" fontId="22" fillId="3" borderId="37" xfId="2" applyFont="1" applyFill="1" applyBorder="1" applyAlignment="1">
      <alignment horizontal="center" vertical="center"/>
    </xf>
    <xf numFmtId="165" fontId="22" fillId="3" borderId="38" xfId="2" applyFont="1" applyFill="1" applyBorder="1" applyAlignment="1">
      <alignment horizontal="center" vertical="center"/>
    </xf>
    <xf numFmtId="165" fontId="22" fillId="3" borderId="39" xfId="2" applyFont="1" applyFill="1" applyBorder="1" applyAlignment="1">
      <alignment horizontal="center" vertical="center"/>
    </xf>
    <xf numFmtId="165" fontId="6" fillId="3" borderId="56" xfId="4" applyNumberFormat="1" applyFont="1" applyFill="1" applyBorder="1" applyAlignment="1">
      <alignment horizontal="left" vertical="center"/>
    </xf>
    <xf numFmtId="165" fontId="6" fillId="3" borderId="61" xfId="4" applyNumberFormat="1" applyFont="1" applyFill="1" applyBorder="1" applyAlignment="1">
      <alignment horizontal="left" vertical="center"/>
    </xf>
    <xf numFmtId="165" fontId="6" fillId="3" borderId="57" xfId="4" applyNumberFormat="1" applyFont="1" applyFill="1" applyBorder="1" applyAlignment="1">
      <alignment horizontal="center" vertical="center"/>
    </xf>
    <xf numFmtId="165" fontId="6" fillId="3" borderId="58" xfId="4" applyNumberFormat="1" applyFont="1" applyFill="1" applyBorder="1" applyAlignment="1">
      <alignment horizontal="center" vertical="center"/>
    </xf>
    <xf numFmtId="165" fontId="6" fillId="3" borderId="59" xfId="4" applyNumberFormat="1" applyFont="1" applyFill="1" applyBorder="1" applyAlignment="1">
      <alignment horizontal="center" vertical="center"/>
    </xf>
    <xf numFmtId="165" fontId="6" fillId="3" borderId="60" xfId="4" applyNumberFormat="1" applyFont="1" applyFill="1" applyBorder="1" applyAlignment="1">
      <alignment horizontal="center" vertical="center"/>
    </xf>
    <xf numFmtId="0" fontId="12" fillId="0" borderId="49" xfId="3" applyFont="1" applyBorder="1" applyAlignment="1">
      <alignment horizontal="left" vertical="center" wrapText="1"/>
    </xf>
    <xf numFmtId="0" fontId="15" fillId="0" borderId="49" xfId="4" applyBorder="1" applyAlignment="1">
      <alignment vertical="center"/>
    </xf>
    <xf numFmtId="0" fontId="14" fillId="6" borderId="0" xfId="4" applyFont="1" applyFill="1"/>
    <xf numFmtId="0" fontId="25" fillId="6" borderId="0" xfId="4" applyFont="1" applyFill="1" applyAlignment="1">
      <alignment horizontal="left" vertical="center"/>
    </xf>
    <xf numFmtId="0" fontId="6" fillId="8" borderId="2" xfId="4" applyFont="1" applyFill="1" applyBorder="1" applyAlignment="1">
      <alignment horizontal="center" vertical="center"/>
    </xf>
    <xf numFmtId="0" fontId="12" fillId="8" borderId="14" xfId="4" applyFont="1" applyFill="1" applyBorder="1" applyAlignment="1">
      <alignment vertical="center"/>
    </xf>
    <xf numFmtId="0" fontId="12" fillId="8" borderId="4" xfId="4" applyFont="1" applyFill="1" applyBorder="1" applyAlignment="1">
      <alignment vertical="center"/>
    </xf>
    <xf numFmtId="0" fontId="6" fillId="8" borderId="77" xfId="4" applyFont="1" applyFill="1" applyBorder="1" applyAlignment="1">
      <alignment horizontal="center" vertical="center"/>
    </xf>
    <xf numFmtId="0" fontId="6" fillId="8" borderId="78" xfId="4" applyFont="1" applyFill="1" applyBorder="1" applyAlignment="1">
      <alignment horizontal="center" vertical="center"/>
    </xf>
    <xf numFmtId="0" fontId="6" fillId="8" borderId="79" xfId="4" applyFont="1" applyFill="1" applyBorder="1" applyAlignment="1">
      <alignment horizontal="center" vertical="center"/>
    </xf>
    <xf numFmtId="0" fontId="22" fillId="8" borderId="80" xfId="4" applyFont="1" applyFill="1" applyBorder="1" applyAlignment="1">
      <alignment horizontal="center" vertical="center"/>
    </xf>
    <xf numFmtId="0" fontId="22" fillId="8" borderId="81" xfId="4" applyFont="1" applyFill="1" applyBorder="1" applyAlignment="1">
      <alignment horizontal="center" vertical="center"/>
    </xf>
    <xf numFmtId="0" fontId="22" fillId="8" borderId="82" xfId="4" applyFont="1" applyFill="1" applyBorder="1" applyAlignment="1">
      <alignment horizontal="center" vertical="center"/>
    </xf>
    <xf numFmtId="0" fontId="22" fillId="8" borderId="83" xfId="4" applyFont="1" applyFill="1" applyBorder="1" applyAlignment="1">
      <alignment horizontal="center" vertical="center"/>
    </xf>
    <xf numFmtId="0" fontId="24" fillId="6" borderId="31" xfId="4" applyFont="1" applyFill="1" applyBorder="1" applyAlignment="1">
      <alignment horizontal="left" vertical="center"/>
    </xf>
    <xf numFmtId="0" fontId="24" fillId="6" borderId="32" xfId="4" applyFont="1" applyFill="1" applyBorder="1" applyAlignment="1">
      <alignment horizontal="left" vertical="center"/>
    </xf>
    <xf numFmtId="169" fontId="6" fillId="6" borderId="88" xfId="6" applyNumberFormat="1" applyFont="1" applyFill="1" applyBorder="1" applyAlignment="1">
      <alignment horizontal="center" vertical="center"/>
    </xf>
    <xf numFmtId="0" fontId="14" fillId="6" borderId="0" xfId="5" applyFont="1" applyFill="1"/>
    <xf numFmtId="0" fontId="4" fillId="6" borderId="0" xfId="5" applyFont="1" applyFill="1" applyAlignment="1">
      <alignment horizontal="left" vertical="center"/>
    </xf>
    <xf numFmtId="165" fontId="6" fillId="2" borderId="2" xfId="6" applyFont="1" applyFill="1" applyBorder="1" applyAlignment="1">
      <alignment horizontal="center" vertical="center"/>
    </xf>
    <xf numFmtId="165" fontId="6" fillId="2" borderId="21" xfId="6" applyFont="1" applyFill="1" applyBorder="1" applyAlignment="1">
      <alignment horizontal="center" vertical="center"/>
    </xf>
    <xf numFmtId="0" fontId="6" fillId="2" borderId="28" xfId="5" applyFont="1" applyFill="1" applyBorder="1" applyAlignment="1">
      <alignment horizontal="center" vertical="center"/>
    </xf>
    <xf numFmtId="0" fontId="6" fillId="2" borderId="34" xfId="5" applyFont="1" applyFill="1" applyBorder="1" applyAlignment="1">
      <alignment horizontal="center" vertical="center"/>
    </xf>
    <xf numFmtId="165" fontId="6" fillId="2" borderId="22" xfId="6" applyFont="1" applyFill="1" applyBorder="1" applyAlignment="1">
      <alignment horizontal="center" vertical="center"/>
    </xf>
    <xf numFmtId="0" fontId="6" fillId="2" borderId="36" xfId="5" applyFont="1" applyFill="1" applyBorder="1" applyAlignment="1">
      <alignment horizontal="center" vertical="center"/>
    </xf>
    <xf numFmtId="169" fontId="6" fillId="6" borderId="89" xfId="6" applyNumberFormat="1" applyFont="1" applyFill="1" applyBorder="1" applyAlignment="1">
      <alignment horizontal="center" vertical="center"/>
    </xf>
    <xf numFmtId="169" fontId="6" fillId="6" borderId="90" xfId="6" applyNumberFormat="1" applyFont="1" applyFill="1" applyBorder="1" applyAlignment="1">
      <alignment horizontal="center" vertical="center"/>
    </xf>
    <xf numFmtId="0" fontId="14" fillId="0" borderId="0" xfId="8" applyFont="1"/>
    <xf numFmtId="0" fontId="25" fillId="0" borderId="0" xfId="8" applyFont="1" applyAlignment="1">
      <alignment horizontal="left" vertical="center"/>
    </xf>
    <xf numFmtId="0" fontId="24" fillId="0" borderId="1" xfId="8" applyFont="1" applyBorder="1" applyAlignment="1">
      <alignment horizontal="left" vertical="center"/>
    </xf>
    <xf numFmtId="0" fontId="24" fillId="0" borderId="49" xfId="8" applyFont="1" applyBorder="1" applyAlignment="1">
      <alignment horizontal="left" vertical="center"/>
    </xf>
    <xf numFmtId="49" fontId="32" fillId="0" borderId="49" xfId="8" applyNumberFormat="1" applyFont="1" applyBorder="1" applyAlignment="1">
      <alignment horizontal="right"/>
    </xf>
    <xf numFmtId="49" fontId="32" fillId="0" borderId="49" xfId="8" quotePrefix="1" applyNumberFormat="1" applyFont="1" applyBorder="1" applyAlignment="1">
      <alignment horizontal="right"/>
    </xf>
    <xf numFmtId="49" fontId="32" fillId="0" borderId="50" xfId="8" quotePrefix="1" applyNumberFormat="1" applyFont="1" applyBorder="1" applyAlignment="1">
      <alignment horizontal="right"/>
    </xf>
    <xf numFmtId="0" fontId="6" fillId="9" borderId="28" xfId="8" applyFont="1" applyFill="1" applyBorder="1" applyAlignment="1">
      <alignment horizontal="left" vertical="center"/>
    </xf>
    <xf numFmtId="0" fontId="6" fillId="9" borderId="91" xfId="8" applyFont="1" applyFill="1" applyBorder="1" applyAlignment="1">
      <alignment horizontal="left" vertical="center"/>
    </xf>
    <xf numFmtId="0" fontId="6" fillId="9" borderId="92" xfId="8" applyFont="1" applyFill="1" applyBorder="1" applyAlignment="1">
      <alignment horizontal="left" vertical="center"/>
    </xf>
    <xf numFmtId="0" fontId="6" fillId="9" borderId="34" xfId="8" applyFont="1" applyFill="1" applyBorder="1" applyAlignment="1">
      <alignment horizontal="center"/>
    </xf>
    <xf numFmtId="0" fontId="6" fillId="9" borderId="35" xfId="8" applyFont="1" applyFill="1" applyBorder="1" applyAlignment="1">
      <alignment horizontal="center"/>
    </xf>
    <xf numFmtId="0" fontId="6" fillId="9" borderId="36" xfId="8" applyFont="1" applyFill="1" applyBorder="1" applyAlignment="1">
      <alignment horizontal="center"/>
    </xf>
    <xf numFmtId="0" fontId="6" fillId="9" borderId="77" xfId="8" applyFont="1" applyFill="1" applyBorder="1" applyAlignment="1">
      <alignment horizontal="center"/>
    </xf>
    <xf numFmtId="0" fontId="6" fillId="9" borderId="78" xfId="8" applyFont="1" applyFill="1" applyBorder="1" applyAlignment="1">
      <alignment horizontal="center"/>
    </xf>
    <xf numFmtId="0" fontId="6" fillId="9" borderId="79" xfId="8" applyFont="1" applyFill="1" applyBorder="1" applyAlignment="1">
      <alignment horizontal="center"/>
    </xf>
    <xf numFmtId="0" fontId="6" fillId="9" borderId="80" xfId="8" applyFont="1" applyFill="1" applyBorder="1" applyAlignment="1">
      <alignment horizontal="center" vertical="justify"/>
    </xf>
    <xf numFmtId="0" fontId="6" fillId="9" borderId="40" xfId="8" applyFont="1" applyFill="1" applyBorder="1" applyAlignment="1">
      <alignment horizontal="center" vertical="justify"/>
    </xf>
    <xf numFmtId="0" fontId="6" fillId="9" borderId="81" xfId="8" applyFont="1" applyFill="1" applyBorder="1" applyAlignment="1">
      <alignment horizontal="center" vertical="justify"/>
    </xf>
    <xf numFmtId="0" fontId="6" fillId="9" borderId="43" xfId="8" applyFont="1" applyFill="1" applyBorder="1" applyAlignment="1">
      <alignment horizontal="center" vertical="justify"/>
    </xf>
    <xf numFmtId="0" fontId="6" fillId="9" borderId="83" xfId="8" applyFont="1" applyFill="1" applyBorder="1" applyAlignment="1">
      <alignment horizontal="center" vertical="justify"/>
    </xf>
    <xf numFmtId="0" fontId="6" fillId="9" borderId="24" xfId="8" applyFont="1" applyFill="1" applyBorder="1" applyAlignment="1">
      <alignment horizontal="center" vertical="justify"/>
    </xf>
    <xf numFmtId="0" fontId="22" fillId="9" borderId="8" xfId="8" applyFont="1" applyFill="1" applyBorder="1" applyAlignment="1">
      <alignment horizontal="center" vertical="center" wrapText="1"/>
    </xf>
    <xf numFmtId="0" fontId="22" fillId="9" borderId="23" xfId="8" applyFont="1" applyFill="1" applyBorder="1" applyAlignment="1">
      <alignment horizontal="center" vertical="center" wrapText="1"/>
    </xf>
    <xf numFmtId="0" fontId="22" fillId="9" borderId="81" xfId="8" applyFont="1" applyFill="1" applyBorder="1" applyAlignment="1">
      <alignment horizontal="center" vertical="center" wrapText="1"/>
    </xf>
    <xf numFmtId="0" fontId="22" fillId="9" borderId="43" xfId="8" applyFont="1" applyFill="1" applyBorder="1" applyAlignment="1">
      <alignment horizontal="center" vertical="center" wrapText="1"/>
    </xf>
    <xf numFmtId="0" fontId="22" fillId="9" borderId="20" xfId="8" applyFont="1" applyFill="1" applyBorder="1" applyAlignment="1">
      <alignment horizontal="center" vertical="center" wrapText="1"/>
    </xf>
    <xf numFmtId="0" fontId="22" fillId="9" borderId="25" xfId="8" applyFont="1" applyFill="1" applyBorder="1" applyAlignment="1">
      <alignment horizontal="center" vertical="center" wrapText="1"/>
    </xf>
    <xf numFmtId="0" fontId="6" fillId="9" borderId="96" xfId="8" applyFont="1" applyFill="1" applyBorder="1" applyAlignment="1">
      <alignment horizontal="center"/>
    </xf>
    <xf numFmtId="0" fontId="33" fillId="0" borderId="0" xfId="4" applyFont="1"/>
    <xf numFmtId="0" fontId="4" fillId="0" borderId="0" xfId="4" applyFont="1" applyAlignment="1">
      <alignment horizontal="left" vertical="center"/>
    </xf>
    <xf numFmtId="0" fontId="11" fillId="0" borderId="0" xfId="4" applyFont="1"/>
    <xf numFmtId="0" fontId="6" fillId="10" borderId="0" xfId="7" applyFont="1" applyFill="1" applyAlignment="1">
      <alignment horizontal="right" vertical="center"/>
    </xf>
    <xf numFmtId="3" fontId="6" fillId="10" borderId="135" xfId="11" applyNumberFormat="1" applyFont="1" applyFill="1" applyBorder="1" applyAlignment="1">
      <alignment horizontal="center" wrapText="1"/>
    </xf>
    <xf numFmtId="3" fontId="6" fillId="10" borderId="136" xfId="11" applyNumberFormat="1" applyFont="1" applyFill="1" applyBorder="1" applyAlignment="1">
      <alignment horizontal="center" wrapText="1"/>
    </xf>
    <xf numFmtId="0" fontId="11" fillId="0" borderId="49" xfId="4" applyFont="1" applyBorder="1" applyAlignment="1">
      <alignment vertical="center" wrapText="1"/>
    </xf>
    <xf numFmtId="0" fontId="40" fillId="0" borderId="49" xfId="4" applyFont="1" applyBorder="1" applyAlignment="1">
      <alignment vertical="center"/>
    </xf>
    <xf numFmtId="0" fontId="15" fillId="0" borderId="0" xfId="4"/>
    <xf numFmtId="0" fontId="14" fillId="0" borderId="0" xfId="4" applyFont="1"/>
    <xf numFmtId="0" fontId="4" fillId="0" borderId="0" xfId="4" applyFont="1" applyAlignment="1">
      <alignment horizontal="left"/>
    </xf>
    <xf numFmtId="0" fontId="21" fillId="2" borderId="2" xfId="4" applyFont="1" applyFill="1" applyBorder="1" applyAlignment="1">
      <alignment horizontal="center" vertical="center" wrapText="1"/>
    </xf>
    <xf numFmtId="0" fontId="21" fillId="2" borderId="14" xfId="4" applyFont="1" applyFill="1" applyBorder="1" applyAlignment="1">
      <alignment horizontal="center" vertical="center" wrapText="1"/>
    </xf>
    <xf numFmtId="0" fontId="21" fillId="2" borderId="22" xfId="4" applyFont="1" applyFill="1" applyBorder="1" applyAlignment="1">
      <alignment horizontal="center" vertical="center" wrapText="1"/>
    </xf>
    <xf numFmtId="0" fontId="21" fillId="2" borderId="88" xfId="4" applyFont="1" applyFill="1" applyBorder="1" applyAlignment="1">
      <alignment horizontal="center" vertical="center" wrapText="1"/>
    </xf>
    <xf numFmtId="0" fontId="21" fillId="2" borderId="16" xfId="4" applyFont="1" applyFill="1" applyBorder="1" applyAlignment="1">
      <alignment horizontal="center" vertical="center" wrapText="1"/>
    </xf>
    <xf numFmtId="0" fontId="40" fillId="0" borderId="49" xfId="4" applyFont="1" applyBorder="1"/>
    <xf numFmtId="0" fontId="21" fillId="2" borderId="34" xfId="7" applyFont="1" applyFill="1" applyBorder="1" applyAlignment="1">
      <alignment horizontal="center" vertical="center"/>
    </xf>
    <xf numFmtId="0" fontId="21" fillId="2" borderId="36" xfId="7" applyFont="1" applyFill="1" applyBorder="1" applyAlignment="1">
      <alignment horizontal="center" vertical="center"/>
    </xf>
    <xf numFmtId="0" fontId="21" fillId="2" borderId="143" xfId="7" applyFont="1" applyFill="1" applyBorder="1" applyAlignment="1">
      <alignment horizontal="center" vertical="center"/>
    </xf>
    <xf numFmtId="0" fontId="21" fillId="2" borderId="137" xfId="7" applyFont="1" applyFill="1" applyBorder="1" applyAlignment="1" applyProtection="1">
      <alignment horizontal="center" vertical="center"/>
      <protection locked="0"/>
    </xf>
    <xf numFmtId="0" fontId="21" fillId="2" borderId="142" xfId="7" applyFont="1" applyFill="1" applyBorder="1" applyAlignment="1" applyProtection="1">
      <alignment horizontal="center" vertical="center"/>
      <protection locked="0"/>
    </xf>
    <xf numFmtId="0" fontId="21" fillId="2" borderId="144" xfId="7" applyFont="1" applyFill="1" applyBorder="1" applyAlignment="1" applyProtection="1">
      <alignment horizontal="center" vertical="center"/>
      <protection locked="0"/>
    </xf>
    <xf numFmtId="0" fontId="21" fillId="2" borderId="138" xfId="7" applyFont="1" applyFill="1" applyBorder="1" applyAlignment="1">
      <alignment horizontal="center" vertical="center"/>
    </xf>
    <xf numFmtId="0" fontId="21" fillId="2" borderId="139" xfId="7" applyFont="1" applyFill="1" applyBorder="1" applyAlignment="1">
      <alignment horizontal="center" vertical="center"/>
    </xf>
    <xf numFmtId="0" fontId="21" fillId="2" borderId="140" xfId="7" applyFont="1" applyFill="1" applyBorder="1" applyAlignment="1">
      <alignment horizontal="center" vertical="center"/>
    </xf>
    <xf numFmtId="0" fontId="21" fillId="2" borderId="141" xfId="7" applyFont="1" applyFill="1" applyBorder="1" applyAlignment="1">
      <alignment horizontal="center" vertical="center"/>
    </xf>
  </cellXfs>
  <cellStyles count="14">
    <cellStyle name="Millares 2" xfId="13" xr:uid="{D267F869-A6AA-4B25-8074-AE03A800AC21}"/>
    <cellStyle name="Normal" xfId="0" builtinId="0"/>
    <cellStyle name="Normal 2" xfId="4" xr:uid="{2A42992F-920F-48C9-A98E-950905811249}"/>
    <cellStyle name="Normal 3" xfId="6" xr:uid="{E2CE4E76-7ADA-4E2F-8575-FBB363C016A2}"/>
    <cellStyle name="Normal 4" xfId="7" xr:uid="{8CBBA05E-8454-4E85-9813-4EA8947B246A}"/>
    <cellStyle name="Normal 5" xfId="10" xr:uid="{85EE5112-3471-45D2-A10A-DFC14C028978}"/>
    <cellStyle name="Normal 6" xfId="12" xr:uid="{9BB1E33F-892B-4873-B370-75E201FE3E37}"/>
    <cellStyle name="Normal_166 CV-LP_PxM PESO" xfId="9" xr:uid="{242FD5B5-DF71-4345-85C6-75B50C550CB0}"/>
    <cellStyle name="Normal_178 CVt4-SPxP PESO" xfId="11" xr:uid="{781F30BB-BE1F-4267-AD1F-E12CEDA2FCCC}"/>
    <cellStyle name="Normal_2-1-2 Producciones leñosos 3T Val" xfId="5" xr:uid="{28B0F143-E545-4799-BCFE-D1A2C8D4304A}"/>
    <cellStyle name="Normal_22-1-Movi-Comer-Pecuario-Cast" xfId="8" xr:uid="{D115E4A2-A809-414E-AE20-A031EE94FE75}"/>
    <cellStyle name="Normal_EMBASSAM" xfId="1" xr:uid="{00000000-0005-0000-0000-000001000000}"/>
    <cellStyle name="Normal_RESUMEN_TEMP_1ER_TRIMESTRE_exce" xfId="3" xr:uid="{FA620577-17E5-471D-9106-11A60346E56F}"/>
    <cellStyle name="Normal_temperat BIA 1 2004" xfId="2" xr:uid="{9F49F907-90BB-457A-94E2-BE7C3EEE19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800080"/>
                </a:solidFill>
                <a:latin typeface="Times New Roman"/>
                <a:cs typeface="Times New Roman"/>
              </a:rPr>
              <a:t>EXISTÈNCIES DE BESTIAR BOVÍ.   COMUNITAT VALENCIANA.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800080"/>
                </a:solidFill>
                <a:latin typeface="Times New Roman"/>
                <a:cs typeface="Times New Roman"/>
              </a:rPr>
              <a:t>MAIG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70" b="1" i="0" u="none" strike="noStrike" baseline="0">
              <a:solidFill>
                <a:srgbClr val="800080"/>
              </a:solidFill>
              <a:latin typeface="Times New Roman"/>
              <a:cs typeface="Times New Roman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970" b="1" i="0" u="none" strike="noStrike" baseline="0">
              <a:solidFill>
                <a:srgbClr val="80008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18622463974732964"/>
          <c:y val="2.9197095425908388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hPercent val="45"/>
      <c:rotY val="18"/>
      <c:depthPercent val="100"/>
      <c:rAngAx val="1"/>
    </c:view3D>
    <c:floor>
      <c:thickness val="0"/>
      <c:spPr>
        <a:solidFill>
          <a:srgbClr val="D9D9D9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80"/>
          </a:solidFill>
          <a:prstDash val="solid"/>
        </a:ln>
      </c:spPr>
    </c:sideWall>
    <c:backWall>
      <c:thickness val="0"/>
      <c:spPr>
        <a:noFill/>
        <a:ln w="3175">
          <a:solidFill>
            <a:srgbClr val="000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89377617156496"/>
          <c:y val="0.10261194029850747"/>
          <c:w val="0.87092319221408498"/>
          <c:h val="0.67164179104477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'2-2-2'!$C$6:$E$6</c:f>
              <c:numCache>
                <c:formatCode>#,##0</c:formatCode>
                <c:ptCount val="3"/>
                <c:pt idx="0">
                  <c:v>2886</c:v>
                </c:pt>
                <c:pt idx="1">
                  <c:v>12275</c:v>
                </c:pt>
                <c:pt idx="2">
                  <c:v>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C-45C6-8CFB-80E9C0DE8E4D}"/>
            </c:ext>
          </c:extLst>
        </c:ser>
        <c:ser>
          <c:idx val="4"/>
          <c:order val="1"/>
          <c:tx>
            <c:strRef>
              <c:f>'2-2-2'!$A$22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'2-2-2'!$C$22:$E$22</c:f>
              <c:numCache>
                <c:formatCode>#,##0</c:formatCode>
                <c:ptCount val="3"/>
                <c:pt idx="0">
                  <c:v>3522</c:v>
                </c:pt>
                <c:pt idx="1">
                  <c:v>2749</c:v>
                </c:pt>
                <c:pt idx="2">
                  <c:v>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C-45C6-8CFB-80E9C0DE8E4D}"/>
            </c:ext>
          </c:extLst>
        </c:ser>
        <c:ser>
          <c:idx val="5"/>
          <c:order val="2"/>
          <c:tx>
            <c:strRef>
              <c:f>'2-2-2'!$A$28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3175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'2-2-2'!$C$28:$E$28</c:f>
              <c:numCache>
                <c:formatCode>#,##0</c:formatCode>
                <c:ptCount val="3"/>
                <c:pt idx="0">
                  <c:v>2547</c:v>
                </c:pt>
                <c:pt idx="1">
                  <c:v>3019</c:v>
                </c:pt>
                <c:pt idx="2">
                  <c:v>10509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C-45C6-8CFB-80E9C0DE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116336"/>
        <c:axId val="1"/>
        <c:axId val="0"/>
      </c:bar3DChart>
      <c:catAx>
        <c:axId val="123811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Cabezas</a:t>
                </a:r>
              </a:p>
            </c:rich>
          </c:tx>
          <c:layout>
            <c:manualLayout>
              <c:xMode val="edge"/>
              <c:yMode val="edge"/>
              <c:x val="1.7902894450171444E-2"/>
              <c:y val="0.423507636051777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8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238116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258799910421594"/>
          <c:y val="0.85802499576092905"/>
          <c:w val="0.62040987493679345"/>
          <c:h val="0.10613201167077695"/>
        </c:manualLayout>
      </c:layout>
      <c:overlay val="0"/>
      <c:spPr>
        <a:noFill/>
        <a:ln w="3175">
          <a:solidFill>
            <a:srgbClr val="00008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53340</xdr:rowOff>
    </xdr:from>
    <xdr:to>
      <xdr:col>4</xdr:col>
      <xdr:colOff>1722120</xdr:colOff>
      <xdr:row>59</xdr:row>
      <xdr:rowOff>205740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0F61AF-D6F6-4400-B50A-5A25E11C4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xcel/MacroEstad&#237;stic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2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33.7109375" customWidth="1"/>
  </cols>
  <sheetData>
    <row r="1" spans="1:74" ht="26.25" x14ac:dyDescent="0.4">
      <c r="A1" s="692" t="s">
        <v>0</v>
      </c>
      <c r="B1" s="692"/>
      <c r="C1" s="692"/>
      <c r="D1" s="692"/>
      <c r="E1" s="692"/>
      <c r="F1" s="692"/>
      <c r="G1" s="1"/>
      <c r="H1" s="1"/>
    </row>
    <row r="2" spans="1:74" ht="21" thickBot="1" x14ac:dyDescent="0.3">
      <c r="A2" s="693" t="s">
        <v>1</v>
      </c>
      <c r="B2" s="693"/>
      <c r="C2" s="693"/>
      <c r="D2" s="693"/>
      <c r="E2" s="693"/>
      <c r="F2" s="693"/>
      <c r="G2" s="2"/>
      <c r="H2" s="2"/>
    </row>
    <row r="3" spans="1:74" ht="15.75" x14ac:dyDescent="0.25">
      <c r="A3" s="3"/>
      <c r="B3" s="4"/>
      <c r="C3" s="691" t="s">
        <v>66</v>
      </c>
      <c r="D3" s="691"/>
      <c r="E3" s="691" t="s">
        <v>64</v>
      </c>
      <c r="F3" s="691"/>
      <c r="G3" s="691" t="s">
        <v>65</v>
      </c>
      <c r="H3" s="691"/>
    </row>
    <row r="4" spans="1:74" ht="34.5" x14ac:dyDescent="0.25">
      <c r="A4" s="5" t="s">
        <v>4</v>
      </c>
      <c r="B4" s="6" t="s">
        <v>5</v>
      </c>
      <c r="C4" s="7" t="s">
        <v>6</v>
      </c>
      <c r="D4" s="8" t="s">
        <v>7</v>
      </c>
      <c r="E4" s="7" t="s">
        <v>6</v>
      </c>
      <c r="F4" s="8" t="s">
        <v>7</v>
      </c>
      <c r="G4" s="7" t="s">
        <v>6</v>
      </c>
      <c r="H4" s="8" t="s">
        <v>7</v>
      </c>
    </row>
    <row r="5" spans="1:74" ht="15.75" x14ac:dyDescent="0.25">
      <c r="A5" s="49" t="s">
        <v>9</v>
      </c>
      <c r="B5" s="9"/>
      <c r="C5" s="10"/>
      <c r="D5" s="11"/>
      <c r="E5" s="12"/>
      <c r="F5" s="13"/>
      <c r="G5" s="14"/>
      <c r="H5" s="13"/>
    </row>
    <row r="6" spans="1:74" ht="15.75" x14ac:dyDescent="0.25">
      <c r="A6" s="50" t="s">
        <v>10</v>
      </c>
      <c r="B6" s="15">
        <v>11</v>
      </c>
      <c r="C6" s="16">
        <v>4.68</v>
      </c>
      <c r="D6" s="62">
        <f>C6*100/B6</f>
        <v>42.545454545454547</v>
      </c>
      <c r="E6" s="17">
        <v>3.67</v>
      </c>
      <c r="F6" s="77">
        <f>(E6/B6)*100</f>
        <v>33.36363636363636</v>
      </c>
      <c r="G6" s="17">
        <v>3.48</v>
      </c>
      <c r="H6" s="77">
        <f>(G6/B6)*100</f>
        <v>31.636363636363633</v>
      </c>
    </row>
    <row r="7" spans="1:74" ht="15.75" x14ac:dyDescent="0.25">
      <c r="A7" s="51" t="s">
        <v>11</v>
      </c>
      <c r="B7" s="82">
        <f>B8+B9+B10+B11+B12+B13+B14</f>
        <v>181.62209999999999</v>
      </c>
      <c r="C7" s="83">
        <f>C8+C9+C10+C11+C12+C13+C14</f>
        <v>82.750000000000014</v>
      </c>
      <c r="D7" s="84">
        <f t="shared" ref="D7:D17" si="0">C7*100/B7</f>
        <v>45.561635946286287</v>
      </c>
      <c r="E7" s="83">
        <f>E8+E9+E10+E11+E12+E13+E14</f>
        <v>71.8</v>
      </c>
      <c r="F7" s="84">
        <f>E7*100/B7</f>
        <v>39.532633969103983</v>
      </c>
      <c r="G7" s="83">
        <f>G8+G9+G10+G11+G12+G13+G14</f>
        <v>72.309999999999988</v>
      </c>
      <c r="H7" s="85">
        <f>G7*100/B7</f>
        <v>39.813436800917948</v>
      </c>
    </row>
    <row r="8" spans="1:74" ht="15.75" x14ac:dyDescent="0.25">
      <c r="A8" s="52" t="s">
        <v>12</v>
      </c>
      <c r="B8" s="19">
        <v>110.9</v>
      </c>
      <c r="C8" s="20">
        <v>63.43</v>
      </c>
      <c r="D8" s="55">
        <f t="shared" si="0"/>
        <v>57.195671776375107</v>
      </c>
      <c r="E8" s="20">
        <v>58.24</v>
      </c>
      <c r="F8" s="55">
        <f t="shared" ref="F8:F54" si="1">(E8/B8)*100</f>
        <v>52.515779981965736</v>
      </c>
      <c r="G8" s="20">
        <v>52.36</v>
      </c>
      <c r="H8" s="56">
        <f t="shared" ref="H8:H56" si="2">(G8/B8)*100</f>
        <v>47.213706041478808</v>
      </c>
    </row>
    <row r="9" spans="1:74" ht="15.75" x14ac:dyDescent="0.25">
      <c r="A9" s="53" t="s">
        <v>13</v>
      </c>
      <c r="B9" s="35">
        <v>49.3</v>
      </c>
      <c r="C9" s="36">
        <v>15.18</v>
      </c>
      <c r="D9" s="58">
        <f t="shared" si="0"/>
        <v>30.791075050709942</v>
      </c>
      <c r="E9" s="36">
        <v>10.039999999999999</v>
      </c>
      <c r="F9" s="58">
        <f t="shared" si="1"/>
        <v>20.365111561866126</v>
      </c>
      <c r="G9" s="36">
        <v>16.11</v>
      </c>
      <c r="H9" s="59">
        <f t="shared" si="2"/>
        <v>32.677484787018258</v>
      </c>
    </row>
    <row r="10" spans="1:74" ht="15.75" x14ac:dyDescent="0.25">
      <c r="A10" s="52" t="s">
        <v>8</v>
      </c>
      <c r="B10" s="19">
        <v>1.4</v>
      </c>
      <c r="C10" s="20">
        <v>0.79</v>
      </c>
      <c r="D10" s="55">
        <f t="shared" si="0"/>
        <v>56.428571428571431</v>
      </c>
      <c r="E10" s="20">
        <v>0.7</v>
      </c>
      <c r="F10" s="55">
        <f t="shared" si="1"/>
        <v>50</v>
      </c>
      <c r="G10" s="20">
        <v>0.64</v>
      </c>
      <c r="H10" s="56">
        <f t="shared" si="2"/>
        <v>45.714285714285715</v>
      </c>
    </row>
    <row r="11" spans="1:74" ht="15.75" x14ac:dyDescent="0.25">
      <c r="A11" s="53" t="s">
        <v>14</v>
      </c>
      <c r="B11" s="35">
        <v>18.399999999999999</v>
      </c>
      <c r="C11" s="36">
        <v>2.76</v>
      </c>
      <c r="D11" s="58">
        <f t="shared" si="0"/>
        <v>15.000000000000002</v>
      </c>
      <c r="E11" s="36">
        <v>2.27</v>
      </c>
      <c r="F11" s="58">
        <f t="shared" si="1"/>
        <v>12.336956521739131</v>
      </c>
      <c r="G11" s="36">
        <v>2.66</v>
      </c>
      <c r="H11" s="59">
        <f t="shared" si="2"/>
        <v>14.456521739130437</v>
      </c>
    </row>
    <row r="12" spans="1:74" s="32" customFormat="1" ht="16.149999999999999" customHeight="1" x14ac:dyDescent="0.25">
      <c r="A12" s="45" t="s">
        <v>15</v>
      </c>
      <c r="B12" s="54">
        <v>0.1221</v>
      </c>
      <c r="C12" s="30">
        <v>0.12</v>
      </c>
      <c r="D12" s="55">
        <f t="shared" si="0"/>
        <v>98.280098280098287</v>
      </c>
      <c r="E12" s="30">
        <v>0.1</v>
      </c>
      <c r="F12" s="55">
        <f t="shared" si="1"/>
        <v>81.900081900081901</v>
      </c>
      <c r="G12" s="20">
        <v>0.1</v>
      </c>
      <c r="H12" s="56">
        <f t="shared" si="2"/>
        <v>81.900081900081901</v>
      </c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1:74" s="32" customFormat="1" ht="16.149999999999999" customHeight="1" x14ac:dyDescent="0.25">
      <c r="A13" s="46" t="s">
        <v>16</v>
      </c>
      <c r="B13" s="57">
        <v>0.5</v>
      </c>
      <c r="C13" s="37">
        <v>0.28000000000000003</v>
      </c>
      <c r="D13" s="58">
        <f t="shared" si="0"/>
        <v>56.000000000000007</v>
      </c>
      <c r="E13" s="37">
        <v>0.25</v>
      </c>
      <c r="F13" s="58">
        <f t="shared" si="1"/>
        <v>50</v>
      </c>
      <c r="G13" s="36">
        <v>0.24</v>
      </c>
      <c r="H13" s="59">
        <f t="shared" si="2"/>
        <v>48</v>
      </c>
      <c r="I1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</row>
    <row r="14" spans="1:74" s="32" customFormat="1" ht="16.149999999999999" customHeight="1" x14ac:dyDescent="0.25">
      <c r="A14" s="44" t="s">
        <v>17</v>
      </c>
      <c r="B14" s="60">
        <v>1</v>
      </c>
      <c r="C14" s="33">
        <v>0.19</v>
      </c>
      <c r="D14" s="61">
        <f t="shared" si="0"/>
        <v>19</v>
      </c>
      <c r="E14" s="33">
        <v>0.2</v>
      </c>
      <c r="F14" s="61">
        <f t="shared" si="1"/>
        <v>20</v>
      </c>
      <c r="G14" s="16">
        <v>0.2</v>
      </c>
      <c r="H14" s="62">
        <f t="shared" si="2"/>
        <v>20</v>
      </c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</row>
    <row r="15" spans="1:74" ht="15.75" x14ac:dyDescent="0.25">
      <c r="A15" s="51" t="s">
        <v>18</v>
      </c>
      <c r="B15" s="34">
        <f>SUM(B16:B17)</f>
        <v>12.3</v>
      </c>
      <c r="C15" s="63">
        <f>C16+C17</f>
        <v>2.6799999999999997</v>
      </c>
      <c r="D15" s="64">
        <f t="shared" si="0"/>
        <v>21.788617886178862</v>
      </c>
      <c r="E15" s="63">
        <f>E16+E17</f>
        <v>1.89</v>
      </c>
      <c r="F15" s="64">
        <f t="shared" si="1"/>
        <v>15.365853658536583</v>
      </c>
      <c r="G15" s="63">
        <f>G16+G17</f>
        <v>1.79</v>
      </c>
      <c r="H15" s="64">
        <f t="shared" si="2"/>
        <v>14.552845528455283</v>
      </c>
    </row>
    <row r="16" spans="1:74" ht="15.75" x14ac:dyDescent="0.25">
      <c r="A16" s="52" t="s">
        <v>19</v>
      </c>
      <c r="B16" s="54">
        <v>6</v>
      </c>
      <c r="C16" s="65">
        <v>2.67</v>
      </c>
      <c r="D16" s="55">
        <f t="shared" si="0"/>
        <v>44.5</v>
      </c>
      <c r="E16" s="65">
        <v>1.88</v>
      </c>
      <c r="F16" s="55">
        <f t="shared" si="1"/>
        <v>31.333333333333329</v>
      </c>
      <c r="G16" s="65">
        <v>1.78</v>
      </c>
      <c r="H16" s="55">
        <f t="shared" si="2"/>
        <v>29.666666666666668</v>
      </c>
    </row>
    <row r="17" spans="1:8" ht="15.75" x14ac:dyDescent="0.25">
      <c r="A17" s="66" t="s">
        <v>20</v>
      </c>
      <c r="B17" s="67">
        <v>6.3</v>
      </c>
      <c r="C17" s="38">
        <v>0.01</v>
      </c>
      <c r="D17" s="68">
        <f t="shared" si="0"/>
        <v>0.15873015873015872</v>
      </c>
      <c r="E17" s="38">
        <v>0.01</v>
      </c>
      <c r="F17" s="68">
        <f t="shared" si="1"/>
        <v>0.15873015873015872</v>
      </c>
      <c r="G17" s="38">
        <v>0.01</v>
      </c>
      <c r="H17" s="58">
        <f t="shared" si="2"/>
        <v>0.15873015873015872</v>
      </c>
    </row>
    <row r="18" spans="1:8" ht="15.75" x14ac:dyDescent="0.25">
      <c r="A18" s="51" t="s">
        <v>21</v>
      </c>
      <c r="B18" s="82">
        <f>B19+B20+B21+B22</f>
        <v>323</v>
      </c>
      <c r="C18" s="83">
        <f>C19+C20+C21+C22</f>
        <v>224.11</v>
      </c>
      <c r="D18" s="84">
        <f>(C18/B18)*100</f>
        <v>69.383900928792571</v>
      </c>
      <c r="E18" s="83">
        <f>E19+E20+E21+E22</f>
        <v>203.23000000000002</v>
      </c>
      <c r="F18" s="84">
        <f t="shared" si="1"/>
        <v>62.919504643962853</v>
      </c>
      <c r="G18" s="83">
        <f>G19+G20+G21+G22</f>
        <v>196.59999999999997</v>
      </c>
      <c r="H18" s="86">
        <f t="shared" si="2"/>
        <v>60.866873065015469</v>
      </c>
    </row>
    <row r="19" spans="1:8" ht="15.75" x14ac:dyDescent="0.25">
      <c r="A19" s="52" t="s">
        <v>22</v>
      </c>
      <c r="B19" s="19">
        <v>7.5</v>
      </c>
      <c r="C19" s="20">
        <v>1.69</v>
      </c>
      <c r="D19" s="55">
        <f>C19*100/B19</f>
        <v>22.533333333333335</v>
      </c>
      <c r="E19" s="20">
        <v>1.54</v>
      </c>
      <c r="F19" s="55">
        <f t="shared" si="1"/>
        <v>20.533333333333335</v>
      </c>
      <c r="G19" s="20">
        <v>1.44</v>
      </c>
      <c r="H19" s="55">
        <f t="shared" si="2"/>
        <v>19.2</v>
      </c>
    </row>
    <row r="20" spans="1:8" ht="15.75" x14ac:dyDescent="0.25">
      <c r="A20" s="53" t="s">
        <v>23</v>
      </c>
      <c r="B20" s="35">
        <v>21</v>
      </c>
      <c r="C20" s="36">
        <v>17.02</v>
      </c>
      <c r="D20" s="58">
        <f>C20*100/B20</f>
        <v>81.047619047619051</v>
      </c>
      <c r="E20" s="36">
        <v>15.33</v>
      </c>
      <c r="F20" s="58">
        <f t="shared" si="1"/>
        <v>73</v>
      </c>
      <c r="G20" s="36">
        <v>14.45</v>
      </c>
      <c r="H20" s="58">
        <f t="shared" si="2"/>
        <v>68.80952380952381</v>
      </c>
    </row>
    <row r="21" spans="1:8" ht="15.75" x14ac:dyDescent="0.25">
      <c r="A21" s="52" t="s">
        <v>24</v>
      </c>
      <c r="B21" s="19">
        <v>221.3</v>
      </c>
      <c r="C21" s="20">
        <v>184.25</v>
      </c>
      <c r="D21" s="55">
        <f>C21*100/B21</f>
        <v>83.258020786262989</v>
      </c>
      <c r="E21" s="20">
        <v>164.74</v>
      </c>
      <c r="F21" s="55">
        <f t="shared" si="1"/>
        <v>74.44193402620877</v>
      </c>
      <c r="G21" s="20">
        <v>159.76</v>
      </c>
      <c r="H21" s="55">
        <f t="shared" si="2"/>
        <v>72.19159511974695</v>
      </c>
    </row>
    <row r="22" spans="1:8" ht="15.75" x14ac:dyDescent="0.25">
      <c r="A22" s="66" t="s">
        <v>25</v>
      </c>
      <c r="B22" s="39">
        <v>73.2</v>
      </c>
      <c r="C22" s="38">
        <v>21.15</v>
      </c>
      <c r="D22" s="68">
        <f>C22*100/B22</f>
        <v>28.893442622950818</v>
      </c>
      <c r="E22" s="38">
        <v>21.62</v>
      </c>
      <c r="F22" s="68">
        <f t="shared" si="1"/>
        <v>29.535519125683063</v>
      </c>
      <c r="G22" s="38">
        <v>20.95</v>
      </c>
      <c r="H22" s="68">
        <f t="shared" si="2"/>
        <v>28.620218579234969</v>
      </c>
    </row>
    <row r="23" spans="1:8" ht="15.75" x14ac:dyDescent="0.25">
      <c r="A23" s="51" t="s">
        <v>26</v>
      </c>
      <c r="B23" s="34">
        <f>B24+B25+B26+B27+B28+B29+B30+B31</f>
        <v>2243.2999999999997</v>
      </c>
      <c r="C23" s="79">
        <f>C24+C25+C26+C27+C28+C29+C30+C31</f>
        <v>1161.18</v>
      </c>
      <c r="D23" s="64">
        <f>(C23/B23)*100</f>
        <v>51.762136138724216</v>
      </c>
      <c r="E23" s="79">
        <f>E24+E25+E26+E27+E28+E29+E30+E31</f>
        <v>1065.1499999999999</v>
      </c>
      <c r="F23" s="64">
        <f t="shared" si="1"/>
        <v>47.481389025096952</v>
      </c>
      <c r="G23" s="79">
        <f>G24+G25+G26+G27+G28+G29+G30+G31</f>
        <v>1061.99</v>
      </c>
      <c r="H23" s="78">
        <f t="shared" si="2"/>
        <v>47.340525119243978</v>
      </c>
    </row>
    <row r="24" spans="1:8" ht="15.75" x14ac:dyDescent="0.25">
      <c r="A24" s="52" t="s">
        <v>27</v>
      </c>
      <c r="B24" s="19">
        <v>1118</v>
      </c>
      <c r="C24" s="20">
        <v>610.55999999999995</v>
      </c>
      <c r="D24" s="55">
        <f t="shared" ref="D24:D31" si="3">C24*100/B24</f>
        <v>54.611806797853305</v>
      </c>
      <c r="E24" s="20">
        <v>581.66999999999996</v>
      </c>
      <c r="F24" s="55">
        <f t="shared" si="1"/>
        <v>52.027728085867622</v>
      </c>
      <c r="G24" s="20">
        <v>575.74</v>
      </c>
      <c r="H24" s="55">
        <f t="shared" si="2"/>
        <v>51.497316636851522</v>
      </c>
    </row>
    <row r="25" spans="1:8" ht="15.75" x14ac:dyDescent="0.25">
      <c r="A25" s="53" t="s">
        <v>28</v>
      </c>
      <c r="B25" s="35">
        <v>360.8</v>
      </c>
      <c r="C25" s="36">
        <v>268.41000000000003</v>
      </c>
      <c r="D25" s="58">
        <f t="shared" si="3"/>
        <v>74.393015521064314</v>
      </c>
      <c r="E25" s="36">
        <v>246.96</v>
      </c>
      <c r="F25" s="58">
        <f t="shared" si="1"/>
        <v>68.44789356984478</v>
      </c>
      <c r="G25" s="36">
        <v>236.46</v>
      </c>
      <c r="H25" s="58">
        <f t="shared" si="2"/>
        <v>65.537694013303778</v>
      </c>
    </row>
    <row r="26" spans="1:8" ht="15.75" x14ac:dyDescent="0.25">
      <c r="A26" s="52" t="s">
        <v>29</v>
      </c>
      <c r="B26" s="19">
        <v>9.6999999999999993</v>
      </c>
      <c r="C26" s="20">
        <v>5.09</v>
      </c>
      <c r="D26" s="55">
        <f t="shared" si="3"/>
        <v>52.474226804123717</v>
      </c>
      <c r="E26" s="20">
        <v>3.17</v>
      </c>
      <c r="F26" s="55">
        <f t="shared" si="1"/>
        <v>32.680412371134018</v>
      </c>
      <c r="G26" s="20">
        <v>3.14</v>
      </c>
      <c r="H26" s="55">
        <f t="shared" si="2"/>
        <v>32.371134020618555</v>
      </c>
    </row>
    <row r="27" spans="1:8" ht="15.75" x14ac:dyDescent="0.25">
      <c r="A27" s="53" t="s">
        <v>30</v>
      </c>
      <c r="B27" s="35">
        <v>171</v>
      </c>
      <c r="C27" s="36">
        <v>140.74</v>
      </c>
      <c r="D27" s="58">
        <f t="shared" si="3"/>
        <v>82.304093567251456</v>
      </c>
      <c r="E27" s="36">
        <v>142.88999999999999</v>
      </c>
      <c r="F27" s="58">
        <f t="shared" si="1"/>
        <v>83.561403508771932</v>
      </c>
      <c r="G27" s="36">
        <v>139.87</v>
      </c>
      <c r="H27" s="58">
        <f t="shared" si="2"/>
        <v>81.795321637426895</v>
      </c>
    </row>
    <row r="28" spans="1:8" ht="15.75" x14ac:dyDescent="0.25">
      <c r="A28" s="52" t="s">
        <v>31</v>
      </c>
      <c r="B28" s="19">
        <v>378.6</v>
      </c>
      <c r="C28" s="20">
        <v>98.56</v>
      </c>
      <c r="D28" s="55">
        <f t="shared" si="3"/>
        <v>26.032752245113574</v>
      </c>
      <c r="E28" s="20">
        <v>58.55</v>
      </c>
      <c r="F28" s="55">
        <f t="shared" si="1"/>
        <v>15.464870575805598</v>
      </c>
      <c r="G28" s="20">
        <v>75.12</v>
      </c>
      <c r="H28" s="55">
        <f t="shared" si="2"/>
        <v>19.841521394611728</v>
      </c>
    </row>
    <row r="29" spans="1:8" ht="15.75" x14ac:dyDescent="0.25">
      <c r="A29" s="53" t="s">
        <v>32</v>
      </c>
      <c r="B29" s="35">
        <v>98.7</v>
      </c>
      <c r="C29" s="36">
        <v>4.55</v>
      </c>
      <c r="D29" s="58">
        <f t="shared" si="3"/>
        <v>4.6099290780141846</v>
      </c>
      <c r="E29" s="36">
        <v>4.54</v>
      </c>
      <c r="F29" s="58">
        <f t="shared" si="1"/>
        <v>4.5997973657548128</v>
      </c>
      <c r="G29" s="36">
        <v>4.53</v>
      </c>
      <c r="H29" s="58">
        <f t="shared" si="2"/>
        <v>4.589665653495441</v>
      </c>
    </row>
    <row r="30" spans="1:8" ht="15.75" x14ac:dyDescent="0.25">
      <c r="A30" s="52" t="s">
        <v>33</v>
      </c>
      <c r="B30" s="19">
        <v>69.2</v>
      </c>
      <c r="C30" s="20">
        <v>19.809999999999999</v>
      </c>
      <c r="D30" s="55">
        <f t="shared" si="3"/>
        <v>28.627167630057798</v>
      </c>
      <c r="E30" s="20">
        <v>15.11</v>
      </c>
      <c r="F30" s="55">
        <f t="shared" si="1"/>
        <v>21.835260115606935</v>
      </c>
      <c r="G30" s="20">
        <v>15.48</v>
      </c>
      <c r="H30" s="55">
        <f t="shared" si="2"/>
        <v>22.369942196531792</v>
      </c>
    </row>
    <row r="31" spans="1:8" ht="15.75" x14ac:dyDescent="0.25">
      <c r="A31" s="66" t="s">
        <v>34</v>
      </c>
      <c r="B31" s="39">
        <v>37.299999999999997</v>
      </c>
      <c r="C31" s="38">
        <v>13.46</v>
      </c>
      <c r="D31" s="87">
        <f t="shared" si="3"/>
        <v>36.085790884718499</v>
      </c>
      <c r="E31" s="38">
        <v>12.26</v>
      </c>
      <c r="F31" s="87">
        <f t="shared" si="1"/>
        <v>32.8686327077748</v>
      </c>
      <c r="G31" s="38">
        <v>11.65</v>
      </c>
      <c r="H31" s="92">
        <f t="shared" si="2"/>
        <v>31.233243967828422</v>
      </c>
    </row>
    <row r="32" spans="1:8" ht="15.75" x14ac:dyDescent="0.25">
      <c r="A32" s="51" t="s">
        <v>35</v>
      </c>
      <c r="B32" s="91">
        <f>B33+B34</f>
        <v>28.8</v>
      </c>
      <c r="C32" s="83">
        <f>C33+C34</f>
        <v>15</v>
      </c>
      <c r="D32" s="84">
        <f>(C32/B32)*100</f>
        <v>52.083333333333336</v>
      </c>
      <c r="E32" s="83">
        <f>E33+E34</f>
        <v>13.52</v>
      </c>
      <c r="F32" s="84">
        <f t="shared" si="1"/>
        <v>46.944444444444443</v>
      </c>
      <c r="G32" s="83">
        <f>G33+G34</f>
        <v>12.48</v>
      </c>
      <c r="H32" s="86">
        <f t="shared" si="2"/>
        <v>43.333333333333336</v>
      </c>
    </row>
    <row r="33" spans="1:10" ht="15.75" x14ac:dyDescent="0.25">
      <c r="A33" s="52" t="s">
        <v>36</v>
      </c>
      <c r="B33" s="19">
        <v>15.8</v>
      </c>
      <c r="C33" s="20">
        <v>5.55</v>
      </c>
      <c r="D33" s="88">
        <f>C33*100/B33</f>
        <v>35.12658227848101</v>
      </c>
      <c r="E33" s="20">
        <v>4.83</v>
      </c>
      <c r="F33" s="88">
        <f t="shared" si="1"/>
        <v>30.569620253164555</v>
      </c>
      <c r="G33" s="20">
        <v>4.63</v>
      </c>
      <c r="H33" s="88">
        <f t="shared" si="2"/>
        <v>29.303797468354432</v>
      </c>
    </row>
    <row r="34" spans="1:10" ht="15.75" x14ac:dyDescent="0.25">
      <c r="A34" s="66" t="s">
        <v>37</v>
      </c>
      <c r="B34" s="39">
        <v>13</v>
      </c>
      <c r="C34" s="38">
        <v>9.4499999999999993</v>
      </c>
      <c r="D34" s="87">
        <f>C34*100/B34</f>
        <v>72.692307692307679</v>
      </c>
      <c r="E34" s="38">
        <v>8.69</v>
      </c>
      <c r="F34" s="87">
        <f t="shared" si="1"/>
        <v>66.84615384615384</v>
      </c>
      <c r="G34" s="38">
        <v>7.85</v>
      </c>
      <c r="H34" s="87">
        <f t="shared" si="2"/>
        <v>60.38461538461538</v>
      </c>
    </row>
    <row r="35" spans="1:10" ht="15.75" x14ac:dyDescent="0.25">
      <c r="A35" s="51" t="s">
        <v>38</v>
      </c>
      <c r="B35" s="83">
        <f t="shared" ref="B35:H35" si="4">B36</f>
        <v>27</v>
      </c>
      <c r="C35" s="83">
        <f t="shared" si="4"/>
        <v>15.81</v>
      </c>
      <c r="D35" s="89">
        <f t="shared" si="4"/>
        <v>58.555555555555557</v>
      </c>
      <c r="E35" s="18">
        <f t="shared" si="4"/>
        <v>13.12</v>
      </c>
      <c r="F35" s="89">
        <f t="shared" si="4"/>
        <v>48.592592592592588</v>
      </c>
      <c r="G35" s="83">
        <f t="shared" si="4"/>
        <v>12.09</v>
      </c>
      <c r="H35" s="86">
        <f t="shared" si="4"/>
        <v>44.777777777777779</v>
      </c>
    </row>
    <row r="36" spans="1:10" ht="15.75" x14ac:dyDescent="0.25">
      <c r="A36" s="69" t="s">
        <v>39</v>
      </c>
      <c r="B36" s="22">
        <v>27</v>
      </c>
      <c r="C36" s="16">
        <v>15.81</v>
      </c>
      <c r="D36" s="90">
        <f>C36*100/B36</f>
        <v>58.555555555555557</v>
      </c>
      <c r="E36" s="16">
        <v>13.12</v>
      </c>
      <c r="F36" s="90">
        <f t="shared" si="1"/>
        <v>48.592592592592588</v>
      </c>
      <c r="G36" s="16">
        <v>12.09</v>
      </c>
      <c r="H36" s="90">
        <f t="shared" si="2"/>
        <v>44.777777777777779</v>
      </c>
    </row>
    <row r="37" spans="1:10" ht="15.75" x14ac:dyDescent="0.25">
      <c r="A37" s="51" t="s">
        <v>40</v>
      </c>
      <c r="B37" s="93">
        <f>B40+B39+B38</f>
        <v>1141</v>
      </c>
      <c r="C37" s="94">
        <f>C40+C39+C38</f>
        <v>358</v>
      </c>
      <c r="D37" s="84">
        <f>(C37/B37)*100</f>
        <v>31.375985977212974</v>
      </c>
      <c r="E37" s="94">
        <f>E40+E39+E38</f>
        <v>307</v>
      </c>
      <c r="F37" s="86">
        <f t="shared" si="1"/>
        <v>26.906222611744084</v>
      </c>
      <c r="G37" s="94">
        <f>G40+G39+G38</f>
        <v>278</v>
      </c>
      <c r="H37" s="86">
        <f t="shared" si="2"/>
        <v>24.364592462751972</v>
      </c>
    </row>
    <row r="38" spans="1:10" ht="15.75" x14ac:dyDescent="0.25">
      <c r="A38" s="52" t="s">
        <v>41</v>
      </c>
      <c r="B38" s="23">
        <v>246</v>
      </c>
      <c r="C38" s="24">
        <v>62</v>
      </c>
      <c r="D38" s="88">
        <f>C38*100/B38</f>
        <v>25.203252032520325</v>
      </c>
      <c r="E38" s="24">
        <v>57</v>
      </c>
      <c r="F38" s="88">
        <f t="shared" si="1"/>
        <v>23.170731707317074</v>
      </c>
      <c r="G38" s="24">
        <v>54</v>
      </c>
      <c r="H38" s="88">
        <f t="shared" si="2"/>
        <v>21.951219512195124</v>
      </c>
    </row>
    <row r="39" spans="1:10" ht="15.75" x14ac:dyDescent="0.25">
      <c r="A39" s="53" t="s">
        <v>42</v>
      </c>
      <c r="B39" s="40">
        <v>13</v>
      </c>
      <c r="C39" s="41">
        <v>10</v>
      </c>
      <c r="D39" s="92">
        <f>C39*100/B39</f>
        <v>76.92307692307692</v>
      </c>
      <c r="E39" s="41">
        <v>9</v>
      </c>
      <c r="F39" s="92">
        <f t="shared" si="1"/>
        <v>69.230769230769226</v>
      </c>
      <c r="G39" s="41">
        <v>10</v>
      </c>
      <c r="H39" s="92">
        <f t="shared" si="2"/>
        <v>76.923076923076934</v>
      </c>
      <c r="J39" s="43"/>
    </row>
    <row r="40" spans="1:10" ht="15.75" x14ac:dyDescent="0.25">
      <c r="A40" s="52" t="s">
        <v>43</v>
      </c>
      <c r="B40" s="95">
        <f>B41+B42+B44+B43+B45+B46+B47+B48+B49+B50+B51+B52+B53</f>
        <v>882</v>
      </c>
      <c r="C40" s="95">
        <f>C41+C42+C44+C43+C45+C46+C47+C48+C49+C50+C51+C52+C53</f>
        <v>286</v>
      </c>
      <c r="D40" s="88">
        <f>(C40/B40)*100</f>
        <v>32.426303854875286</v>
      </c>
      <c r="E40" s="95">
        <f>E41+E42+E44+E43+E45+E46+E47+E48+E49+E50+E51+E52+E53</f>
        <v>241</v>
      </c>
      <c r="F40" s="88">
        <f t="shared" si="1"/>
        <v>27.32426303854875</v>
      </c>
      <c r="G40" s="95">
        <f>G41+G42+G44+G43+G45+G46+G47+G48+G49+G50+G51+G52+G53</f>
        <v>214</v>
      </c>
      <c r="H40" s="88">
        <f t="shared" si="2"/>
        <v>24.263038548752835</v>
      </c>
      <c r="I40" s="43"/>
      <c r="J40" s="43"/>
    </row>
    <row r="41" spans="1:10" ht="15.75" x14ac:dyDescent="0.25">
      <c r="A41" s="53" t="s">
        <v>44</v>
      </c>
      <c r="B41" s="40">
        <v>210</v>
      </c>
      <c r="C41" s="36">
        <v>58</v>
      </c>
      <c r="D41" s="92">
        <f t="shared" ref="D41:D53" si="5">C41*100/B41</f>
        <v>27.61904761904762</v>
      </c>
      <c r="E41" s="36">
        <v>47</v>
      </c>
      <c r="F41" s="92">
        <f t="shared" si="1"/>
        <v>22.380952380952383</v>
      </c>
      <c r="G41" s="36">
        <v>35</v>
      </c>
      <c r="H41" s="92">
        <f t="shared" si="2"/>
        <v>16.666666666666664</v>
      </c>
    </row>
    <row r="42" spans="1:10" ht="15.75" x14ac:dyDescent="0.25">
      <c r="A42" s="52" t="s">
        <v>45</v>
      </c>
      <c r="B42" s="23">
        <v>35</v>
      </c>
      <c r="C42" s="20">
        <v>20</v>
      </c>
      <c r="D42" s="88">
        <f t="shared" si="5"/>
        <v>57.142857142857146</v>
      </c>
      <c r="E42" s="20">
        <v>17</v>
      </c>
      <c r="F42" s="88">
        <f t="shared" si="1"/>
        <v>48.571428571428569</v>
      </c>
      <c r="G42" s="20">
        <v>18</v>
      </c>
      <c r="H42" s="88">
        <f t="shared" si="2"/>
        <v>51.428571428571423</v>
      </c>
    </row>
    <row r="43" spans="1:10" ht="15.75" x14ac:dyDescent="0.25">
      <c r="A43" s="53" t="s">
        <v>46</v>
      </c>
      <c r="B43" s="40">
        <v>437</v>
      </c>
      <c r="C43" s="36">
        <v>127</v>
      </c>
      <c r="D43" s="92">
        <f t="shared" si="5"/>
        <v>29.06178489702517</v>
      </c>
      <c r="E43" s="36">
        <v>104</v>
      </c>
      <c r="F43" s="92">
        <f t="shared" si="1"/>
        <v>23.798627002288331</v>
      </c>
      <c r="G43" s="36">
        <v>91</v>
      </c>
      <c r="H43" s="92">
        <f t="shared" si="2"/>
        <v>20.823798627002287</v>
      </c>
    </row>
    <row r="44" spans="1:10" ht="15.75" x14ac:dyDescent="0.25">
      <c r="A44" s="52" t="s">
        <v>47</v>
      </c>
      <c r="B44" s="23">
        <v>36</v>
      </c>
      <c r="C44" s="20">
        <v>19</v>
      </c>
      <c r="D44" s="88">
        <f t="shared" si="5"/>
        <v>52.777777777777779</v>
      </c>
      <c r="E44" s="20">
        <v>17</v>
      </c>
      <c r="F44" s="88">
        <f t="shared" si="1"/>
        <v>47.222222222222221</v>
      </c>
      <c r="G44" s="20">
        <v>16</v>
      </c>
      <c r="H44" s="88">
        <f t="shared" si="2"/>
        <v>44.444444444444443</v>
      </c>
    </row>
    <row r="45" spans="1:10" ht="15.75" x14ac:dyDescent="0.25">
      <c r="A45" s="53" t="s">
        <v>48</v>
      </c>
      <c r="B45" s="40">
        <v>22</v>
      </c>
      <c r="C45" s="36">
        <v>7</v>
      </c>
      <c r="D45" s="92">
        <f t="shared" si="5"/>
        <v>31.818181818181817</v>
      </c>
      <c r="E45" s="36">
        <v>7</v>
      </c>
      <c r="F45" s="92">
        <f t="shared" si="1"/>
        <v>31.818181818181817</v>
      </c>
      <c r="G45" s="36">
        <v>6</v>
      </c>
      <c r="H45" s="92">
        <f t="shared" si="2"/>
        <v>27.27272727272727</v>
      </c>
    </row>
    <row r="46" spans="1:10" ht="15.75" x14ac:dyDescent="0.25">
      <c r="A46" s="52" t="s">
        <v>49</v>
      </c>
      <c r="B46" s="23">
        <v>26</v>
      </c>
      <c r="C46" s="20">
        <v>4</v>
      </c>
      <c r="D46" s="88">
        <f t="shared" si="5"/>
        <v>15.384615384615385</v>
      </c>
      <c r="E46" s="20">
        <v>4</v>
      </c>
      <c r="F46" s="88">
        <f t="shared" si="1"/>
        <v>15.384615384615385</v>
      </c>
      <c r="G46" s="20">
        <v>4</v>
      </c>
      <c r="H46" s="88">
        <f t="shared" si="2"/>
        <v>15.384615384615385</v>
      </c>
    </row>
    <row r="47" spans="1:10" ht="15.75" x14ac:dyDescent="0.25">
      <c r="A47" s="53" t="s">
        <v>50</v>
      </c>
      <c r="B47" s="40">
        <v>10</v>
      </c>
      <c r="C47" s="36">
        <v>7</v>
      </c>
      <c r="D47" s="92">
        <f t="shared" si="5"/>
        <v>70</v>
      </c>
      <c r="E47" s="36">
        <v>6</v>
      </c>
      <c r="F47" s="92">
        <f t="shared" si="1"/>
        <v>60</v>
      </c>
      <c r="G47" s="36">
        <v>7</v>
      </c>
      <c r="H47" s="92">
        <f t="shared" si="2"/>
        <v>70</v>
      </c>
    </row>
    <row r="48" spans="1:10" ht="15.75" x14ac:dyDescent="0.25">
      <c r="A48" s="52" t="s">
        <v>51</v>
      </c>
      <c r="B48" s="23">
        <v>7</v>
      </c>
      <c r="C48" s="20">
        <v>5</v>
      </c>
      <c r="D48" s="88">
        <f t="shared" si="5"/>
        <v>71.428571428571431</v>
      </c>
      <c r="E48" s="20">
        <v>4</v>
      </c>
      <c r="F48" s="88">
        <f t="shared" si="1"/>
        <v>57.142857142857139</v>
      </c>
      <c r="G48" s="20">
        <v>4</v>
      </c>
      <c r="H48" s="88">
        <f t="shared" si="2"/>
        <v>57.142857142857139</v>
      </c>
    </row>
    <row r="49" spans="1:8" ht="15.75" x14ac:dyDescent="0.25">
      <c r="A49" s="53" t="s">
        <v>52</v>
      </c>
      <c r="B49" s="40">
        <v>13</v>
      </c>
      <c r="C49" s="36">
        <v>1</v>
      </c>
      <c r="D49" s="92">
        <f t="shared" si="5"/>
        <v>7.6923076923076925</v>
      </c>
      <c r="E49" s="36">
        <v>0</v>
      </c>
      <c r="F49" s="92">
        <f t="shared" si="1"/>
        <v>0</v>
      </c>
      <c r="G49" s="36">
        <v>0</v>
      </c>
      <c r="H49" s="92">
        <f t="shared" si="2"/>
        <v>0</v>
      </c>
    </row>
    <row r="50" spans="1:8" ht="15.75" x14ac:dyDescent="0.25">
      <c r="A50" s="52" t="s">
        <v>53</v>
      </c>
      <c r="B50" s="23">
        <v>26</v>
      </c>
      <c r="C50" s="20">
        <v>17</v>
      </c>
      <c r="D50" s="88">
        <f t="shared" si="5"/>
        <v>65.384615384615387</v>
      </c>
      <c r="E50" s="20">
        <v>16</v>
      </c>
      <c r="F50" s="88">
        <f t="shared" si="1"/>
        <v>61.53846153846154</v>
      </c>
      <c r="G50" s="20">
        <v>16</v>
      </c>
      <c r="H50" s="88">
        <f t="shared" si="2"/>
        <v>61.53846153846154</v>
      </c>
    </row>
    <row r="51" spans="1:8" ht="15.75" x14ac:dyDescent="0.25">
      <c r="A51" s="53" t="s">
        <v>54</v>
      </c>
      <c r="B51" s="40">
        <v>6</v>
      </c>
      <c r="C51" s="36">
        <v>6</v>
      </c>
      <c r="D51" s="92">
        <f t="shared" si="5"/>
        <v>100</v>
      </c>
      <c r="E51" s="36">
        <v>6</v>
      </c>
      <c r="F51" s="92">
        <f t="shared" si="1"/>
        <v>100</v>
      </c>
      <c r="G51" s="36">
        <v>6</v>
      </c>
      <c r="H51" s="92">
        <f t="shared" si="2"/>
        <v>100</v>
      </c>
    </row>
    <row r="52" spans="1:8" ht="15.75" x14ac:dyDescent="0.25">
      <c r="A52" s="52" t="s">
        <v>55</v>
      </c>
      <c r="B52" s="23">
        <v>9</v>
      </c>
      <c r="C52" s="20">
        <v>6</v>
      </c>
      <c r="D52" s="88">
        <f t="shared" si="5"/>
        <v>66.666666666666671</v>
      </c>
      <c r="E52" s="20">
        <v>6</v>
      </c>
      <c r="F52" s="88">
        <f t="shared" si="1"/>
        <v>66.666666666666657</v>
      </c>
      <c r="G52" s="20">
        <v>6</v>
      </c>
      <c r="H52" s="88">
        <f t="shared" si="2"/>
        <v>66.666666666666657</v>
      </c>
    </row>
    <row r="53" spans="1:8" ht="15.75" x14ac:dyDescent="0.25">
      <c r="A53" s="70" t="s">
        <v>56</v>
      </c>
      <c r="B53" s="42">
        <v>45</v>
      </c>
      <c r="C53" s="38">
        <v>9</v>
      </c>
      <c r="D53" s="87">
        <f t="shared" si="5"/>
        <v>20</v>
      </c>
      <c r="E53" s="38">
        <v>7</v>
      </c>
      <c r="F53" s="87">
        <f t="shared" si="1"/>
        <v>15.555555555555555</v>
      </c>
      <c r="G53" s="38">
        <v>5</v>
      </c>
      <c r="H53" s="92">
        <f t="shared" si="2"/>
        <v>11.111111111111111</v>
      </c>
    </row>
    <row r="54" spans="1:8" ht="15.75" x14ac:dyDescent="0.25">
      <c r="A54" s="51" t="s">
        <v>57</v>
      </c>
      <c r="B54" s="91">
        <f>B55+B56</f>
        <v>2.6</v>
      </c>
      <c r="C54" s="83">
        <f>C55+C56</f>
        <v>1.7000000000000002</v>
      </c>
      <c r="D54" s="84">
        <f>(C54/B54)*100</f>
        <v>65.384615384615387</v>
      </c>
      <c r="E54" s="18">
        <f>E55+E56</f>
        <v>1.48</v>
      </c>
      <c r="F54" s="84">
        <f t="shared" si="1"/>
        <v>56.92307692307692</v>
      </c>
      <c r="G54" s="18">
        <f>G55+G56</f>
        <v>1.53</v>
      </c>
      <c r="H54" s="86">
        <f t="shared" si="2"/>
        <v>58.846153846153847</v>
      </c>
    </row>
    <row r="55" spans="1:8" ht="15.75" x14ac:dyDescent="0.25">
      <c r="A55" s="52" t="s">
        <v>58</v>
      </c>
      <c r="B55" s="19">
        <v>1.6</v>
      </c>
      <c r="C55" s="20">
        <v>1.1200000000000001</v>
      </c>
      <c r="D55" s="88">
        <f>C55*100/B55</f>
        <v>70</v>
      </c>
      <c r="E55" s="20">
        <v>1.01</v>
      </c>
      <c r="F55" s="88">
        <f>E55*100/B55</f>
        <v>63.125</v>
      </c>
      <c r="G55" s="20">
        <v>1.07</v>
      </c>
      <c r="H55" s="88">
        <f t="shared" si="2"/>
        <v>66.875</v>
      </c>
    </row>
    <row r="56" spans="1:8" ht="15.75" x14ac:dyDescent="0.25">
      <c r="A56" s="66" t="s">
        <v>59</v>
      </c>
      <c r="B56" s="39">
        <v>1</v>
      </c>
      <c r="C56" s="38">
        <v>0.57999999999999996</v>
      </c>
      <c r="D56" s="87">
        <f>C56*100/B56</f>
        <v>57.999999999999993</v>
      </c>
      <c r="E56" s="38">
        <v>0.47</v>
      </c>
      <c r="F56" s="87">
        <f>E56*100/B56</f>
        <v>47</v>
      </c>
      <c r="G56" s="38">
        <v>0.46</v>
      </c>
      <c r="H56" s="87">
        <f t="shared" si="2"/>
        <v>46</v>
      </c>
    </row>
    <row r="57" spans="1:8" ht="34.15" customHeight="1" thickBot="1" x14ac:dyDescent="0.3">
      <c r="A57" s="71" t="s">
        <v>63</v>
      </c>
      <c r="B57" s="96">
        <f>SUM(B54+B37+B36+B32+B23+B18+B15+B7+B6)</f>
        <v>3970.6221</v>
      </c>
      <c r="C57" s="97">
        <f>C54+C37+C36+C32+C23+C18+C17+C7+C6</f>
        <v>1863.2400000000002</v>
      </c>
      <c r="D57" s="98">
        <f>(C57/B57)*100</f>
        <v>46.925644220838855</v>
      </c>
      <c r="E57" s="97">
        <f>E54+E37+E36+E32+E23+E18+E17+E7+E6</f>
        <v>1678.98</v>
      </c>
      <c r="F57" s="99">
        <f>(E57/B57)*100</f>
        <v>42.285061577630366</v>
      </c>
      <c r="G57" s="97">
        <f>G54+G37+G36+G32+G23+G18+G17+G7+G6</f>
        <v>1638.4899999999998</v>
      </c>
      <c r="H57" s="99">
        <f>(G57/B57)*100</f>
        <v>41.26532212672668</v>
      </c>
    </row>
    <row r="58" spans="1:8" ht="15.75" x14ac:dyDescent="0.25">
      <c r="A58" s="47" t="s">
        <v>60</v>
      </c>
      <c r="B58" s="25"/>
      <c r="C58" s="72"/>
      <c r="D58" s="64"/>
      <c r="E58" s="72"/>
      <c r="F58" s="64"/>
      <c r="G58" s="72"/>
      <c r="H58" s="64"/>
    </row>
    <row r="59" spans="1:8" ht="15.75" x14ac:dyDescent="0.25">
      <c r="A59" s="47" t="s">
        <v>61</v>
      </c>
      <c r="B59" s="73"/>
      <c r="C59" s="21"/>
      <c r="D59" s="64"/>
      <c r="E59" s="21"/>
      <c r="F59" s="64"/>
      <c r="G59" s="21"/>
      <c r="H59" s="64"/>
    </row>
    <row r="60" spans="1:8" ht="16.5" thickBot="1" x14ac:dyDescent="0.3">
      <c r="A60" s="48" t="s">
        <v>62</v>
      </c>
      <c r="B60" s="74">
        <v>2474</v>
      </c>
      <c r="C60" s="80">
        <v>569</v>
      </c>
      <c r="D60" s="81">
        <f>C60*100/B60</f>
        <v>22.999191592562653</v>
      </c>
      <c r="E60" s="80">
        <v>516</v>
      </c>
      <c r="F60" s="81">
        <f>(E60/B60)*100</f>
        <v>20.85691188358933</v>
      </c>
      <c r="G60" s="80">
        <v>487</v>
      </c>
      <c r="H60" s="81">
        <f>(G60/B60)*100</f>
        <v>19.684721099434118</v>
      </c>
    </row>
    <row r="61" spans="1:8" ht="15.75" x14ac:dyDescent="0.25">
      <c r="A61" s="26" t="s">
        <v>2</v>
      </c>
      <c r="B61" s="27"/>
      <c r="C61" s="28"/>
      <c r="D61" s="75"/>
      <c r="E61" s="29"/>
      <c r="F61" s="27"/>
      <c r="G61" s="28"/>
      <c r="H61" s="27"/>
    </row>
    <row r="62" spans="1:8" x14ac:dyDescent="0.2">
      <c r="A62" s="76" t="s">
        <v>3</v>
      </c>
      <c r="B62" s="75"/>
      <c r="C62" s="75"/>
      <c r="D62" s="75"/>
      <c r="E62" s="75"/>
      <c r="F62" s="75"/>
      <c r="G62" s="75"/>
      <c r="H62" s="75"/>
    </row>
  </sheetData>
  <mergeCells count="5">
    <mergeCell ref="G3:H3"/>
    <mergeCell ref="A1:F1"/>
    <mergeCell ref="A2:F2"/>
    <mergeCell ref="C3:D3"/>
    <mergeCell ref="E3:F3"/>
  </mergeCells>
  <phoneticPr fontId="0" type="noConversion"/>
  <pageMargins left="0.75" right="0.46" top="0.53" bottom="0.32" header="0" footer="0"/>
  <pageSetup paperSize="9" scale="78" orientation="portrait" r:id="rId1"/>
  <headerFooter alignWithMargins="0"/>
  <ignoredErrors>
    <ignoredError sqref="D7 F7 H7 D15 F15 D18 F18 D23 F23 D32 F32 F35:H35 D37:D50 F40:F57 D35 F37 D54 D57" formula="1"/>
    <ignoredError sqref="E35 E54 G5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FBA3F-22BC-4537-B443-366AB2ED440E}">
  <dimension ref="A1:K89"/>
  <sheetViews>
    <sheetView view="pageBreakPreview" zoomScale="80" zoomScaleNormal="50" zoomScaleSheetLayoutView="80" workbookViewId="0">
      <pane xSplit="1" ySplit="6" topLeftCell="B7" activePane="bottomRight" state="frozen"/>
      <selection activeCell="H78" sqref="H78"/>
      <selection pane="topRight" activeCell="H78" sqref="H78"/>
      <selection pane="bottomLeft" activeCell="H78" sqref="H78"/>
      <selection pane="bottomRight" sqref="A1:I1"/>
    </sheetView>
  </sheetViews>
  <sheetFormatPr baseColWidth="10" defaultRowHeight="12.75" x14ac:dyDescent="0.2"/>
  <cols>
    <col min="1" max="1" width="39.85546875" style="583" customWidth="1"/>
    <col min="2" max="9" width="11.5703125" style="583" customWidth="1"/>
    <col min="10" max="10" width="13.140625" style="583" customWidth="1"/>
    <col min="11" max="11" width="14.140625" style="583" customWidth="1"/>
    <col min="12" max="256" width="11.5703125" style="583"/>
    <col min="257" max="257" width="39.85546875" style="583" customWidth="1"/>
    <col min="258" max="265" width="11.5703125" style="583"/>
    <col min="266" max="266" width="13.140625" style="583" customWidth="1"/>
    <col min="267" max="267" width="14.140625" style="583" customWidth="1"/>
    <col min="268" max="512" width="11.5703125" style="583"/>
    <col min="513" max="513" width="39.85546875" style="583" customWidth="1"/>
    <col min="514" max="521" width="11.5703125" style="583"/>
    <col min="522" max="522" width="13.140625" style="583" customWidth="1"/>
    <col min="523" max="523" width="14.140625" style="583" customWidth="1"/>
    <col min="524" max="768" width="11.5703125" style="583"/>
    <col min="769" max="769" width="39.85546875" style="583" customWidth="1"/>
    <col min="770" max="777" width="11.5703125" style="583"/>
    <col min="778" max="778" width="13.140625" style="583" customWidth="1"/>
    <col min="779" max="779" width="14.140625" style="583" customWidth="1"/>
    <col min="780" max="1024" width="11.5703125" style="583"/>
    <col min="1025" max="1025" width="39.85546875" style="583" customWidth="1"/>
    <col min="1026" max="1033" width="11.5703125" style="583"/>
    <col min="1034" max="1034" width="13.140625" style="583" customWidth="1"/>
    <col min="1035" max="1035" width="14.140625" style="583" customWidth="1"/>
    <col min="1036" max="1280" width="11.5703125" style="583"/>
    <col min="1281" max="1281" width="39.85546875" style="583" customWidth="1"/>
    <col min="1282" max="1289" width="11.5703125" style="583"/>
    <col min="1290" max="1290" width="13.140625" style="583" customWidth="1"/>
    <col min="1291" max="1291" width="14.140625" style="583" customWidth="1"/>
    <col min="1292" max="1536" width="11.5703125" style="583"/>
    <col min="1537" max="1537" width="39.85546875" style="583" customWidth="1"/>
    <col min="1538" max="1545" width="11.5703125" style="583"/>
    <col min="1546" max="1546" width="13.140625" style="583" customWidth="1"/>
    <col min="1547" max="1547" width="14.140625" style="583" customWidth="1"/>
    <col min="1548" max="1792" width="11.5703125" style="583"/>
    <col min="1793" max="1793" width="39.85546875" style="583" customWidth="1"/>
    <col min="1794" max="1801" width="11.5703125" style="583"/>
    <col min="1802" max="1802" width="13.140625" style="583" customWidth="1"/>
    <col min="1803" max="1803" width="14.140625" style="583" customWidth="1"/>
    <col min="1804" max="2048" width="11.5703125" style="583"/>
    <col min="2049" max="2049" width="39.85546875" style="583" customWidth="1"/>
    <col min="2050" max="2057" width="11.5703125" style="583"/>
    <col min="2058" max="2058" width="13.140625" style="583" customWidth="1"/>
    <col min="2059" max="2059" width="14.140625" style="583" customWidth="1"/>
    <col min="2060" max="2304" width="11.5703125" style="583"/>
    <col min="2305" max="2305" width="39.85546875" style="583" customWidth="1"/>
    <col min="2306" max="2313" width="11.5703125" style="583"/>
    <col min="2314" max="2314" width="13.140625" style="583" customWidth="1"/>
    <col min="2315" max="2315" width="14.140625" style="583" customWidth="1"/>
    <col min="2316" max="2560" width="11.5703125" style="583"/>
    <col min="2561" max="2561" width="39.85546875" style="583" customWidth="1"/>
    <col min="2562" max="2569" width="11.5703125" style="583"/>
    <col min="2570" max="2570" width="13.140625" style="583" customWidth="1"/>
    <col min="2571" max="2571" width="14.140625" style="583" customWidth="1"/>
    <col min="2572" max="2816" width="11.5703125" style="583"/>
    <col min="2817" max="2817" width="39.85546875" style="583" customWidth="1"/>
    <col min="2818" max="2825" width="11.5703125" style="583"/>
    <col min="2826" max="2826" width="13.140625" style="583" customWidth="1"/>
    <col min="2827" max="2827" width="14.140625" style="583" customWidth="1"/>
    <col min="2828" max="3072" width="11.5703125" style="583"/>
    <col min="3073" max="3073" width="39.85546875" style="583" customWidth="1"/>
    <col min="3074" max="3081" width="11.5703125" style="583"/>
    <col min="3082" max="3082" width="13.140625" style="583" customWidth="1"/>
    <col min="3083" max="3083" width="14.140625" style="583" customWidth="1"/>
    <col min="3084" max="3328" width="11.5703125" style="583"/>
    <col min="3329" max="3329" width="39.85546875" style="583" customWidth="1"/>
    <col min="3330" max="3337" width="11.5703125" style="583"/>
    <col min="3338" max="3338" width="13.140625" style="583" customWidth="1"/>
    <col min="3339" max="3339" width="14.140625" style="583" customWidth="1"/>
    <col min="3340" max="3584" width="11.5703125" style="583"/>
    <col min="3585" max="3585" width="39.85546875" style="583" customWidth="1"/>
    <col min="3586" max="3593" width="11.5703125" style="583"/>
    <col min="3594" max="3594" width="13.140625" style="583" customWidth="1"/>
    <col min="3595" max="3595" width="14.140625" style="583" customWidth="1"/>
    <col min="3596" max="3840" width="11.5703125" style="583"/>
    <col min="3841" max="3841" width="39.85546875" style="583" customWidth="1"/>
    <col min="3842" max="3849" width="11.5703125" style="583"/>
    <col min="3850" max="3850" width="13.140625" style="583" customWidth="1"/>
    <col min="3851" max="3851" width="14.140625" style="583" customWidth="1"/>
    <col min="3852" max="4096" width="11.5703125" style="583"/>
    <col min="4097" max="4097" width="39.85546875" style="583" customWidth="1"/>
    <col min="4098" max="4105" width="11.5703125" style="583"/>
    <col min="4106" max="4106" width="13.140625" style="583" customWidth="1"/>
    <col min="4107" max="4107" width="14.140625" style="583" customWidth="1"/>
    <col min="4108" max="4352" width="11.5703125" style="583"/>
    <col min="4353" max="4353" width="39.85546875" style="583" customWidth="1"/>
    <col min="4354" max="4361" width="11.5703125" style="583"/>
    <col min="4362" max="4362" width="13.140625" style="583" customWidth="1"/>
    <col min="4363" max="4363" width="14.140625" style="583" customWidth="1"/>
    <col min="4364" max="4608" width="11.5703125" style="583"/>
    <col min="4609" max="4609" width="39.85546875" style="583" customWidth="1"/>
    <col min="4610" max="4617" width="11.5703125" style="583"/>
    <col min="4618" max="4618" width="13.140625" style="583" customWidth="1"/>
    <col min="4619" max="4619" width="14.140625" style="583" customWidth="1"/>
    <col min="4620" max="4864" width="11.5703125" style="583"/>
    <col min="4865" max="4865" width="39.85546875" style="583" customWidth="1"/>
    <col min="4866" max="4873" width="11.5703125" style="583"/>
    <col min="4874" max="4874" width="13.140625" style="583" customWidth="1"/>
    <col min="4875" max="4875" width="14.140625" style="583" customWidth="1"/>
    <col min="4876" max="5120" width="11.5703125" style="583"/>
    <col min="5121" max="5121" width="39.85546875" style="583" customWidth="1"/>
    <col min="5122" max="5129" width="11.5703125" style="583"/>
    <col min="5130" max="5130" width="13.140625" style="583" customWidth="1"/>
    <col min="5131" max="5131" width="14.140625" style="583" customWidth="1"/>
    <col min="5132" max="5376" width="11.5703125" style="583"/>
    <col min="5377" max="5377" width="39.85546875" style="583" customWidth="1"/>
    <col min="5378" max="5385" width="11.5703125" style="583"/>
    <col min="5386" max="5386" width="13.140625" style="583" customWidth="1"/>
    <col min="5387" max="5387" width="14.140625" style="583" customWidth="1"/>
    <col min="5388" max="5632" width="11.5703125" style="583"/>
    <col min="5633" max="5633" width="39.85546875" style="583" customWidth="1"/>
    <col min="5634" max="5641" width="11.5703125" style="583"/>
    <col min="5642" max="5642" width="13.140625" style="583" customWidth="1"/>
    <col min="5643" max="5643" width="14.140625" style="583" customWidth="1"/>
    <col min="5644" max="5888" width="11.5703125" style="583"/>
    <col min="5889" max="5889" width="39.85546875" style="583" customWidth="1"/>
    <col min="5890" max="5897" width="11.5703125" style="583"/>
    <col min="5898" max="5898" width="13.140625" style="583" customWidth="1"/>
    <col min="5899" max="5899" width="14.140625" style="583" customWidth="1"/>
    <col min="5900" max="6144" width="11.5703125" style="583"/>
    <col min="6145" max="6145" width="39.85546875" style="583" customWidth="1"/>
    <col min="6146" max="6153" width="11.5703125" style="583"/>
    <col min="6154" max="6154" width="13.140625" style="583" customWidth="1"/>
    <col min="6155" max="6155" width="14.140625" style="583" customWidth="1"/>
    <col min="6156" max="6400" width="11.5703125" style="583"/>
    <col min="6401" max="6401" width="39.85546875" style="583" customWidth="1"/>
    <col min="6402" max="6409" width="11.5703125" style="583"/>
    <col min="6410" max="6410" width="13.140625" style="583" customWidth="1"/>
    <col min="6411" max="6411" width="14.140625" style="583" customWidth="1"/>
    <col min="6412" max="6656" width="11.5703125" style="583"/>
    <col min="6657" max="6657" width="39.85546875" style="583" customWidth="1"/>
    <col min="6658" max="6665" width="11.5703125" style="583"/>
    <col min="6666" max="6666" width="13.140625" style="583" customWidth="1"/>
    <col min="6667" max="6667" width="14.140625" style="583" customWidth="1"/>
    <col min="6668" max="6912" width="11.5703125" style="583"/>
    <col min="6913" max="6913" width="39.85546875" style="583" customWidth="1"/>
    <col min="6914" max="6921" width="11.5703125" style="583"/>
    <col min="6922" max="6922" width="13.140625" style="583" customWidth="1"/>
    <col min="6923" max="6923" width="14.140625" style="583" customWidth="1"/>
    <col min="6924" max="7168" width="11.5703125" style="583"/>
    <col min="7169" max="7169" width="39.85546875" style="583" customWidth="1"/>
    <col min="7170" max="7177" width="11.5703125" style="583"/>
    <col min="7178" max="7178" width="13.140625" style="583" customWidth="1"/>
    <col min="7179" max="7179" width="14.140625" style="583" customWidth="1"/>
    <col min="7180" max="7424" width="11.5703125" style="583"/>
    <col min="7425" max="7425" width="39.85546875" style="583" customWidth="1"/>
    <col min="7426" max="7433" width="11.5703125" style="583"/>
    <col min="7434" max="7434" width="13.140625" style="583" customWidth="1"/>
    <col min="7435" max="7435" width="14.140625" style="583" customWidth="1"/>
    <col min="7436" max="7680" width="11.5703125" style="583"/>
    <col min="7681" max="7681" width="39.85546875" style="583" customWidth="1"/>
    <col min="7682" max="7689" width="11.5703125" style="583"/>
    <col min="7690" max="7690" width="13.140625" style="583" customWidth="1"/>
    <col min="7691" max="7691" width="14.140625" style="583" customWidth="1"/>
    <col min="7692" max="7936" width="11.5703125" style="583"/>
    <col min="7937" max="7937" width="39.85546875" style="583" customWidth="1"/>
    <col min="7938" max="7945" width="11.5703125" style="583"/>
    <col min="7946" max="7946" width="13.140625" style="583" customWidth="1"/>
    <col min="7947" max="7947" width="14.140625" style="583" customWidth="1"/>
    <col min="7948" max="8192" width="11.5703125" style="583"/>
    <col min="8193" max="8193" width="39.85546875" style="583" customWidth="1"/>
    <col min="8194" max="8201" width="11.5703125" style="583"/>
    <col min="8202" max="8202" width="13.140625" style="583" customWidth="1"/>
    <col min="8203" max="8203" width="14.140625" style="583" customWidth="1"/>
    <col min="8204" max="8448" width="11.5703125" style="583"/>
    <col min="8449" max="8449" width="39.85546875" style="583" customWidth="1"/>
    <col min="8450" max="8457" width="11.5703125" style="583"/>
    <col min="8458" max="8458" width="13.140625" style="583" customWidth="1"/>
    <col min="8459" max="8459" width="14.140625" style="583" customWidth="1"/>
    <col min="8460" max="8704" width="11.5703125" style="583"/>
    <col min="8705" max="8705" width="39.85546875" style="583" customWidth="1"/>
    <col min="8706" max="8713" width="11.5703125" style="583"/>
    <col min="8714" max="8714" width="13.140625" style="583" customWidth="1"/>
    <col min="8715" max="8715" width="14.140625" style="583" customWidth="1"/>
    <col min="8716" max="8960" width="11.5703125" style="583"/>
    <col min="8961" max="8961" width="39.85546875" style="583" customWidth="1"/>
    <col min="8962" max="8969" width="11.5703125" style="583"/>
    <col min="8970" max="8970" width="13.140625" style="583" customWidth="1"/>
    <col min="8971" max="8971" width="14.140625" style="583" customWidth="1"/>
    <col min="8972" max="9216" width="11.5703125" style="583"/>
    <col min="9217" max="9217" width="39.85546875" style="583" customWidth="1"/>
    <col min="9218" max="9225" width="11.5703125" style="583"/>
    <col min="9226" max="9226" width="13.140625" style="583" customWidth="1"/>
    <col min="9227" max="9227" width="14.140625" style="583" customWidth="1"/>
    <col min="9228" max="9472" width="11.5703125" style="583"/>
    <col min="9473" max="9473" width="39.85546875" style="583" customWidth="1"/>
    <col min="9474" max="9481" width="11.5703125" style="583"/>
    <col min="9482" max="9482" width="13.140625" style="583" customWidth="1"/>
    <col min="9483" max="9483" width="14.140625" style="583" customWidth="1"/>
    <col min="9484" max="9728" width="11.5703125" style="583"/>
    <col min="9729" max="9729" width="39.85546875" style="583" customWidth="1"/>
    <col min="9730" max="9737" width="11.5703125" style="583"/>
    <col min="9738" max="9738" width="13.140625" style="583" customWidth="1"/>
    <col min="9739" max="9739" width="14.140625" style="583" customWidth="1"/>
    <col min="9740" max="9984" width="11.5703125" style="583"/>
    <col min="9985" max="9985" width="39.85546875" style="583" customWidth="1"/>
    <col min="9986" max="9993" width="11.5703125" style="583"/>
    <col min="9994" max="9994" width="13.140625" style="583" customWidth="1"/>
    <col min="9995" max="9995" width="14.140625" style="583" customWidth="1"/>
    <col min="9996" max="10240" width="11.5703125" style="583"/>
    <col min="10241" max="10241" width="39.85546875" style="583" customWidth="1"/>
    <col min="10242" max="10249" width="11.5703125" style="583"/>
    <col min="10250" max="10250" width="13.140625" style="583" customWidth="1"/>
    <col min="10251" max="10251" width="14.140625" style="583" customWidth="1"/>
    <col min="10252" max="10496" width="11.5703125" style="583"/>
    <col min="10497" max="10497" width="39.85546875" style="583" customWidth="1"/>
    <col min="10498" max="10505" width="11.5703125" style="583"/>
    <col min="10506" max="10506" width="13.140625" style="583" customWidth="1"/>
    <col min="10507" max="10507" width="14.140625" style="583" customWidth="1"/>
    <col min="10508" max="10752" width="11.5703125" style="583"/>
    <col min="10753" max="10753" width="39.85546875" style="583" customWidth="1"/>
    <col min="10754" max="10761" width="11.5703125" style="583"/>
    <col min="10762" max="10762" width="13.140625" style="583" customWidth="1"/>
    <col min="10763" max="10763" width="14.140625" style="583" customWidth="1"/>
    <col min="10764" max="11008" width="11.5703125" style="583"/>
    <col min="11009" max="11009" width="39.85546875" style="583" customWidth="1"/>
    <col min="11010" max="11017" width="11.5703125" style="583"/>
    <col min="11018" max="11018" width="13.140625" style="583" customWidth="1"/>
    <col min="11019" max="11019" width="14.140625" style="583" customWidth="1"/>
    <col min="11020" max="11264" width="11.5703125" style="583"/>
    <col min="11265" max="11265" width="39.85546875" style="583" customWidth="1"/>
    <col min="11266" max="11273" width="11.5703125" style="583"/>
    <col min="11274" max="11274" width="13.140625" style="583" customWidth="1"/>
    <col min="11275" max="11275" width="14.140625" style="583" customWidth="1"/>
    <col min="11276" max="11520" width="11.5703125" style="583"/>
    <col min="11521" max="11521" width="39.85546875" style="583" customWidth="1"/>
    <col min="11522" max="11529" width="11.5703125" style="583"/>
    <col min="11530" max="11530" width="13.140625" style="583" customWidth="1"/>
    <col min="11531" max="11531" width="14.140625" style="583" customWidth="1"/>
    <col min="11532" max="11776" width="11.5703125" style="583"/>
    <col min="11777" max="11777" width="39.85546875" style="583" customWidth="1"/>
    <col min="11778" max="11785" width="11.5703125" style="583"/>
    <col min="11786" max="11786" width="13.140625" style="583" customWidth="1"/>
    <col min="11787" max="11787" width="14.140625" style="583" customWidth="1"/>
    <col min="11788" max="12032" width="11.5703125" style="583"/>
    <col min="12033" max="12033" width="39.85546875" style="583" customWidth="1"/>
    <col min="12034" max="12041" width="11.5703125" style="583"/>
    <col min="12042" max="12042" width="13.140625" style="583" customWidth="1"/>
    <col min="12043" max="12043" width="14.140625" style="583" customWidth="1"/>
    <col min="12044" max="12288" width="11.5703125" style="583"/>
    <col min="12289" max="12289" width="39.85546875" style="583" customWidth="1"/>
    <col min="12290" max="12297" width="11.5703125" style="583"/>
    <col min="12298" max="12298" width="13.140625" style="583" customWidth="1"/>
    <col min="12299" max="12299" width="14.140625" style="583" customWidth="1"/>
    <col min="12300" max="12544" width="11.5703125" style="583"/>
    <col min="12545" max="12545" width="39.85546875" style="583" customWidth="1"/>
    <col min="12546" max="12553" width="11.5703125" style="583"/>
    <col min="12554" max="12554" width="13.140625" style="583" customWidth="1"/>
    <col min="12555" max="12555" width="14.140625" style="583" customWidth="1"/>
    <col min="12556" max="12800" width="11.5703125" style="583"/>
    <col min="12801" max="12801" width="39.85546875" style="583" customWidth="1"/>
    <col min="12802" max="12809" width="11.5703125" style="583"/>
    <col min="12810" max="12810" width="13.140625" style="583" customWidth="1"/>
    <col min="12811" max="12811" width="14.140625" style="583" customWidth="1"/>
    <col min="12812" max="13056" width="11.5703125" style="583"/>
    <col min="13057" max="13057" width="39.85546875" style="583" customWidth="1"/>
    <col min="13058" max="13065" width="11.5703125" style="583"/>
    <col min="13066" max="13066" width="13.140625" style="583" customWidth="1"/>
    <col min="13067" max="13067" width="14.140625" style="583" customWidth="1"/>
    <col min="13068" max="13312" width="11.5703125" style="583"/>
    <col min="13313" max="13313" width="39.85546875" style="583" customWidth="1"/>
    <col min="13314" max="13321" width="11.5703125" style="583"/>
    <col min="13322" max="13322" width="13.140625" style="583" customWidth="1"/>
    <col min="13323" max="13323" width="14.140625" style="583" customWidth="1"/>
    <col min="13324" max="13568" width="11.5703125" style="583"/>
    <col min="13569" max="13569" width="39.85546875" style="583" customWidth="1"/>
    <col min="13570" max="13577" width="11.5703125" style="583"/>
    <col min="13578" max="13578" width="13.140625" style="583" customWidth="1"/>
    <col min="13579" max="13579" width="14.140625" style="583" customWidth="1"/>
    <col min="13580" max="13824" width="11.5703125" style="583"/>
    <col min="13825" max="13825" width="39.85546875" style="583" customWidth="1"/>
    <col min="13826" max="13833" width="11.5703125" style="583"/>
    <col min="13834" max="13834" width="13.140625" style="583" customWidth="1"/>
    <col min="13835" max="13835" width="14.140625" style="583" customWidth="1"/>
    <col min="13836" max="14080" width="11.5703125" style="583"/>
    <col min="14081" max="14081" width="39.85546875" style="583" customWidth="1"/>
    <col min="14082" max="14089" width="11.5703125" style="583"/>
    <col min="14090" max="14090" width="13.140625" style="583" customWidth="1"/>
    <col min="14091" max="14091" width="14.140625" style="583" customWidth="1"/>
    <col min="14092" max="14336" width="11.5703125" style="583"/>
    <col min="14337" max="14337" width="39.85546875" style="583" customWidth="1"/>
    <col min="14338" max="14345" width="11.5703125" style="583"/>
    <col min="14346" max="14346" width="13.140625" style="583" customWidth="1"/>
    <col min="14347" max="14347" width="14.140625" style="583" customWidth="1"/>
    <col min="14348" max="14592" width="11.5703125" style="583"/>
    <col min="14593" max="14593" width="39.85546875" style="583" customWidth="1"/>
    <col min="14594" max="14601" width="11.5703125" style="583"/>
    <col min="14602" max="14602" width="13.140625" style="583" customWidth="1"/>
    <col min="14603" max="14603" width="14.140625" style="583" customWidth="1"/>
    <col min="14604" max="14848" width="11.5703125" style="583"/>
    <col min="14849" max="14849" width="39.85546875" style="583" customWidth="1"/>
    <col min="14850" max="14857" width="11.5703125" style="583"/>
    <col min="14858" max="14858" width="13.140625" style="583" customWidth="1"/>
    <col min="14859" max="14859" width="14.140625" style="583" customWidth="1"/>
    <col min="14860" max="15104" width="11.5703125" style="583"/>
    <col min="15105" max="15105" width="39.85546875" style="583" customWidth="1"/>
    <col min="15106" max="15113" width="11.5703125" style="583"/>
    <col min="15114" max="15114" width="13.140625" style="583" customWidth="1"/>
    <col min="15115" max="15115" width="14.140625" style="583" customWidth="1"/>
    <col min="15116" max="15360" width="11.5703125" style="583"/>
    <col min="15361" max="15361" width="39.85546875" style="583" customWidth="1"/>
    <col min="15362" max="15369" width="11.5703125" style="583"/>
    <col min="15370" max="15370" width="13.140625" style="583" customWidth="1"/>
    <col min="15371" max="15371" width="14.140625" style="583" customWidth="1"/>
    <col min="15372" max="15616" width="11.5703125" style="583"/>
    <col min="15617" max="15617" width="39.85546875" style="583" customWidth="1"/>
    <col min="15618" max="15625" width="11.5703125" style="583"/>
    <col min="15626" max="15626" width="13.140625" style="583" customWidth="1"/>
    <col min="15627" max="15627" width="14.140625" style="583" customWidth="1"/>
    <col min="15628" max="15872" width="11.5703125" style="583"/>
    <col min="15873" max="15873" width="39.85546875" style="583" customWidth="1"/>
    <col min="15874" max="15881" width="11.5703125" style="583"/>
    <col min="15882" max="15882" width="13.140625" style="583" customWidth="1"/>
    <col min="15883" max="15883" width="14.140625" style="583" customWidth="1"/>
    <col min="15884" max="16128" width="11.5703125" style="583"/>
    <col min="16129" max="16129" width="39.85546875" style="583" customWidth="1"/>
    <col min="16130" max="16137" width="11.5703125" style="583"/>
    <col min="16138" max="16138" width="13.140625" style="583" customWidth="1"/>
    <col min="16139" max="16139" width="14.140625" style="583" customWidth="1"/>
    <col min="16140" max="16384" width="11.5703125" style="583"/>
  </cols>
  <sheetData>
    <row r="1" spans="1:9" ht="27.75" customHeight="1" x14ac:dyDescent="0.35">
      <c r="A1" s="773" t="s">
        <v>760</v>
      </c>
      <c r="B1" s="773"/>
      <c r="C1" s="773"/>
      <c r="D1" s="773"/>
      <c r="E1" s="773"/>
      <c r="F1" s="773"/>
      <c r="G1" s="773"/>
      <c r="H1" s="773"/>
      <c r="I1" s="773"/>
    </row>
    <row r="2" spans="1:9" ht="24" customHeight="1" x14ac:dyDescent="0.3">
      <c r="A2" s="774" t="s">
        <v>761</v>
      </c>
      <c r="B2" s="774"/>
      <c r="C2" s="774"/>
      <c r="D2" s="774"/>
      <c r="E2" s="774"/>
      <c r="F2" s="774"/>
      <c r="G2" s="774"/>
      <c r="H2" s="774"/>
      <c r="I2" s="774"/>
    </row>
    <row r="3" spans="1:9" ht="16.5" thickBot="1" x14ac:dyDescent="0.3">
      <c r="A3" s="584"/>
      <c r="B3" s="584"/>
      <c r="C3" s="584"/>
      <c r="D3" s="584"/>
      <c r="E3" s="584"/>
      <c r="F3" s="585"/>
      <c r="G3" s="585"/>
      <c r="H3" s="585"/>
      <c r="I3" s="585"/>
    </row>
    <row r="4" spans="1:9" ht="24.75" customHeight="1" thickBot="1" x14ac:dyDescent="0.25">
      <c r="A4" s="775" t="s">
        <v>144</v>
      </c>
      <c r="B4" s="778" t="s">
        <v>287</v>
      </c>
      <c r="C4" s="778"/>
      <c r="D4" s="778"/>
      <c r="E4" s="778"/>
      <c r="F4" s="778" t="s">
        <v>762</v>
      </c>
      <c r="G4" s="778"/>
      <c r="H4" s="778"/>
      <c r="I4" s="778"/>
    </row>
    <row r="5" spans="1:9" ht="24.75" customHeight="1" x14ac:dyDescent="0.2">
      <c r="A5" s="776"/>
      <c r="B5" s="776" t="s">
        <v>763</v>
      </c>
      <c r="C5" s="776"/>
      <c r="D5" s="779" t="s">
        <v>764</v>
      </c>
      <c r="E5" s="779"/>
      <c r="F5" s="776" t="s">
        <v>763</v>
      </c>
      <c r="G5" s="776"/>
      <c r="H5" s="779" t="s">
        <v>764</v>
      </c>
      <c r="I5" s="779"/>
    </row>
    <row r="6" spans="1:9" ht="47.25" customHeight="1" thickBot="1" x14ac:dyDescent="0.25">
      <c r="A6" s="777"/>
      <c r="B6" s="586" t="s">
        <v>765</v>
      </c>
      <c r="C6" s="587" t="s">
        <v>766</v>
      </c>
      <c r="D6" s="586" t="str">
        <f>$B$6</f>
        <v>3r TRIM. 2023</v>
      </c>
      <c r="E6" s="587" t="str">
        <f>$C$6</f>
        <v>TOTAL ACUMUL. 2023</v>
      </c>
      <c r="F6" s="586" t="str">
        <f>$B$6</f>
        <v>3r TRIM. 2023</v>
      </c>
      <c r="G6" s="587" t="str">
        <f>$C$6</f>
        <v>TOTAL ACUMUL. 2023</v>
      </c>
      <c r="H6" s="586" t="str">
        <f>$B$6</f>
        <v>3r TRIM. 2023</v>
      </c>
      <c r="I6" s="587" t="str">
        <f>$C$6</f>
        <v>TOTAL ACUMUL. 2023</v>
      </c>
    </row>
    <row r="7" spans="1:9" ht="16.5" customHeight="1" x14ac:dyDescent="0.25">
      <c r="A7" s="588"/>
      <c r="B7" s="589"/>
      <c r="C7" s="590"/>
      <c r="D7" s="589"/>
      <c r="E7" s="590"/>
      <c r="F7" s="589"/>
      <c r="G7" s="590"/>
      <c r="H7" s="589"/>
      <c r="I7" s="590"/>
    </row>
    <row r="8" spans="1:9" ht="16.5" customHeight="1" x14ac:dyDescent="0.25">
      <c r="A8" s="591" t="s">
        <v>767</v>
      </c>
      <c r="B8" s="592">
        <v>4.6991000000000005</v>
      </c>
      <c r="C8" s="452">
        <v>10.0403</v>
      </c>
      <c r="D8" s="592">
        <v>153.1696</v>
      </c>
      <c r="E8" s="452">
        <v>335.14142000000004</v>
      </c>
      <c r="F8" s="592">
        <v>3.6711</v>
      </c>
      <c r="G8" s="452">
        <v>4.5493000000000006</v>
      </c>
      <c r="H8" s="592">
        <v>79.49324</v>
      </c>
      <c r="I8" s="452">
        <v>85.430310000000006</v>
      </c>
    </row>
    <row r="9" spans="1:9" ht="16.5" customHeight="1" x14ac:dyDescent="0.25">
      <c r="A9" s="593" t="s">
        <v>768</v>
      </c>
      <c r="B9" s="594">
        <v>20932.515909000002</v>
      </c>
      <c r="C9" s="595">
        <v>60295.939720000009</v>
      </c>
      <c r="D9" s="594">
        <v>92703.718120000005</v>
      </c>
      <c r="E9" s="595">
        <v>267202.17958</v>
      </c>
      <c r="F9" s="594">
        <v>13386.203540999997</v>
      </c>
      <c r="G9" s="595">
        <v>37047.491955999998</v>
      </c>
      <c r="H9" s="594">
        <v>66754.729839999971</v>
      </c>
      <c r="I9" s="595">
        <v>189742.00448999996</v>
      </c>
    </row>
    <row r="10" spans="1:9" ht="16.5" customHeight="1" x14ac:dyDescent="0.25">
      <c r="A10" s="591" t="s">
        <v>769</v>
      </c>
      <c r="B10" s="592">
        <v>10472.837195</v>
      </c>
      <c r="C10" s="452">
        <v>29815.420031000001</v>
      </c>
      <c r="D10" s="592">
        <v>56142.069319999995</v>
      </c>
      <c r="E10" s="452">
        <v>161812.95319999999</v>
      </c>
      <c r="F10" s="592">
        <v>9456.0130449999997</v>
      </c>
      <c r="G10" s="452">
        <v>26551.225000999999</v>
      </c>
      <c r="H10" s="592">
        <v>51536.117849999995</v>
      </c>
      <c r="I10" s="452">
        <v>146451.85545999999</v>
      </c>
    </row>
    <row r="11" spans="1:9" ht="16.5" customHeight="1" x14ac:dyDescent="0.25">
      <c r="A11" s="593" t="s">
        <v>770</v>
      </c>
      <c r="B11" s="594">
        <v>3017.4325350000004</v>
      </c>
      <c r="C11" s="595">
        <v>8837.1150140000009</v>
      </c>
      <c r="D11" s="594">
        <v>12479.965260000001</v>
      </c>
      <c r="E11" s="595">
        <v>33985.580870000005</v>
      </c>
      <c r="F11" s="594">
        <v>41.850112000000003</v>
      </c>
      <c r="G11" s="595">
        <v>206.37458199999998</v>
      </c>
      <c r="H11" s="594">
        <v>381.36718999999994</v>
      </c>
      <c r="I11" s="595">
        <v>1416.1008899999999</v>
      </c>
    </row>
    <row r="12" spans="1:9" ht="16.5" customHeight="1" x14ac:dyDescent="0.25">
      <c r="A12" s="591" t="s">
        <v>771</v>
      </c>
      <c r="B12" s="592">
        <v>418.02050500000001</v>
      </c>
      <c r="C12" s="452">
        <v>1334.012555</v>
      </c>
      <c r="D12" s="592">
        <v>3223.0927999999999</v>
      </c>
      <c r="E12" s="452">
        <v>10060.195879999999</v>
      </c>
      <c r="F12" s="592">
        <v>273.83201500000001</v>
      </c>
      <c r="G12" s="452">
        <v>983.97341499999993</v>
      </c>
      <c r="H12" s="592">
        <v>2667.0047400000003</v>
      </c>
      <c r="I12" s="452">
        <v>8333.5232199999991</v>
      </c>
    </row>
    <row r="13" spans="1:9" ht="16.5" customHeight="1" x14ac:dyDescent="0.25">
      <c r="A13" s="593" t="s">
        <v>772</v>
      </c>
      <c r="B13" s="594">
        <v>3164.1868689999997</v>
      </c>
      <c r="C13" s="595">
        <v>8383.2752529999998</v>
      </c>
      <c r="D13" s="594">
        <v>6159.7695599999997</v>
      </c>
      <c r="E13" s="595">
        <v>16875.011069999997</v>
      </c>
      <c r="F13" s="594">
        <v>1512.3795789999999</v>
      </c>
      <c r="G13" s="595">
        <v>3475.8120629999999</v>
      </c>
      <c r="H13" s="594">
        <v>3845.4125900000004</v>
      </c>
      <c r="I13" s="595">
        <v>9642.9977400000007</v>
      </c>
    </row>
    <row r="14" spans="1:9" ht="16.5" customHeight="1" x14ac:dyDescent="0.25">
      <c r="A14" s="591" t="s">
        <v>773</v>
      </c>
      <c r="B14" s="592">
        <v>590.01964499999985</v>
      </c>
      <c r="C14" s="452">
        <v>1808.3344769999999</v>
      </c>
      <c r="D14" s="592">
        <v>7905.322799999999</v>
      </c>
      <c r="E14" s="452">
        <v>22517.464489999998</v>
      </c>
      <c r="F14" s="592">
        <v>372.87930000000006</v>
      </c>
      <c r="G14" s="452">
        <v>1209.898825</v>
      </c>
      <c r="H14" s="592">
        <v>4814.2055499999997</v>
      </c>
      <c r="I14" s="452">
        <v>14414.498869999999</v>
      </c>
    </row>
    <row r="15" spans="1:9" ht="16.5" customHeight="1" x14ac:dyDescent="0.25">
      <c r="A15" s="593" t="s">
        <v>774</v>
      </c>
      <c r="B15" s="594">
        <v>11651.526566999997</v>
      </c>
      <c r="C15" s="595">
        <v>38696.188557999994</v>
      </c>
      <c r="D15" s="594">
        <v>69566.889280000003</v>
      </c>
      <c r="E15" s="595">
        <v>227445.73121</v>
      </c>
      <c r="F15" s="594">
        <v>10366.182236000001</v>
      </c>
      <c r="G15" s="595">
        <v>31675.850473999999</v>
      </c>
      <c r="H15" s="594">
        <v>63342.423090000004</v>
      </c>
      <c r="I15" s="595">
        <v>201438.45598999999</v>
      </c>
    </row>
    <row r="16" spans="1:9" ht="16.5" customHeight="1" x14ac:dyDescent="0.25">
      <c r="A16" s="591" t="s">
        <v>775</v>
      </c>
      <c r="B16" s="592">
        <v>6363.4029830000009</v>
      </c>
      <c r="C16" s="452">
        <v>20583.068075000003</v>
      </c>
      <c r="D16" s="592">
        <v>36777.778850000002</v>
      </c>
      <c r="E16" s="452">
        <v>117246.01867</v>
      </c>
      <c r="F16" s="592">
        <v>5678.7399879999984</v>
      </c>
      <c r="G16" s="452">
        <v>15225.975461999999</v>
      </c>
      <c r="H16" s="592">
        <v>35474.647339999996</v>
      </c>
      <c r="I16" s="452">
        <v>105120.48419999999</v>
      </c>
    </row>
    <row r="17" spans="1:11" ht="16.5" customHeight="1" x14ac:dyDescent="0.25">
      <c r="A17" s="593" t="s">
        <v>776</v>
      </c>
      <c r="B17" s="594">
        <v>613.21811000000002</v>
      </c>
      <c r="C17" s="595">
        <v>1723.6736100000001</v>
      </c>
      <c r="D17" s="594">
        <v>4323.9470600000004</v>
      </c>
      <c r="E17" s="595">
        <v>13443.805759999999</v>
      </c>
      <c r="F17" s="594">
        <v>557.09110999999996</v>
      </c>
      <c r="G17" s="595">
        <v>1619.3859299999999</v>
      </c>
      <c r="H17" s="594">
        <v>3967.9258900000004</v>
      </c>
      <c r="I17" s="595">
        <v>12572.157160000001</v>
      </c>
    </row>
    <row r="18" spans="1:11" ht="16.5" customHeight="1" x14ac:dyDescent="0.25">
      <c r="A18" s="591" t="s">
        <v>777</v>
      </c>
      <c r="B18" s="592">
        <v>4247.2505339999998</v>
      </c>
      <c r="C18" s="452">
        <v>14268.841842999998</v>
      </c>
      <c r="D18" s="592">
        <v>26993.58943</v>
      </c>
      <c r="E18" s="452">
        <v>90698.605540000004</v>
      </c>
      <c r="F18" s="592">
        <v>3702.6961979999996</v>
      </c>
      <c r="G18" s="452">
        <v>12709.884052000001</v>
      </c>
      <c r="H18" s="592">
        <v>22428.27592</v>
      </c>
      <c r="I18" s="452">
        <v>77688.513390000007</v>
      </c>
    </row>
    <row r="19" spans="1:11" ht="16.5" customHeight="1" x14ac:dyDescent="0.25">
      <c r="A19" s="593" t="s">
        <v>778</v>
      </c>
      <c r="B19" s="594">
        <v>10653.90922</v>
      </c>
      <c r="C19" s="595">
        <v>22680.66289</v>
      </c>
      <c r="D19" s="594">
        <v>32678.839229999998</v>
      </c>
      <c r="E19" s="595">
        <v>78312.961989999996</v>
      </c>
      <c r="F19" s="594">
        <v>3587.2914960000003</v>
      </c>
      <c r="G19" s="595">
        <v>11234.457100999998</v>
      </c>
      <c r="H19" s="594">
        <v>12341.789160000002</v>
      </c>
      <c r="I19" s="595">
        <v>40279.293819999999</v>
      </c>
    </row>
    <row r="20" spans="1:11" ht="16.5" customHeight="1" x14ac:dyDescent="0.25">
      <c r="A20" s="591" t="s">
        <v>779</v>
      </c>
      <c r="B20" s="592">
        <v>0</v>
      </c>
      <c r="C20" s="452">
        <v>0</v>
      </c>
      <c r="D20" s="592">
        <v>0</v>
      </c>
      <c r="E20" s="452">
        <v>0</v>
      </c>
      <c r="F20" s="592">
        <v>0</v>
      </c>
      <c r="G20" s="452">
        <v>0</v>
      </c>
      <c r="H20" s="592">
        <v>0</v>
      </c>
      <c r="I20" s="452">
        <v>0</v>
      </c>
    </row>
    <row r="21" spans="1:11" ht="16.5" customHeight="1" x14ac:dyDescent="0.25">
      <c r="A21" s="593" t="s">
        <v>780</v>
      </c>
      <c r="B21" s="594">
        <v>589.78115200000013</v>
      </c>
      <c r="C21" s="595">
        <v>1529.6192300000002</v>
      </c>
      <c r="D21" s="594">
        <v>5311.2970400000004</v>
      </c>
      <c r="E21" s="595">
        <v>13083.230510000001</v>
      </c>
      <c r="F21" s="594">
        <v>130.99197600000002</v>
      </c>
      <c r="G21" s="595">
        <v>373.618649</v>
      </c>
      <c r="H21" s="594">
        <v>1305.1112999999996</v>
      </c>
      <c r="I21" s="595">
        <v>3841.1795799999995</v>
      </c>
    </row>
    <row r="22" spans="1:11" ht="16.5" customHeight="1" x14ac:dyDescent="0.25">
      <c r="A22" s="591" t="s">
        <v>781</v>
      </c>
      <c r="B22" s="592">
        <v>2820.0306</v>
      </c>
      <c r="C22" s="596">
        <v>5888.9732899999999</v>
      </c>
      <c r="D22" s="592">
        <v>5349.2153099999996</v>
      </c>
      <c r="E22" s="452">
        <v>12837.96776</v>
      </c>
      <c r="F22" s="592">
        <v>1082.4425999999999</v>
      </c>
      <c r="G22" s="452">
        <v>3285.9470999999999</v>
      </c>
      <c r="H22" s="592">
        <v>1951.6084799999999</v>
      </c>
      <c r="I22" s="452">
        <v>7598.7837900000004</v>
      </c>
    </row>
    <row r="23" spans="1:11" ht="16.5" customHeight="1" x14ac:dyDescent="0.25">
      <c r="A23" s="593" t="s">
        <v>782</v>
      </c>
      <c r="B23" s="594">
        <v>3582.7233229999997</v>
      </c>
      <c r="C23" s="595">
        <v>10175.720604999999</v>
      </c>
      <c r="D23" s="594">
        <v>14059.928609999999</v>
      </c>
      <c r="E23" s="595">
        <v>39455.310530000002</v>
      </c>
      <c r="F23" s="594">
        <v>2319.0098749999997</v>
      </c>
      <c r="G23" s="595">
        <v>7263.9582969999992</v>
      </c>
      <c r="H23" s="594">
        <v>8119.1439999999993</v>
      </c>
      <c r="I23" s="595">
        <v>25972.556560000005</v>
      </c>
    </row>
    <row r="24" spans="1:11" ht="16.5" customHeight="1" x14ac:dyDescent="0.25">
      <c r="A24" s="591" t="s">
        <v>783</v>
      </c>
      <c r="B24" s="592">
        <v>5623.7238500000003</v>
      </c>
      <c r="C24" s="452">
        <v>23228.678250000004</v>
      </c>
      <c r="D24" s="592">
        <v>12199.503629999999</v>
      </c>
      <c r="E24" s="452">
        <v>55180.194660000001</v>
      </c>
      <c r="F24" s="592">
        <v>3195.8600300000007</v>
      </c>
      <c r="G24" s="452">
        <v>14060.128200000003</v>
      </c>
      <c r="H24" s="592">
        <v>4637.9148600000008</v>
      </c>
      <c r="I24" s="452">
        <v>28620.412850000001</v>
      </c>
    </row>
    <row r="25" spans="1:11" ht="16.5" customHeight="1" x14ac:dyDescent="0.25">
      <c r="A25" s="597" t="s">
        <v>784</v>
      </c>
      <c r="B25" s="598">
        <v>48866.374646000004</v>
      </c>
      <c r="C25" s="599">
        <v>144911.50971800002</v>
      </c>
      <c r="D25" s="598">
        <v>207302.11985999998</v>
      </c>
      <c r="E25" s="599">
        <v>628476.20886000001</v>
      </c>
      <c r="F25" s="598">
        <v>30539.208402999997</v>
      </c>
      <c r="G25" s="599">
        <v>94022.477030999988</v>
      </c>
      <c r="H25" s="598">
        <v>147156.35018999997</v>
      </c>
      <c r="I25" s="600">
        <v>460165.5974599999</v>
      </c>
    </row>
    <row r="26" spans="1:11" s="601" customFormat="1" ht="15.75" customHeight="1" x14ac:dyDescent="0.25">
      <c r="A26" s="591"/>
      <c r="B26" s="592"/>
      <c r="C26" s="452"/>
      <c r="D26" s="450"/>
      <c r="E26" s="452"/>
      <c r="F26" s="592"/>
      <c r="G26" s="452"/>
      <c r="H26" s="450"/>
      <c r="I26" s="452"/>
      <c r="J26" s="583"/>
      <c r="K26" s="583"/>
    </row>
    <row r="27" spans="1:11" ht="16.5" customHeight="1" x14ac:dyDescent="0.25">
      <c r="A27" s="591" t="s">
        <v>785</v>
      </c>
      <c r="B27" s="592">
        <v>16964.952244</v>
      </c>
      <c r="C27" s="452">
        <v>122773.78700699999</v>
      </c>
      <c r="D27" s="450">
        <v>17994.003239999998</v>
      </c>
      <c r="E27" s="452">
        <v>144828.30581999998</v>
      </c>
      <c r="F27" s="592">
        <v>14204.794634</v>
      </c>
      <c r="G27" s="452">
        <v>103454.265027</v>
      </c>
      <c r="H27" s="450">
        <v>15434.079080000001</v>
      </c>
      <c r="I27" s="452">
        <v>123697.37983999999</v>
      </c>
    </row>
    <row r="28" spans="1:11" ht="16.5" customHeight="1" x14ac:dyDescent="0.25">
      <c r="A28" s="593" t="s">
        <v>786</v>
      </c>
      <c r="B28" s="594">
        <v>16710.518939999998</v>
      </c>
      <c r="C28" s="595">
        <v>119096.28891299998</v>
      </c>
      <c r="D28" s="602">
        <v>14514.15639</v>
      </c>
      <c r="E28" s="595">
        <v>129125.48937</v>
      </c>
      <c r="F28" s="594">
        <v>13979.39876</v>
      </c>
      <c r="G28" s="595">
        <v>99829.798253000001</v>
      </c>
      <c r="H28" s="602">
        <v>12160.455939999996</v>
      </c>
      <c r="I28" s="595">
        <v>108937.20341999999</v>
      </c>
    </row>
    <row r="29" spans="1:11" ht="16.5" customHeight="1" x14ac:dyDescent="0.25">
      <c r="A29" s="591" t="s">
        <v>787</v>
      </c>
      <c r="B29" s="592">
        <v>209116.438929</v>
      </c>
      <c r="C29" s="452">
        <v>707539.25127200014</v>
      </c>
      <c r="D29" s="450">
        <v>230178.56276999996</v>
      </c>
      <c r="E29" s="452">
        <v>1059175.2242099997</v>
      </c>
      <c r="F29" s="592">
        <v>155289.36551100001</v>
      </c>
      <c r="G29" s="452">
        <v>504358.08899900003</v>
      </c>
      <c r="H29" s="450">
        <v>166129.45071999999</v>
      </c>
      <c r="I29" s="452">
        <v>735761.32211999991</v>
      </c>
    </row>
    <row r="30" spans="1:11" ht="16.5" customHeight="1" x14ac:dyDescent="0.25">
      <c r="A30" s="593" t="s">
        <v>788</v>
      </c>
      <c r="B30" s="594">
        <v>7584.9860899999994</v>
      </c>
      <c r="C30" s="595">
        <v>17753.807070999999</v>
      </c>
      <c r="D30" s="602">
        <v>4975.3292299999994</v>
      </c>
      <c r="E30" s="595">
        <v>13413.147789999999</v>
      </c>
      <c r="F30" s="594">
        <v>6010.6718900000005</v>
      </c>
      <c r="G30" s="595">
        <v>13121.216350999999</v>
      </c>
      <c r="H30" s="602">
        <v>3771.5036100000007</v>
      </c>
      <c r="I30" s="595">
        <v>9397.0013199999994</v>
      </c>
    </row>
    <row r="31" spans="1:11" ht="16.5" customHeight="1" x14ac:dyDescent="0.25">
      <c r="A31" s="591" t="s">
        <v>789</v>
      </c>
      <c r="B31" s="592">
        <v>1721.9343900000001</v>
      </c>
      <c r="C31" s="452">
        <v>31150.879879999997</v>
      </c>
      <c r="D31" s="450">
        <v>3965.2878199999996</v>
      </c>
      <c r="E31" s="452">
        <v>74536.850709999999</v>
      </c>
      <c r="F31" s="592">
        <v>1453.24071</v>
      </c>
      <c r="G31" s="452">
        <v>20232.3946</v>
      </c>
      <c r="H31" s="450">
        <v>3286.6943600000004</v>
      </c>
      <c r="I31" s="452">
        <v>48949.695020000006</v>
      </c>
    </row>
    <row r="32" spans="1:11" ht="16.5" customHeight="1" x14ac:dyDescent="0.25">
      <c r="A32" s="593" t="s">
        <v>790</v>
      </c>
      <c r="B32" s="594">
        <v>63951.199409999994</v>
      </c>
      <c r="C32" s="595">
        <v>151534.67929999999</v>
      </c>
      <c r="D32" s="602">
        <v>70470.805120000005</v>
      </c>
      <c r="E32" s="595">
        <v>199971.35669000002</v>
      </c>
      <c r="F32" s="594">
        <v>41518.224700000013</v>
      </c>
      <c r="G32" s="595">
        <v>102010.91343000002</v>
      </c>
      <c r="H32" s="602">
        <v>40989.43881</v>
      </c>
      <c r="I32" s="595">
        <v>120732.90101</v>
      </c>
    </row>
    <row r="33" spans="1:9" ht="16.5" customHeight="1" x14ac:dyDescent="0.25">
      <c r="A33" s="591" t="s">
        <v>791</v>
      </c>
      <c r="B33" s="592">
        <v>1792.1175700000001</v>
      </c>
      <c r="C33" s="452">
        <v>50270.435800000007</v>
      </c>
      <c r="D33" s="450">
        <v>3208.2796800000001</v>
      </c>
      <c r="E33" s="452">
        <v>84858.102540000007</v>
      </c>
      <c r="F33" s="592">
        <v>1605.9230699999998</v>
      </c>
      <c r="G33" s="452">
        <v>32792.300139999999</v>
      </c>
      <c r="H33" s="450">
        <v>2714.3790000000004</v>
      </c>
      <c r="I33" s="452">
        <v>49708.158089999997</v>
      </c>
    </row>
    <row r="34" spans="1:9" ht="16.5" customHeight="1" x14ac:dyDescent="0.25">
      <c r="A34" s="593" t="s">
        <v>792</v>
      </c>
      <c r="B34" s="594">
        <v>2627.7697899999998</v>
      </c>
      <c r="C34" s="595">
        <v>37159.223989999999</v>
      </c>
      <c r="D34" s="602">
        <v>5563.9620600000007</v>
      </c>
      <c r="E34" s="595">
        <v>66886.04118</v>
      </c>
      <c r="F34" s="594">
        <v>1222.3415099999997</v>
      </c>
      <c r="G34" s="595">
        <v>18635.609709999997</v>
      </c>
      <c r="H34" s="602">
        <v>3364.8804700000005</v>
      </c>
      <c r="I34" s="595">
        <v>37638.155110000007</v>
      </c>
    </row>
    <row r="35" spans="1:9" ht="16.5" customHeight="1" x14ac:dyDescent="0.25">
      <c r="A35" s="591" t="s">
        <v>793</v>
      </c>
      <c r="B35" s="592">
        <v>3609.0781899999997</v>
      </c>
      <c r="C35" s="452">
        <v>32427.492459999998</v>
      </c>
      <c r="D35" s="450">
        <v>5098.3048300000009</v>
      </c>
      <c r="E35" s="452">
        <v>58532.601540000003</v>
      </c>
      <c r="F35" s="592">
        <v>3045.8771900000002</v>
      </c>
      <c r="G35" s="452">
        <v>23563.197519999998</v>
      </c>
      <c r="H35" s="450">
        <v>4278.9716600000002</v>
      </c>
      <c r="I35" s="452">
        <v>44325.206570000002</v>
      </c>
    </row>
    <row r="36" spans="1:9" ht="16.5" customHeight="1" x14ac:dyDescent="0.25">
      <c r="A36" s="593" t="s">
        <v>794</v>
      </c>
      <c r="B36" s="594">
        <v>14.657</v>
      </c>
      <c r="C36" s="595">
        <v>22643.791746000003</v>
      </c>
      <c r="D36" s="602">
        <v>39.732169999999996</v>
      </c>
      <c r="E36" s="595">
        <v>69023.400880000001</v>
      </c>
      <c r="F36" s="594">
        <v>14.657</v>
      </c>
      <c r="G36" s="595">
        <v>21616.573096</v>
      </c>
      <c r="H36" s="602">
        <v>39.732169999999996</v>
      </c>
      <c r="I36" s="595">
        <v>64947.319629999998</v>
      </c>
    </row>
    <row r="37" spans="1:9" ht="16.5" customHeight="1" x14ac:dyDescent="0.25">
      <c r="A37" s="591" t="s">
        <v>795</v>
      </c>
      <c r="B37" s="592">
        <v>65525.859750000011</v>
      </c>
      <c r="C37" s="452">
        <v>134443.81694000002</v>
      </c>
      <c r="D37" s="450">
        <v>53051.354090000008</v>
      </c>
      <c r="E37" s="452">
        <v>109834.86989</v>
      </c>
      <c r="F37" s="592">
        <v>54735.657709999992</v>
      </c>
      <c r="G37" s="452">
        <v>109042.03807999998</v>
      </c>
      <c r="H37" s="450">
        <v>46169.19193999999</v>
      </c>
      <c r="I37" s="452">
        <v>92485.375979999983</v>
      </c>
    </row>
    <row r="38" spans="1:9" ht="16.5" customHeight="1" x14ac:dyDescent="0.25">
      <c r="A38" s="593" t="s">
        <v>796</v>
      </c>
      <c r="B38" s="594">
        <v>24025.931689999998</v>
      </c>
      <c r="C38" s="595">
        <v>40735.539689999998</v>
      </c>
      <c r="D38" s="602">
        <v>24985.057719999997</v>
      </c>
      <c r="E38" s="595">
        <v>43024.113139999994</v>
      </c>
      <c r="F38" s="594">
        <v>17795.683840000002</v>
      </c>
      <c r="G38" s="595">
        <v>30454.550490000001</v>
      </c>
      <c r="H38" s="602">
        <v>18373.94884999999</v>
      </c>
      <c r="I38" s="595">
        <v>31887.689109999988</v>
      </c>
    </row>
    <row r="39" spans="1:9" ht="16.5" customHeight="1" x14ac:dyDescent="0.25">
      <c r="A39" s="591" t="s">
        <v>797</v>
      </c>
      <c r="B39" s="592">
        <v>952.87973999999997</v>
      </c>
      <c r="C39" s="452">
        <v>6378.5949900000005</v>
      </c>
      <c r="D39" s="450">
        <v>1633.2763200000002</v>
      </c>
      <c r="E39" s="452">
        <v>10294.878570000001</v>
      </c>
      <c r="F39" s="592">
        <v>684.67140999999992</v>
      </c>
      <c r="G39" s="452">
        <v>3879.8574099999996</v>
      </c>
      <c r="H39" s="450">
        <v>1348.29115</v>
      </c>
      <c r="I39" s="452">
        <v>6747.9108999999999</v>
      </c>
    </row>
    <row r="40" spans="1:9" ht="16.5" customHeight="1" x14ac:dyDescent="0.25">
      <c r="A40" s="593" t="s">
        <v>798</v>
      </c>
      <c r="B40" s="594">
        <v>9206.4641300000003</v>
      </c>
      <c r="C40" s="595">
        <v>57091.248540000001</v>
      </c>
      <c r="D40" s="602">
        <v>18739.469730000001</v>
      </c>
      <c r="E40" s="595">
        <v>141424.44341000001</v>
      </c>
      <c r="F40" s="594">
        <v>8029.5284700000011</v>
      </c>
      <c r="G40" s="595">
        <v>39559.053499999995</v>
      </c>
      <c r="H40" s="602">
        <v>16315.26225</v>
      </c>
      <c r="I40" s="595">
        <v>100956.28061999999</v>
      </c>
    </row>
    <row r="41" spans="1:9" ht="16.5" customHeight="1" x14ac:dyDescent="0.25">
      <c r="A41" s="591" t="s">
        <v>799</v>
      </c>
      <c r="B41" s="592">
        <v>2483.9156799999996</v>
      </c>
      <c r="C41" s="452">
        <v>22642.256860000001</v>
      </c>
      <c r="D41" s="450">
        <v>2886.2584800000004</v>
      </c>
      <c r="E41" s="452">
        <v>29952.817769999998</v>
      </c>
      <c r="F41" s="603">
        <v>2173.0211800000002</v>
      </c>
      <c r="G41" s="452">
        <v>17922.52995</v>
      </c>
      <c r="H41" s="604">
        <v>2632.3021100000005</v>
      </c>
      <c r="I41" s="452">
        <v>24142.79438000001</v>
      </c>
    </row>
    <row r="42" spans="1:9" ht="16.5" customHeight="1" x14ac:dyDescent="0.25">
      <c r="A42" s="593" t="s">
        <v>800</v>
      </c>
      <c r="B42" s="594">
        <v>184688.57170499995</v>
      </c>
      <c r="C42" s="595">
        <v>1484935.1372759999</v>
      </c>
      <c r="D42" s="602">
        <v>311661.10838000005</v>
      </c>
      <c r="E42" s="595">
        <v>2072159.1780600005</v>
      </c>
      <c r="F42" s="594">
        <v>163798.58607500003</v>
      </c>
      <c r="G42" s="595">
        <v>1247963.732026</v>
      </c>
      <c r="H42" s="602">
        <v>270880.34779000003</v>
      </c>
      <c r="I42" s="595">
        <v>1721266.5233499999</v>
      </c>
    </row>
    <row r="43" spans="1:9" ht="16.5" customHeight="1" x14ac:dyDescent="0.25">
      <c r="A43" s="591" t="s">
        <v>801</v>
      </c>
      <c r="B43" s="592">
        <v>10313.41447</v>
      </c>
      <c r="C43" s="452">
        <v>29753.510780000001</v>
      </c>
      <c r="D43" s="450">
        <v>50976.628900000003</v>
      </c>
      <c r="E43" s="452">
        <v>153550.58141000001</v>
      </c>
      <c r="F43" s="592">
        <v>9005.2451699999983</v>
      </c>
      <c r="G43" s="452">
        <v>25372.74857</v>
      </c>
      <c r="H43" s="450">
        <v>43595.714029999996</v>
      </c>
      <c r="I43" s="452">
        <v>128759.70803000001</v>
      </c>
    </row>
    <row r="44" spans="1:9" ht="16.5" customHeight="1" x14ac:dyDescent="0.25">
      <c r="A44" s="593" t="s">
        <v>802</v>
      </c>
      <c r="B44" s="594">
        <v>46849.73878</v>
      </c>
      <c r="C44" s="595">
        <v>673317.95348100003</v>
      </c>
      <c r="D44" s="602">
        <v>55171.154439999998</v>
      </c>
      <c r="E44" s="595">
        <v>632482.92913999991</v>
      </c>
      <c r="F44" s="594">
        <v>42769.706630000008</v>
      </c>
      <c r="G44" s="595">
        <v>572508.42034100008</v>
      </c>
      <c r="H44" s="602">
        <v>51233.257069999992</v>
      </c>
      <c r="I44" s="595">
        <v>527323.26775000012</v>
      </c>
    </row>
    <row r="45" spans="1:9" ht="16.5" customHeight="1" x14ac:dyDescent="0.25">
      <c r="A45" s="591" t="s">
        <v>803</v>
      </c>
      <c r="B45" s="592">
        <v>10912.049783</v>
      </c>
      <c r="C45" s="452">
        <v>417545.60224900005</v>
      </c>
      <c r="D45" s="450">
        <v>14821.58653</v>
      </c>
      <c r="E45" s="452">
        <v>650753.48696000001</v>
      </c>
      <c r="F45" s="603">
        <v>9604.0185330000004</v>
      </c>
      <c r="G45" s="452">
        <v>343587.89229900006</v>
      </c>
      <c r="H45" s="604">
        <v>13044.421610000001</v>
      </c>
      <c r="I45" s="452">
        <v>526612.11300999997</v>
      </c>
    </row>
    <row r="46" spans="1:9" ht="16.5" customHeight="1" x14ac:dyDescent="0.25">
      <c r="A46" s="593" t="s">
        <v>804</v>
      </c>
      <c r="B46" s="594">
        <v>23192.813529999999</v>
      </c>
      <c r="C46" s="595">
        <v>156561.99893599999</v>
      </c>
      <c r="D46" s="602">
        <v>38362.502350000002</v>
      </c>
      <c r="E46" s="595">
        <v>204797.04092999999</v>
      </c>
      <c r="F46" s="594">
        <v>22177.574729999993</v>
      </c>
      <c r="G46" s="595">
        <v>125950.77881600001</v>
      </c>
      <c r="H46" s="602">
        <v>36861.425890000006</v>
      </c>
      <c r="I46" s="595">
        <v>166946.93153000003</v>
      </c>
    </row>
    <row r="47" spans="1:9" ht="16.5" customHeight="1" x14ac:dyDescent="0.25">
      <c r="A47" s="591" t="s">
        <v>805</v>
      </c>
      <c r="B47" s="592">
        <v>9210.5806599999996</v>
      </c>
      <c r="C47" s="452">
        <v>13237.340399999999</v>
      </c>
      <c r="D47" s="450">
        <v>21935.973489999997</v>
      </c>
      <c r="E47" s="452">
        <v>32016.123119999997</v>
      </c>
      <c r="F47" s="592">
        <v>3664.8885299999997</v>
      </c>
      <c r="G47" s="452">
        <v>7520.9671199999993</v>
      </c>
      <c r="H47" s="450">
        <v>8890.4045599999972</v>
      </c>
      <c r="I47" s="452">
        <v>18560.622189999995</v>
      </c>
    </row>
    <row r="48" spans="1:9" ht="16.5" customHeight="1" x14ac:dyDescent="0.25">
      <c r="A48" s="593" t="s">
        <v>806</v>
      </c>
      <c r="B48" s="594">
        <v>4263.8537500000002</v>
      </c>
      <c r="C48" s="595">
        <v>13050.669609999999</v>
      </c>
      <c r="D48" s="602">
        <v>6925.8837299999996</v>
      </c>
      <c r="E48" s="595">
        <v>27055.617240000007</v>
      </c>
      <c r="F48" s="594">
        <v>4212.3905600000007</v>
      </c>
      <c r="G48" s="595">
        <v>12034.59201</v>
      </c>
      <c r="H48" s="602">
        <v>6820.6545399999995</v>
      </c>
      <c r="I48" s="595">
        <v>24239.783799999997</v>
      </c>
    </row>
    <row r="49" spans="1:11" ht="16.5" customHeight="1" x14ac:dyDescent="0.25">
      <c r="A49" s="591" t="s">
        <v>807</v>
      </c>
      <c r="B49" s="592">
        <v>42649.900816000001</v>
      </c>
      <c r="C49" s="452">
        <v>72104.732198999991</v>
      </c>
      <c r="D49" s="450">
        <v>60812.198349999991</v>
      </c>
      <c r="E49" s="452">
        <v>119361.10222999999</v>
      </c>
      <c r="F49" s="603">
        <v>40652.287746000002</v>
      </c>
      <c r="G49" s="452">
        <v>67068.471599000011</v>
      </c>
      <c r="H49" s="604">
        <v>57536.715550000015</v>
      </c>
      <c r="I49" s="452">
        <v>109546.67546000001</v>
      </c>
    </row>
    <row r="50" spans="1:11" ht="16.5" customHeight="1" x14ac:dyDescent="0.25">
      <c r="A50" s="593" t="s">
        <v>808</v>
      </c>
      <c r="B50" s="594">
        <v>3885.9547600000001</v>
      </c>
      <c r="C50" s="595">
        <v>5287.6573600000002</v>
      </c>
      <c r="D50" s="602">
        <v>5853.3764799999999</v>
      </c>
      <c r="E50" s="595">
        <v>8608.2626300000011</v>
      </c>
      <c r="F50" s="594">
        <v>3577.6684899999996</v>
      </c>
      <c r="G50" s="595">
        <v>4830.3741399999999</v>
      </c>
      <c r="H50" s="602">
        <v>5313.3316799999993</v>
      </c>
      <c r="I50" s="595">
        <v>7748.5854899999995</v>
      </c>
    </row>
    <row r="51" spans="1:11" ht="16.5" customHeight="1" x14ac:dyDescent="0.25">
      <c r="A51" s="591" t="s">
        <v>809</v>
      </c>
      <c r="B51" s="592">
        <v>1279.0908899999999</v>
      </c>
      <c r="C51" s="452">
        <v>4791.7720269999991</v>
      </c>
      <c r="D51" s="450">
        <v>2559.0607</v>
      </c>
      <c r="E51" s="452">
        <v>9532.5990099999981</v>
      </c>
      <c r="F51" s="592">
        <v>1001.91529</v>
      </c>
      <c r="G51" s="452">
        <v>4235.1260470000007</v>
      </c>
      <c r="H51" s="450">
        <v>1975.2622300000005</v>
      </c>
      <c r="I51" s="452">
        <v>8574.6082999999999</v>
      </c>
    </row>
    <row r="52" spans="1:11" ht="16.5" customHeight="1" x14ac:dyDescent="0.25">
      <c r="A52" s="593" t="s">
        <v>810</v>
      </c>
      <c r="B52" s="594">
        <v>1501.904906</v>
      </c>
      <c r="C52" s="595">
        <v>5476.6288000000004</v>
      </c>
      <c r="D52" s="602">
        <v>18581.599419999999</v>
      </c>
      <c r="E52" s="595">
        <v>54310.953249999991</v>
      </c>
      <c r="F52" s="605">
        <v>393.55985600000014</v>
      </c>
      <c r="G52" s="595">
        <v>1849.090659</v>
      </c>
      <c r="H52" s="606">
        <v>7015.9252699999997</v>
      </c>
      <c r="I52" s="595">
        <v>19946.813119999999</v>
      </c>
    </row>
    <row r="53" spans="1:11" ht="16.5" customHeight="1" x14ac:dyDescent="0.25">
      <c r="A53" s="591" t="s">
        <v>811</v>
      </c>
      <c r="B53" s="592">
        <v>22646.348965999998</v>
      </c>
      <c r="C53" s="452">
        <v>81534.448971999984</v>
      </c>
      <c r="D53" s="450">
        <v>25994.275709999994</v>
      </c>
      <c r="E53" s="452">
        <v>82930.468049999996</v>
      </c>
      <c r="F53" s="592">
        <v>16871.668955999998</v>
      </c>
      <c r="G53" s="452">
        <v>67104.601800999997</v>
      </c>
      <c r="H53" s="450">
        <v>18956.234889999996</v>
      </c>
      <c r="I53" s="452">
        <v>65537.110889999996</v>
      </c>
    </row>
    <row r="54" spans="1:11" ht="16.5" customHeight="1" x14ac:dyDescent="0.25">
      <c r="A54" s="593" t="s">
        <v>812</v>
      </c>
      <c r="B54" s="594">
        <v>22224.161235999996</v>
      </c>
      <c r="C54" s="595">
        <v>65686.254868999997</v>
      </c>
      <c r="D54" s="602">
        <v>25331.279840000003</v>
      </c>
      <c r="E54" s="595">
        <v>75179.046170000001</v>
      </c>
      <c r="F54" s="594">
        <v>16533.846226000001</v>
      </c>
      <c r="G54" s="595">
        <v>51583.285898000002</v>
      </c>
      <c r="H54" s="602">
        <v>18412.1005</v>
      </c>
      <c r="I54" s="595">
        <v>58396.326870000004</v>
      </c>
    </row>
    <row r="55" spans="1:11" ht="16.5" customHeight="1" x14ac:dyDescent="0.25">
      <c r="A55" s="591" t="s">
        <v>813</v>
      </c>
      <c r="B55" s="592">
        <v>22028.270457999995</v>
      </c>
      <c r="C55" s="452">
        <v>66010.051812999998</v>
      </c>
      <c r="D55" s="450">
        <v>25548.016359999998</v>
      </c>
      <c r="E55" s="452">
        <v>73460.163400000005</v>
      </c>
      <c r="F55" s="603">
        <v>12634.133077999999</v>
      </c>
      <c r="G55" s="452">
        <v>33975.281902999996</v>
      </c>
      <c r="H55" s="604">
        <v>14018.51384</v>
      </c>
      <c r="I55" s="452">
        <v>37902.76756</v>
      </c>
    </row>
    <row r="56" spans="1:11" ht="16.5" customHeight="1" x14ac:dyDescent="0.25">
      <c r="A56" s="593" t="s">
        <v>814</v>
      </c>
      <c r="B56" s="594">
        <v>7820.2212430000009</v>
      </c>
      <c r="C56" s="595">
        <v>34228.603633999999</v>
      </c>
      <c r="D56" s="602">
        <v>12140.24452</v>
      </c>
      <c r="E56" s="595">
        <v>51126.201129999994</v>
      </c>
      <c r="F56" s="594">
        <v>2157.5386579999999</v>
      </c>
      <c r="G56" s="595">
        <v>6920.9538150000008</v>
      </c>
      <c r="H56" s="602">
        <v>6414.3177800000012</v>
      </c>
      <c r="I56" s="595">
        <v>30031.366060000004</v>
      </c>
    </row>
    <row r="57" spans="1:11" ht="16.5" customHeight="1" x14ac:dyDescent="0.25">
      <c r="A57" s="591" t="s">
        <v>815</v>
      </c>
      <c r="B57" s="592">
        <v>5242.7916799999994</v>
      </c>
      <c r="C57" s="452">
        <v>18074.6381</v>
      </c>
      <c r="D57" s="450">
        <v>5133.43804</v>
      </c>
      <c r="E57" s="452">
        <v>18106.038560000001</v>
      </c>
      <c r="F57" s="592">
        <v>662.56140000000005</v>
      </c>
      <c r="G57" s="452">
        <v>1704.28754</v>
      </c>
      <c r="H57" s="450">
        <v>1572.4468999999999</v>
      </c>
      <c r="I57" s="452">
        <v>6149.3993800000007</v>
      </c>
    </row>
    <row r="58" spans="1:11" ht="16.5" customHeight="1" x14ac:dyDescent="0.25">
      <c r="A58" s="593" t="s">
        <v>816</v>
      </c>
      <c r="B58" s="594">
        <v>4300.0974800000004</v>
      </c>
      <c r="C58" s="595">
        <v>14878.361831999999</v>
      </c>
      <c r="D58" s="602">
        <v>23402.890169999991</v>
      </c>
      <c r="E58" s="595">
        <v>106674.59821999999</v>
      </c>
      <c r="F58" s="594">
        <v>3534.8955299999998</v>
      </c>
      <c r="G58" s="595">
        <v>11567.672082000001</v>
      </c>
      <c r="H58" s="602">
        <v>12149.203700000004</v>
      </c>
      <c r="I58" s="595">
        <v>54749.788890000003</v>
      </c>
    </row>
    <row r="59" spans="1:11" ht="16.5" customHeight="1" x14ac:dyDescent="0.25">
      <c r="A59" s="591" t="s">
        <v>817</v>
      </c>
      <c r="B59" s="592">
        <v>522.76733000000013</v>
      </c>
      <c r="C59" s="452">
        <v>2479.1914149999998</v>
      </c>
      <c r="D59" s="450">
        <v>347.47703000000001</v>
      </c>
      <c r="E59" s="452">
        <v>1553.5093400000001</v>
      </c>
      <c r="F59" s="592">
        <v>429.08282000000003</v>
      </c>
      <c r="G59" s="452">
        <v>1535.5845650000001</v>
      </c>
      <c r="H59" s="450">
        <v>218.46014</v>
      </c>
      <c r="I59" s="452">
        <v>852.47601999999995</v>
      </c>
    </row>
    <row r="60" spans="1:11" ht="16.5" customHeight="1" x14ac:dyDescent="0.25">
      <c r="A60" s="607" t="s">
        <v>818</v>
      </c>
      <c r="B60" s="598">
        <v>469589.57326099998</v>
      </c>
      <c r="C60" s="599">
        <v>2519855.4620209998</v>
      </c>
      <c r="D60" s="608">
        <v>665848.17759999994</v>
      </c>
      <c r="E60" s="599">
        <v>3646218.6014800002</v>
      </c>
      <c r="F60" s="598">
        <v>369313.62511800003</v>
      </c>
      <c r="G60" s="599">
        <v>1978729.2708769999</v>
      </c>
      <c r="H60" s="598">
        <v>511216.53321000002</v>
      </c>
      <c r="I60" s="600">
        <v>2789745.5478499997</v>
      </c>
    </row>
    <row r="61" spans="1:11" ht="16.5" customHeight="1" x14ac:dyDescent="0.25">
      <c r="A61" s="597" t="s">
        <v>819</v>
      </c>
      <c r="B61" s="598">
        <v>518455.94790699997</v>
      </c>
      <c r="C61" s="599">
        <v>2664766.9717389997</v>
      </c>
      <c r="D61" s="608">
        <v>873150.29745999991</v>
      </c>
      <c r="E61" s="599">
        <v>4274694.8103400003</v>
      </c>
      <c r="F61" s="598">
        <v>399852.83352099999</v>
      </c>
      <c r="G61" s="599">
        <v>2072751.7479079999</v>
      </c>
      <c r="H61" s="598">
        <v>658372.88339999993</v>
      </c>
      <c r="I61" s="600">
        <v>3249911.1453099996</v>
      </c>
    </row>
    <row r="62" spans="1:11" ht="27.75" customHeight="1" x14ac:dyDescent="0.35">
      <c r="A62" s="773" t="s">
        <v>760</v>
      </c>
      <c r="B62" s="773"/>
      <c r="C62" s="773"/>
      <c r="D62" s="773"/>
      <c r="E62" s="773"/>
      <c r="F62" s="773"/>
      <c r="G62" s="773"/>
      <c r="H62" s="773"/>
      <c r="I62" s="773"/>
    </row>
    <row r="63" spans="1:11" s="601" customFormat="1" ht="23.25" customHeight="1" x14ac:dyDescent="0.3">
      <c r="A63" s="774" t="s">
        <v>820</v>
      </c>
      <c r="B63" s="774"/>
      <c r="C63" s="774"/>
      <c r="D63" s="774"/>
      <c r="E63" s="774"/>
      <c r="F63" s="774"/>
      <c r="G63" s="774"/>
      <c r="H63" s="774"/>
      <c r="I63" s="774"/>
      <c r="J63" s="583"/>
      <c r="K63" s="583"/>
    </row>
    <row r="64" spans="1:11" s="601" customFormat="1" ht="21" customHeight="1" thickBot="1" x14ac:dyDescent="0.3">
      <c r="A64" s="584"/>
      <c r="B64" s="584"/>
      <c r="C64" s="584"/>
      <c r="D64" s="584"/>
      <c r="E64" s="584"/>
      <c r="F64" s="585"/>
      <c r="G64" s="585"/>
      <c r="H64" s="585"/>
      <c r="I64" s="585"/>
      <c r="J64" s="583"/>
      <c r="K64" s="583"/>
    </row>
    <row r="65" spans="1:9" ht="27.75" customHeight="1" thickBot="1" x14ac:dyDescent="0.25">
      <c r="A65" s="775" t="s">
        <v>144</v>
      </c>
      <c r="B65" s="778" t="s">
        <v>287</v>
      </c>
      <c r="C65" s="778"/>
      <c r="D65" s="778"/>
      <c r="E65" s="778"/>
      <c r="F65" s="778" t="s">
        <v>821</v>
      </c>
      <c r="G65" s="778"/>
      <c r="H65" s="778"/>
      <c r="I65" s="778"/>
    </row>
    <row r="66" spans="1:9" ht="24" customHeight="1" x14ac:dyDescent="0.2">
      <c r="A66" s="776"/>
      <c r="B66" s="776" t="s">
        <v>763</v>
      </c>
      <c r="C66" s="776"/>
      <c r="D66" s="779" t="s">
        <v>764</v>
      </c>
      <c r="E66" s="779"/>
      <c r="F66" s="776" t="s">
        <v>763</v>
      </c>
      <c r="G66" s="776"/>
      <c r="H66" s="779" t="s">
        <v>764</v>
      </c>
      <c r="I66" s="779"/>
    </row>
    <row r="67" spans="1:9" ht="48" thickBot="1" x14ac:dyDescent="0.25">
      <c r="A67" s="777"/>
      <c r="B67" s="586" t="str">
        <f>$B$6</f>
        <v>3r TRIM. 2023</v>
      </c>
      <c r="C67" s="586" t="str">
        <f>$C$6</f>
        <v>TOTAL ACUMUL. 2023</v>
      </c>
      <c r="D67" s="586" t="str">
        <f>$B$6</f>
        <v>3r TRIM. 2023</v>
      </c>
      <c r="E67" s="587" t="str">
        <f>$C$6</f>
        <v>TOTAL ACUMUL. 2023</v>
      </c>
      <c r="F67" s="586" t="str">
        <f>$B$6</f>
        <v>3r TRIM. 2023</v>
      </c>
      <c r="G67" s="586" t="str">
        <f>$C$6</f>
        <v>TOTAL ACUMUL. 2023</v>
      </c>
      <c r="H67" s="586" t="str">
        <f>$B$6</f>
        <v>3r TRIM. 2023</v>
      </c>
      <c r="I67" s="587" t="str">
        <f>$C$6</f>
        <v>TOTAL ACUMUL. 2023</v>
      </c>
    </row>
    <row r="68" spans="1:9" ht="24.75" customHeight="1" x14ac:dyDescent="0.25">
      <c r="A68" s="609"/>
      <c r="B68" s="610"/>
      <c r="C68" s="462"/>
      <c r="D68" s="460"/>
      <c r="E68" s="611"/>
      <c r="F68" s="610"/>
      <c r="G68" s="462"/>
      <c r="H68" s="460"/>
      <c r="I68" s="611"/>
    </row>
    <row r="69" spans="1:9" ht="16.5" customHeight="1" x14ac:dyDescent="0.25">
      <c r="A69" s="612" t="s">
        <v>822</v>
      </c>
      <c r="B69" s="613">
        <v>19610.227272</v>
      </c>
      <c r="C69" s="614">
        <v>83046.470939000006</v>
      </c>
      <c r="D69" s="615">
        <v>34230.66017000001</v>
      </c>
      <c r="E69" s="614">
        <v>100267.75335000001</v>
      </c>
      <c r="F69" s="613">
        <v>13210.954182000001</v>
      </c>
      <c r="G69" s="614">
        <v>59560.479288999995</v>
      </c>
      <c r="H69" s="615">
        <v>19379.721789999996</v>
      </c>
      <c r="I69" s="614">
        <v>57345.207389999996</v>
      </c>
    </row>
    <row r="70" spans="1:9" ht="16.5" customHeight="1" x14ac:dyDescent="0.25">
      <c r="A70" s="616" t="s">
        <v>823</v>
      </c>
      <c r="B70" s="617">
        <v>1610.1505079999999</v>
      </c>
      <c r="C70" s="618">
        <v>6311.3221439999998</v>
      </c>
      <c r="D70" s="619">
        <v>10756.98033</v>
      </c>
      <c r="E70" s="618">
        <v>34095.483039999999</v>
      </c>
      <c r="F70" s="617">
        <v>498.18370800000002</v>
      </c>
      <c r="G70" s="618">
        <v>2423.804204</v>
      </c>
      <c r="H70" s="619">
        <v>3330.3447000000001</v>
      </c>
      <c r="I70" s="618">
        <v>11903.596639999998</v>
      </c>
    </row>
    <row r="71" spans="1:9" ht="16.5" customHeight="1" x14ac:dyDescent="0.25">
      <c r="A71" s="612" t="s">
        <v>824</v>
      </c>
      <c r="B71" s="613">
        <v>239.87370799999999</v>
      </c>
      <c r="C71" s="614">
        <v>529.86025900000004</v>
      </c>
      <c r="D71" s="615">
        <v>1506.7050399999998</v>
      </c>
      <c r="E71" s="614">
        <v>3036.9393299999997</v>
      </c>
      <c r="F71" s="613">
        <v>48.190117999999998</v>
      </c>
      <c r="G71" s="614">
        <v>85.297518999999994</v>
      </c>
      <c r="H71" s="615">
        <v>295.11958999999996</v>
      </c>
      <c r="I71" s="614">
        <v>518.64582999999993</v>
      </c>
    </row>
    <row r="72" spans="1:9" ht="16.5" customHeight="1" x14ac:dyDescent="0.25">
      <c r="A72" s="616" t="s">
        <v>825</v>
      </c>
      <c r="B72" s="617">
        <v>2458.5440070000004</v>
      </c>
      <c r="C72" s="618">
        <v>7740.3149279999998</v>
      </c>
      <c r="D72" s="619">
        <v>13547.450980000001</v>
      </c>
      <c r="E72" s="618">
        <v>43312.181770000003</v>
      </c>
      <c r="F72" s="617">
        <v>1879.3725279999994</v>
      </c>
      <c r="G72" s="618">
        <v>5926.1923539999989</v>
      </c>
      <c r="H72" s="619">
        <v>9991.0120999999981</v>
      </c>
      <c r="I72" s="618">
        <v>31547.995969999996</v>
      </c>
    </row>
    <row r="73" spans="1:9" ht="16.5" customHeight="1" x14ac:dyDescent="0.25">
      <c r="A73" s="612" t="s">
        <v>826</v>
      </c>
      <c r="B73" s="613">
        <v>11316.874722999999</v>
      </c>
      <c r="C73" s="614">
        <v>34779.163843000002</v>
      </c>
      <c r="D73" s="615">
        <v>45626.932870000004</v>
      </c>
      <c r="E73" s="614">
        <v>132922.90429000001</v>
      </c>
      <c r="F73" s="613">
        <v>5243.4114319999999</v>
      </c>
      <c r="G73" s="614">
        <v>15217.470956000001</v>
      </c>
      <c r="H73" s="615">
        <v>16129.982670000003</v>
      </c>
      <c r="I73" s="614">
        <v>43548.000370000002</v>
      </c>
    </row>
    <row r="74" spans="1:9" ht="16.5" customHeight="1" x14ac:dyDescent="0.25">
      <c r="A74" s="616" t="s">
        <v>827</v>
      </c>
      <c r="B74" s="617">
        <v>10258.53975</v>
      </c>
      <c r="C74" s="618">
        <v>32035.443915</v>
      </c>
      <c r="D74" s="619">
        <v>43377.298670000011</v>
      </c>
      <c r="E74" s="618">
        <v>119911.95321000001</v>
      </c>
      <c r="F74" s="617">
        <v>5907.1338929999993</v>
      </c>
      <c r="G74" s="618">
        <v>18764.587132000001</v>
      </c>
      <c r="H74" s="619">
        <v>21530.421380000003</v>
      </c>
      <c r="I74" s="618">
        <v>63230.61838</v>
      </c>
    </row>
    <row r="75" spans="1:9" ht="16.5" customHeight="1" x14ac:dyDescent="0.25">
      <c r="A75" s="612" t="s">
        <v>828</v>
      </c>
      <c r="B75" s="613">
        <v>26161.38780600001</v>
      </c>
      <c r="C75" s="614">
        <v>71953.710936000018</v>
      </c>
      <c r="D75" s="615">
        <v>71281.620389999996</v>
      </c>
      <c r="E75" s="614">
        <v>194198.39490999997</v>
      </c>
      <c r="F75" s="613">
        <v>15986.975249999996</v>
      </c>
      <c r="G75" s="614">
        <v>44623.020835999996</v>
      </c>
      <c r="H75" s="615">
        <v>41174.509140000002</v>
      </c>
      <c r="I75" s="614">
        <v>113107.68763999999</v>
      </c>
    </row>
    <row r="76" spans="1:9" ht="16.5" customHeight="1" x14ac:dyDescent="0.25">
      <c r="A76" s="616" t="s">
        <v>829</v>
      </c>
      <c r="B76" s="617">
        <v>108842.92606400001</v>
      </c>
      <c r="C76" s="618">
        <v>317340.30784099997</v>
      </c>
      <c r="D76" s="619">
        <v>170903.47846999997</v>
      </c>
      <c r="E76" s="618">
        <v>518719.81692999991</v>
      </c>
      <c r="F76" s="617">
        <v>72399.959934000013</v>
      </c>
      <c r="G76" s="618">
        <v>203808.61082800003</v>
      </c>
      <c r="H76" s="619">
        <v>99642.540739999997</v>
      </c>
      <c r="I76" s="618">
        <v>300368.99925999995</v>
      </c>
    </row>
    <row r="77" spans="1:9" ht="16.5" customHeight="1" x14ac:dyDescent="0.25">
      <c r="A77" s="612" t="s">
        <v>830</v>
      </c>
      <c r="B77" s="613">
        <v>26614.177862</v>
      </c>
      <c r="C77" s="614">
        <v>86096.930191999985</v>
      </c>
      <c r="D77" s="615">
        <v>51488.701370000002</v>
      </c>
      <c r="E77" s="614">
        <v>161517.28064000001</v>
      </c>
      <c r="F77" s="613">
        <v>13933.497494000003</v>
      </c>
      <c r="G77" s="614">
        <v>46121.133536000008</v>
      </c>
      <c r="H77" s="615">
        <v>28367.749940000002</v>
      </c>
      <c r="I77" s="614">
        <v>87689.910929999998</v>
      </c>
    </row>
    <row r="78" spans="1:9" ht="16.5" customHeight="1" x14ac:dyDescent="0.25">
      <c r="A78" s="616" t="s">
        <v>831</v>
      </c>
      <c r="B78" s="617">
        <v>19677.260957000002</v>
      </c>
      <c r="C78" s="618">
        <v>53070.318920999998</v>
      </c>
      <c r="D78" s="619">
        <v>49965.193290000003</v>
      </c>
      <c r="E78" s="618">
        <v>150984.65990999999</v>
      </c>
      <c r="F78" s="617">
        <v>14523.579237000004</v>
      </c>
      <c r="G78" s="618">
        <v>36803.443896000004</v>
      </c>
      <c r="H78" s="619">
        <v>33273.589970000001</v>
      </c>
      <c r="I78" s="618">
        <v>101154.65150000001</v>
      </c>
    </row>
    <row r="79" spans="1:9" ht="16.5" customHeight="1" x14ac:dyDescent="0.25">
      <c r="A79" s="612" t="s">
        <v>832</v>
      </c>
      <c r="B79" s="613">
        <v>61012.621322999999</v>
      </c>
      <c r="C79" s="614">
        <v>174169.60768899997</v>
      </c>
      <c r="D79" s="615">
        <v>66147.021859999993</v>
      </c>
      <c r="E79" s="614">
        <v>197336.09567000001</v>
      </c>
      <c r="F79" s="613">
        <v>43487.014375000006</v>
      </c>
      <c r="G79" s="614">
        <v>119706.91203100001</v>
      </c>
      <c r="H79" s="615">
        <v>37053.047890000002</v>
      </c>
      <c r="I79" s="614">
        <v>108982.78870999999</v>
      </c>
    </row>
    <row r="80" spans="1:9" ht="16.5" customHeight="1" x14ac:dyDescent="0.25">
      <c r="A80" s="616" t="s">
        <v>833</v>
      </c>
      <c r="B80" s="617">
        <v>139928.34609100001</v>
      </c>
      <c r="C80" s="618">
        <v>419937.27471399994</v>
      </c>
      <c r="D80" s="619">
        <v>120601.43330000002</v>
      </c>
      <c r="E80" s="618">
        <v>368769.97578000004</v>
      </c>
      <c r="F80" s="617">
        <v>47345.893865999991</v>
      </c>
      <c r="G80" s="618">
        <v>153165.768037</v>
      </c>
      <c r="H80" s="619">
        <v>46064.610239999987</v>
      </c>
      <c r="I80" s="618">
        <v>146802.77422999998</v>
      </c>
    </row>
    <row r="81" spans="1:9" ht="16.5" customHeight="1" x14ac:dyDescent="0.25">
      <c r="A81" s="620" t="s">
        <v>834</v>
      </c>
      <c r="B81" s="613">
        <v>13286.286436999999</v>
      </c>
      <c r="C81" s="614">
        <v>41721.518576999995</v>
      </c>
      <c r="D81" s="615">
        <v>27625.782040000002</v>
      </c>
      <c r="E81" s="614">
        <v>84830.474289999998</v>
      </c>
      <c r="F81" s="613">
        <v>6273.5704600000008</v>
      </c>
      <c r="G81" s="614">
        <v>21128.907680000004</v>
      </c>
      <c r="H81" s="615">
        <v>11349.56444</v>
      </c>
      <c r="I81" s="614">
        <v>36321.537939999995</v>
      </c>
    </row>
    <row r="82" spans="1:9" ht="16.5" customHeight="1" x14ac:dyDescent="0.25">
      <c r="A82" s="621" t="s">
        <v>835</v>
      </c>
      <c r="B82" s="617">
        <v>38072.757700000002</v>
      </c>
      <c r="C82" s="618">
        <v>110695.56579000001</v>
      </c>
      <c r="D82" s="619">
        <v>19492.560310000001</v>
      </c>
      <c r="E82" s="618">
        <v>57835.291720000001</v>
      </c>
      <c r="F82" s="617">
        <v>13116.137699999999</v>
      </c>
      <c r="G82" s="618">
        <v>43567.850900000005</v>
      </c>
      <c r="H82" s="619">
        <v>7012.4758099999999</v>
      </c>
      <c r="I82" s="618">
        <v>22806.03527</v>
      </c>
    </row>
    <row r="83" spans="1:9" ht="16.5" customHeight="1" x14ac:dyDescent="0.25">
      <c r="A83" s="620" t="s">
        <v>836</v>
      </c>
      <c r="B83" s="613">
        <v>1906.6703170000001</v>
      </c>
      <c r="C83" s="614">
        <v>6103.3035380000001</v>
      </c>
      <c r="D83" s="615">
        <v>9899.6304899999996</v>
      </c>
      <c r="E83" s="614">
        <v>30353.778310000002</v>
      </c>
      <c r="F83" s="613">
        <v>1342.5615189999999</v>
      </c>
      <c r="G83" s="614">
        <v>4384.9098709999998</v>
      </c>
      <c r="H83" s="615">
        <v>6221.9192900000016</v>
      </c>
      <c r="I83" s="614">
        <v>20232.439830000003</v>
      </c>
    </row>
    <row r="84" spans="1:9" ht="16.5" customHeight="1" x14ac:dyDescent="0.25">
      <c r="A84" s="621" t="s">
        <v>837</v>
      </c>
      <c r="B84" s="617">
        <v>35162.012839999996</v>
      </c>
      <c r="C84" s="618">
        <v>107855.53266899999</v>
      </c>
      <c r="D84" s="619">
        <v>118418.97519000001</v>
      </c>
      <c r="E84" s="618">
        <v>371405.87752000004</v>
      </c>
      <c r="F84" s="617">
        <v>24177.521617999999</v>
      </c>
      <c r="G84" s="618">
        <v>71018.355802999999</v>
      </c>
      <c r="H84" s="619">
        <v>66771.157289999988</v>
      </c>
      <c r="I84" s="618">
        <v>212901.21406999999</v>
      </c>
    </row>
    <row r="85" spans="1:9" ht="16.5" customHeight="1" x14ac:dyDescent="0.25">
      <c r="A85" s="620" t="s">
        <v>838</v>
      </c>
      <c r="B85" s="622">
        <v>8851.5204680000024</v>
      </c>
      <c r="C85" s="623">
        <v>31584.621887000001</v>
      </c>
      <c r="D85" s="624">
        <v>60431.050709999989</v>
      </c>
      <c r="E85" s="623">
        <v>223912.62165999998</v>
      </c>
      <c r="F85" s="622">
        <v>6433.8169760000001</v>
      </c>
      <c r="G85" s="623">
        <v>20918.793156</v>
      </c>
      <c r="H85" s="624">
        <v>50169.400949999988</v>
      </c>
      <c r="I85" s="623">
        <v>182808.59260999999</v>
      </c>
    </row>
    <row r="86" spans="1:9" ht="16.5" customHeight="1" x14ac:dyDescent="0.25">
      <c r="A86" s="607" t="s">
        <v>839</v>
      </c>
      <c r="B86" s="625">
        <v>362590.379021</v>
      </c>
      <c r="C86" s="626">
        <v>1106272.841672</v>
      </c>
      <c r="D86" s="627">
        <v>678418.90075000003</v>
      </c>
      <c r="E86" s="626">
        <v>2073421.47942</v>
      </c>
      <c r="F86" s="625">
        <v>192585.03967900001</v>
      </c>
      <c r="G86" s="626">
        <v>593003.278391</v>
      </c>
      <c r="H86" s="627">
        <v>370853.35629999993</v>
      </c>
      <c r="I86" s="626">
        <v>1151661.0899199999</v>
      </c>
    </row>
    <row r="87" spans="1:9" ht="33" customHeight="1" thickBot="1" x14ac:dyDescent="0.3">
      <c r="A87" s="628" t="s">
        <v>840</v>
      </c>
      <c r="B87" s="629">
        <v>881046.32692799997</v>
      </c>
      <c r="C87" s="630">
        <v>3771039.8134109997</v>
      </c>
      <c r="D87" s="629">
        <v>1551569.1982100001</v>
      </c>
      <c r="E87" s="630">
        <v>6348116.2897600001</v>
      </c>
      <c r="F87" s="629">
        <v>592437.87320000003</v>
      </c>
      <c r="G87" s="630">
        <v>2665755.0262989998</v>
      </c>
      <c r="H87" s="631">
        <v>1029226.2396999998</v>
      </c>
      <c r="I87" s="630">
        <v>4401572.2352299988</v>
      </c>
    </row>
    <row r="88" spans="1:9" ht="24.75" customHeight="1" x14ac:dyDescent="0.2">
      <c r="A88" s="770" t="s">
        <v>841</v>
      </c>
      <c r="B88" s="771"/>
      <c r="C88" s="771"/>
      <c r="D88" s="771"/>
      <c r="E88" s="771"/>
      <c r="F88" s="771"/>
      <c r="G88" s="771"/>
      <c r="H88" s="771"/>
      <c r="I88" s="771"/>
    </row>
    <row r="89" spans="1:9" ht="16.5" customHeight="1" x14ac:dyDescent="0.2">
      <c r="A89" s="766" t="s">
        <v>842</v>
      </c>
      <c r="B89" s="772"/>
      <c r="C89" s="772"/>
      <c r="D89" s="772"/>
      <c r="E89" s="772"/>
      <c r="F89" s="772"/>
      <c r="G89" s="772"/>
      <c r="H89" s="772"/>
      <c r="I89" s="772"/>
    </row>
  </sheetData>
  <mergeCells count="20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88:I88"/>
    <mergeCell ref="A89:I89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ageMargins left="0.59055118110236227" right="7.874015748031496E-2" top="0.59055118110236227" bottom="0.51181102362204722" header="0.27559055118110237" footer="0.31496062992125984"/>
  <pageSetup paperSize="9" scale="70" firstPageNumber="0" orientation="portrait" horizontalDpi="300" verticalDpi="300" r:id="rId1"/>
  <headerFooter alignWithMargins="0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F129-F724-4B1B-A1BD-07898A8A828B}">
  <dimension ref="A1:L101"/>
  <sheetViews>
    <sheetView view="pageBreakPreview" zoomScale="80" zoomScaleNormal="50" zoomScaleSheetLayoutView="80" workbookViewId="0">
      <pane xSplit="1" ySplit="6" topLeftCell="B33" activePane="bottomRight" state="frozen"/>
      <selection activeCell="P19" sqref="P19"/>
      <selection pane="topRight" activeCell="P19" sqref="P19"/>
      <selection pane="bottomLeft" activeCell="P19" sqref="P19"/>
      <selection pane="bottomRight"/>
    </sheetView>
  </sheetViews>
  <sheetFormatPr baseColWidth="10" defaultColWidth="11.42578125" defaultRowHeight="12.75" x14ac:dyDescent="0.2"/>
  <cols>
    <col min="1" max="1" width="43.140625" style="177" customWidth="1"/>
    <col min="2" max="9" width="11.5703125" style="177" customWidth="1"/>
    <col min="10" max="16384" width="11.42578125" style="177"/>
  </cols>
  <sheetData>
    <row r="1" spans="1:9" ht="25.5" x14ac:dyDescent="0.35">
      <c r="A1" s="647" t="s">
        <v>858</v>
      </c>
      <c r="B1" s="646"/>
      <c r="C1" s="646"/>
      <c r="D1" s="646"/>
      <c r="E1" s="646"/>
      <c r="F1" s="646"/>
      <c r="G1" s="646"/>
      <c r="H1" s="646"/>
      <c r="I1" s="646"/>
    </row>
    <row r="2" spans="1:9" ht="25.5" customHeight="1" x14ac:dyDescent="0.3">
      <c r="A2" s="645" t="s">
        <v>857</v>
      </c>
      <c r="B2" s="644"/>
      <c r="C2" s="644"/>
      <c r="D2" s="644"/>
      <c r="E2" s="644"/>
      <c r="F2" s="644"/>
      <c r="G2" s="644"/>
      <c r="H2" s="644"/>
      <c r="I2" s="644"/>
    </row>
    <row r="3" spans="1:9" ht="21.75" customHeight="1" thickBot="1" x14ac:dyDescent="0.3">
      <c r="A3" s="583"/>
      <c r="B3" s="584"/>
      <c r="C3" s="584"/>
      <c r="D3" s="584"/>
      <c r="E3" s="584"/>
      <c r="F3" s="584"/>
      <c r="G3" s="584"/>
    </row>
    <row r="4" spans="1:9" ht="24.95" customHeight="1" thickBot="1" x14ac:dyDescent="0.25">
      <c r="A4" s="775" t="s">
        <v>144</v>
      </c>
      <c r="B4" s="778" t="s">
        <v>287</v>
      </c>
      <c r="C4" s="778"/>
      <c r="D4" s="778"/>
      <c r="E4" s="778"/>
      <c r="F4" s="778" t="s">
        <v>821</v>
      </c>
      <c r="G4" s="778"/>
      <c r="H4" s="778"/>
      <c r="I4" s="778"/>
    </row>
    <row r="5" spans="1:9" ht="24.95" customHeight="1" x14ac:dyDescent="0.2">
      <c r="A5" s="776"/>
      <c r="B5" s="776" t="s">
        <v>763</v>
      </c>
      <c r="C5" s="776"/>
      <c r="D5" s="779" t="s">
        <v>764</v>
      </c>
      <c r="E5" s="779"/>
      <c r="F5" s="776" t="s">
        <v>763</v>
      </c>
      <c r="G5" s="776"/>
      <c r="H5" s="779" t="s">
        <v>764</v>
      </c>
      <c r="I5" s="779"/>
    </row>
    <row r="6" spans="1:9" ht="48" customHeight="1" thickBot="1" x14ac:dyDescent="0.25">
      <c r="A6" s="777"/>
      <c r="B6" s="586" t="s">
        <v>765</v>
      </c>
      <c r="C6" s="643" t="s">
        <v>766</v>
      </c>
      <c r="D6" s="586" t="str">
        <f t="shared" ref="D6:I6" si="0">B6</f>
        <v>3r TRIM. 2023</v>
      </c>
      <c r="E6" s="643" t="str">
        <f t="shared" si="0"/>
        <v>TOTAL ACUMUL. 2023</v>
      </c>
      <c r="F6" s="586" t="str">
        <f t="shared" si="0"/>
        <v>3r TRIM. 2023</v>
      </c>
      <c r="G6" s="643" t="str">
        <f t="shared" si="0"/>
        <v>TOTAL ACUMUL. 2023</v>
      </c>
      <c r="H6" s="586" t="str">
        <f t="shared" si="0"/>
        <v>3r TRIM. 2023</v>
      </c>
      <c r="I6" s="643" t="str">
        <f t="shared" si="0"/>
        <v>TOTAL ACUMUL. 2023</v>
      </c>
    </row>
    <row r="7" spans="1:9" ht="16.5" customHeight="1" x14ac:dyDescent="0.25">
      <c r="A7" s="654"/>
      <c r="B7" s="653"/>
      <c r="C7" s="611"/>
      <c r="D7" s="652"/>
      <c r="E7" s="651"/>
      <c r="F7" s="589"/>
      <c r="G7" s="590"/>
      <c r="H7" s="650"/>
      <c r="I7" s="590"/>
    </row>
    <row r="8" spans="1:9" ht="16.5" customHeight="1" x14ac:dyDescent="0.25">
      <c r="A8" s="591" t="s">
        <v>767</v>
      </c>
      <c r="B8" s="592">
        <v>1818.8702209999999</v>
      </c>
      <c r="C8" s="452">
        <v>7554.5373250000002</v>
      </c>
      <c r="D8" s="450">
        <v>7390.1252800000002</v>
      </c>
      <c r="E8" s="452">
        <v>30058.500929999998</v>
      </c>
      <c r="F8" s="592">
        <v>1818.1667209999998</v>
      </c>
      <c r="G8" s="452">
        <v>7542.909744999999</v>
      </c>
      <c r="H8" s="592">
        <v>7370.7769100000005</v>
      </c>
      <c r="I8" s="452">
        <v>29960.109769999999</v>
      </c>
    </row>
    <row r="9" spans="1:9" ht="16.5" customHeight="1" x14ac:dyDescent="0.25">
      <c r="A9" s="593" t="s">
        <v>885</v>
      </c>
      <c r="B9" s="594">
        <v>9876.4387810000007</v>
      </c>
      <c r="C9" s="595">
        <v>28585.693324000003</v>
      </c>
      <c r="D9" s="602">
        <v>37995.418800000014</v>
      </c>
      <c r="E9" s="595">
        <v>112204.6165</v>
      </c>
      <c r="F9" s="594">
        <v>9359.7024010000005</v>
      </c>
      <c r="G9" s="595">
        <v>27168.632524000001</v>
      </c>
      <c r="H9" s="594">
        <v>35317.397710000005</v>
      </c>
      <c r="I9" s="595">
        <v>104564.95300000001</v>
      </c>
    </row>
    <row r="10" spans="1:9" ht="16.5" customHeight="1" x14ac:dyDescent="0.25">
      <c r="A10" s="591" t="s">
        <v>769</v>
      </c>
      <c r="B10" s="592">
        <v>1729.0121160000001</v>
      </c>
      <c r="C10" s="452">
        <v>5375.5425409999998</v>
      </c>
      <c r="D10" s="450">
        <v>12200.2808</v>
      </c>
      <c r="E10" s="452">
        <v>36871.970829999998</v>
      </c>
      <c r="F10" s="592">
        <v>1641.0275059999999</v>
      </c>
      <c r="G10" s="452">
        <v>5102.6137409999992</v>
      </c>
      <c r="H10" s="592">
        <v>11210.564299999998</v>
      </c>
      <c r="I10" s="452">
        <v>33797.814230000004</v>
      </c>
    </row>
    <row r="11" spans="1:9" ht="16.5" customHeight="1" x14ac:dyDescent="0.25">
      <c r="A11" s="593" t="s">
        <v>770</v>
      </c>
      <c r="B11" s="594">
        <v>1281.1297299999999</v>
      </c>
      <c r="C11" s="595">
        <v>4358.4629359999999</v>
      </c>
      <c r="D11" s="602">
        <v>4025.7549100000006</v>
      </c>
      <c r="E11" s="595">
        <v>14089.95393</v>
      </c>
      <c r="F11" s="594">
        <v>1259.1397299999999</v>
      </c>
      <c r="G11" s="595">
        <v>4243.9894860000004</v>
      </c>
      <c r="H11" s="594">
        <v>3900.1989099999996</v>
      </c>
      <c r="I11" s="595">
        <v>13622.764509999999</v>
      </c>
    </row>
    <row r="12" spans="1:9" ht="16.5" customHeight="1" x14ac:dyDescent="0.25">
      <c r="A12" s="591" t="s">
        <v>884</v>
      </c>
      <c r="B12" s="592">
        <v>97.761229999999998</v>
      </c>
      <c r="C12" s="452">
        <v>355.27276999999998</v>
      </c>
      <c r="D12" s="450">
        <v>905.29068999999993</v>
      </c>
      <c r="E12" s="452">
        <v>2786.6424400000001</v>
      </c>
      <c r="F12" s="592">
        <v>46.426780000000001</v>
      </c>
      <c r="G12" s="452">
        <v>143.42021</v>
      </c>
      <c r="H12" s="592">
        <v>366.55565000000007</v>
      </c>
      <c r="I12" s="452">
        <v>1133.6961800000001</v>
      </c>
    </row>
    <row r="13" spans="1:9" ht="16.5" customHeight="1" x14ac:dyDescent="0.25">
      <c r="A13" s="593" t="s">
        <v>883</v>
      </c>
      <c r="B13" s="594">
        <v>5144.1421539999992</v>
      </c>
      <c r="C13" s="595">
        <v>13988.381373999999</v>
      </c>
      <c r="D13" s="602">
        <v>15358.657379999997</v>
      </c>
      <c r="E13" s="595">
        <v>42830.411659999998</v>
      </c>
      <c r="F13" s="594">
        <v>4928.7311539999992</v>
      </c>
      <c r="G13" s="595">
        <v>13489.655064</v>
      </c>
      <c r="H13" s="594">
        <v>14877.482149999998</v>
      </c>
      <c r="I13" s="595">
        <v>41737.91732</v>
      </c>
    </row>
    <row r="14" spans="1:9" ht="16.5" customHeight="1" x14ac:dyDescent="0.25">
      <c r="A14" s="591" t="s">
        <v>882</v>
      </c>
      <c r="B14" s="592">
        <v>31177.957772999995</v>
      </c>
      <c r="C14" s="452">
        <v>93577.811088999995</v>
      </c>
      <c r="D14" s="450">
        <v>157920.44128999999</v>
      </c>
      <c r="E14" s="452">
        <v>499111.97668999992</v>
      </c>
      <c r="F14" s="592">
        <v>12732.338092999998</v>
      </c>
      <c r="G14" s="452">
        <v>33586.135928999996</v>
      </c>
      <c r="H14" s="592">
        <v>64168.792260000002</v>
      </c>
      <c r="I14" s="452">
        <v>175343.74614</v>
      </c>
    </row>
    <row r="15" spans="1:9" ht="16.5" customHeight="1" x14ac:dyDescent="0.25">
      <c r="A15" s="593" t="s">
        <v>775</v>
      </c>
      <c r="B15" s="594">
        <v>13382.128279999999</v>
      </c>
      <c r="C15" s="595">
        <v>39122.636908</v>
      </c>
      <c r="D15" s="602">
        <v>67291.491099999999</v>
      </c>
      <c r="E15" s="595">
        <v>203647.61335</v>
      </c>
      <c r="F15" s="594">
        <v>10592.056519999998</v>
      </c>
      <c r="G15" s="595">
        <v>26991.834768000001</v>
      </c>
      <c r="H15" s="594">
        <v>53998.09809</v>
      </c>
      <c r="I15" s="595">
        <v>145117.20500000002</v>
      </c>
    </row>
    <row r="16" spans="1:9" ht="16.5" customHeight="1" x14ac:dyDescent="0.25">
      <c r="A16" s="591" t="s">
        <v>776</v>
      </c>
      <c r="B16" s="592">
        <v>3404.8044629999999</v>
      </c>
      <c r="C16" s="452">
        <v>8636.8720809999995</v>
      </c>
      <c r="D16" s="450">
        <v>26749.21256</v>
      </c>
      <c r="E16" s="452">
        <v>66026.954240000006</v>
      </c>
      <c r="F16" s="592">
        <v>241.43627300000003</v>
      </c>
      <c r="G16" s="452">
        <v>766.27936099999999</v>
      </c>
      <c r="H16" s="592">
        <v>1888.87671</v>
      </c>
      <c r="I16" s="452">
        <v>6263.3936799999992</v>
      </c>
    </row>
    <row r="17" spans="1:11" ht="16.5" customHeight="1" x14ac:dyDescent="0.25">
      <c r="A17" s="593" t="s">
        <v>881</v>
      </c>
      <c r="B17" s="594">
        <v>14295.101879999997</v>
      </c>
      <c r="C17" s="595">
        <v>45635.035759999999</v>
      </c>
      <c r="D17" s="602">
        <v>63759.802620000009</v>
      </c>
      <c r="E17" s="595">
        <v>229013.12304000001</v>
      </c>
      <c r="F17" s="594">
        <v>1802.9271500000002</v>
      </c>
      <c r="G17" s="595">
        <v>5646.00846</v>
      </c>
      <c r="H17" s="594">
        <v>8162.3966400000008</v>
      </c>
      <c r="I17" s="595">
        <v>23610.180359999998</v>
      </c>
    </row>
    <row r="18" spans="1:11" ht="16.5" customHeight="1" x14ac:dyDescent="0.25">
      <c r="A18" s="591" t="s">
        <v>880</v>
      </c>
      <c r="B18" s="592">
        <v>21425.730745000001</v>
      </c>
      <c r="C18" s="452">
        <v>69666.824901000015</v>
      </c>
      <c r="D18" s="450">
        <v>64707.266049999991</v>
      </c>
      <c r="E18" s="452">
        <v>220032.58548000001</v>
      </c>
      <c r="F18" s="592">
        <v>18510.330724999996</v>
      </c>
      <c r="G18" s="452">
        <v>59108.992601000005</v>
      </c>
      <c r="H18" s="592">
        <v>57286.663860000001</v>
      </c>
      <c r="I18" s="452">
        <v>194693.85595999999</v>
      </c>
    </row>
    <row r="19" spans="1:11" ht="16.5" customHeight="1" x14ac:dyDescent="0.25">
      <c r="A19" s="593" t="s">
        <v>879</v>
      </c>
      <c r="B19" s="594">
        <v>5072.9101620000001</v>
      </c>
      <c r="C19" s="595">
        <v>15102.670067999999</v>
      </c>
      <c r="D19" s="602">
        <v>13463.525020000001</v>
      </c>
      <c r="E19" s="595">
        <v>44704.999640000002</v>
      </c>
      <c r="F19" s="594">
        <v>5072.9086619999998</v>
      </c>
      <c r="G19" s="595">
        <v>15085.364928000001</v>
      </c>
      <c r="H19" s="594">
        <v>13463.444320000001</v>
      </c>
      <c r="I19" s="595">
        <v>44688.456140000002</v>
      </c>
    </row>
    <row r="20" spans="1:11" ht="16.5" customHeight="1" x14ac:dyDescent="0.25">
      <c r="A20" s="591" t="s">
        <v>779</v>
      </c>
      <c r="B20" s="592">
        <v>0</v>
      </c>
      <c r="C20" s="452">
        <v>0</v>
      </c>
      <c r="D20" s="450">
        <v>0</v>
      </c>
      <c r="E20" s="452">
        <v>0</v>
      </c>
      <c r="F20" s="592">
        <v>0</v>
      </c>
      <c r="G20" s="452">
        <v>0</v>
      </c>
      <c r="H20" s="592">
        <v>0</v>
      </c>
      <c r="I20" s="452">
        <v>0</v>
      </c>
      <c r="K20" s="639"/>
    </row>
    <row r="21" spans="1:11" ht="16.5" customHeight="1" x14ac:dyDescent="0.25">
      <c r="A21" s="593" t="s">
        <v>878</v>
      </c>
      <c r="B21" s="594">
        <v>4925.4619229999998</v>
      </c>
      <c r="C21" s="595">
        <v>14592.686559999998</v>
      </c>
      <c r="D21" s="602">
        <v>24319.238299999997</v>
      </c>
      <c r="E21" s="595">
        <v>73640.900020000001</v>
      </c>
      <c r="F21" s="594">
        <v>4682.0925730000008</v>
      </c>
      <c r="G21" s="595">
        <v>13946.783589999999</v>
      </c>
      <c r="H21" s="594">
        <v>22637.62917</v>
      </c>
      <c r="I21" s="595">
        <v>69449.202499999999</v>
      </c>
    </row>
    <row r="22" spans="1:11" ht="16.5" customHeight="1" x14ac:dyDescent="0.25">
      <c r="A22" s="591" t="s">
        <v>782</v>
      </c>
      <c r="B22" s="592">
        <v>3376.8700000000003</v>
      </c>
      <c r="C22" s="452">
        <v>13048.807395000002</v>
      </c>
      <c r="D22" s="450">
        <v>6886.1036400000003</v>
      </c>
      <c r="E22" s="452">
        <v>26628.934800000003</v>
      </c>
      <c r="F22" s="592">
        <v>725.37628000000007</v>
      </c>
      <c r="G22" s="452">
        <v>3244.5246549999997</v>
      </c>
      <c r="H22" s="592">
        <v>1568.1885399999999</v>
      </c>
      <c r="I22" s="452">
        <v>7654.2769899999994</v>
      </c>
    </row>
    <row r="23" spans="1:11" ht="16.5" customHeight="1" x14ac:dyDescent="0.25">
      <c r="A23" s="593" t="s">
        <v>783</v>
      </c>
      <c r="B23" s="594">
        <v>2818.2008899999996</v>
      </c>
      <c r="C23" s="595">
        <v>16354.451935999998</v>
      </c>
      <c r="D23" s="602">
        <v>14601.676529999999</v>
      </c>
      <c r="E23" s="595">
        <v>58836.321640000002</v>
      </c>
      <c r="F23" s="594">
        <v>1840.5217700000001</v>
      </c>
      <c r="G23" s="595">
        <v>13256.975946</v>
      </c>
      <c r="H23" s="594">
        <v>4718.2322099999992</v>
      </c>
      <c r="I23" s="595">
        <v>27017.718329999996</v>
      </c>
    </row>
    <row r="24" spans="1:11" ht="16.5" customHeight="1" x14ac:dyDescent="0.25">
      <c r="A24" s="597" t="s">
        <v>784</v>
      </c>
      <c r="B24" s="598">
        <v>67117.198409999997</v>
      </c>
      <c r="C24" s="599">
        <v>215739.31857500001</v>
      </c>
      <c r="D24" s="608">
        <v>282614.92794999998</v>
      </c>
      <c r="E24" s="599">
        <v>920244.0012399999</v>
      </c>
      <c r="F24" s="598">
        <v>44261.059709999994</v>
      </c>
      <c r="G24" s="599">
        <v>140663.64674500001</v>
      </c>
      <c r="H24" s="648">
        <v>168861.86294999998</v>
      </c>
      <c r="I24" s="599">
        <v>531580.38319999992</v>
      </c>
    </row>
    <row r="25" spans="1:11" ht="16.5" customHeight="1" x14ac:dyDescent="0.25">
      <c r="A25" s="591"/>
      <c r="B25" s="592"/>
      <c r="C25" s="452"/>
      <c r="D25" s="450"/>
      <c r="E25" s="452"/>
      <c r="F25" s="592"/>
      <c r="G25" s="452"/>
      <c r="H25" s="451"/>
      <c r="I25" s="452"/>
    </row>
    <row r="26" spans="1:11" ht="16.5" customHeight="1" x14ac:dyDescent="0.25">
      <c r="A26" s="591" t="s">
        <v>785</v>
      </c>
      <c r="B26" s="592">
        <v>3750.8553969999998</v>
      </c>
      <c r="C26" s="452">
        <v>12372.008071999999</v>
      </c>
      <c r="D26" s="450">
        <v>15343.114290000001</v>
      </c>
      <c r="E26" s="452">
        <v>54179.792369999996</v>
      </c>
      <c r="F26" s="592">
        <v>2765.1044300000008</v>
      </c>
      <c r="G26" s="452">
        <v>9552.8148100000017</v>
      </c>
      <c r="H26" s="592">
        <v>9767.9662700000008</v>
      </c>
      <c r="I26" s="452">
        <v>36063.801030000002</v>
      </c>
    </row>
    <row r="27" spans="1:11" ht="16.5" customHeight="1" x14ac:dyDescent="0.25">
      <c r="A27" s="593" t="s">
        <v>877</v>
      </c>
      <c r="B27" s="594">
        <v>1299.2769719999999</v>
      </c>
      <c r="C27" s="595">
        <v>4062.4387179999994</v>
      </c>
      <c r="D27" s="602">
        <v>8847.3390799999997</v>
      </c>
      <c r="E27" s="595">
        <v>29202.20652</v>
      </c>
      <c r="F27" s="594">
        <v>669.05310500000007</v>
      </c>
      <c r="G27" s="595">
        <v>2173.9325240000003</v>
      </c>
      <c r="H27" s="594">
        <v>3934.2640500000002</v>
      </c>
      <c r="I27" s="595">
        <v>13795.663259999999</v>
      </c>
    </row>
    <row r="28" spans="1:11" ht="16.5" customHeight="1" x14ac:dyDescent="0.25">
      <c r="A28" s="591" t="s">
        <v>876</v>
      </c>
      <c r="B28" s="592">
        <v>36952.990911000001</v>
      </c>
      <c r="C28" s="452">
        <v>238203.94413000002</v>
      </c>
      <c r="D28" s="450">
        <v>40054.747010000006</v>
      </c>
      <c r="E28" s="452">
        <v>201772.95788</v>
      </c>
      <c r="F28" s="592">
        <v>20756.698635000001</v>
      </c>
      <c r="G28" s="452">
        <v>103436.270579</v>
      </c>
      <c r="H28" s="592">
        <v>20554.241200000004</v>
      </c>
      <c r="I28" s="452">
        <v>78429.318670000008</v>
      </c>
    </row>
    <row r="29" spans="1:11" ht="16.5" customHeight="1" x14ac:dyDescent="0.25">
      <c r="A29" s="593" t="s">
        <v>788</v>
      </c>
      <c r="B29" s="594">
        <v>2521.5850100000002</v>
      </c>
      <c r="C29" s="595">
        <v>54796.610510000006</v>
      </c>
      <c r="D29" s="602">
        <v>1175.1066700000001</v>
      </c>
      <c r="E29" s="595">
        <v>24854.342620000003</v>
      </c>
      <c r="F29" s="594">
        <v>2414.0119900000004</v>
      </c>
      <c r="G29" s="595">
        <v>36018.592879999997</v>
      </c>
      <c r="H29" s="594">
        <v>1057.31367</v>
      </c>
      <c r="I29" s="595">
        <v>15427.849769999997</v>
      </c>
    </row>
    <row r="30" spans="1:11" ht="16.5" customHeight="1" x14ac:dyDescent="0.25">
      <c r="A30" s="591" t="s">
        <v>875</v>
      </c>
      <c r="B30" s="592">
        <v>5760.8586599999999</v>
      </c>
      <c r="C30" s="452">
        <v>59142.541419999994</v>
      </c>
      <c r="D30" s="450">
        <v>4454.0635299999994</v>
      </c>
      <c r="E30" s="452">
        <v>45315.263709999999</v>
      </c>
      <c r="F30" s="592">
        <v>1940.1736600000002</v>
      </c>
      <c r="G30" s="452">
        <v>12769.68886</v>
      </c>
      <c r="H30" s="592">
        <v>1948.2845199999997</v>
      </c>
      <c r="I30" s="452">
        <v>12378.60325</v>
      </c>
    </row>
    <row r="31" spans="1:11" ht="16.5" customHeight="1" x14ac:dyDescent="0.25">
      <c r="A31" s="593" t="s">
        <v>796</v>
      </c>
      <c r="B31" s="594">
        <v>1734.8089600000001</v>
      </c>
      <c r="C31" s="595">
        <v>15408.801899999999</v>
      </c>
      <c r="D31" s="602">
        <v>1470.3543</v>
      </c>
      <c r="E31" s="595">
        <v>14695.358370000002</v>
      </c>
      <c r="F31" s="594">
        <v>517.22886000000005</v>
      </c>
      <c r="G31" s="595">
        <v>939.04220000000009</v>
      </c>
      <c r="H31" s="594">
        <v>546.97525999999993</v>
      </c>
      <c r="I31" s="595">
        <v>1134.02034</v>
      </c>
    </row>
    <row r="32" spans="1:11" ht="16.5" customHeight="1" x14ac:dyDescent="0.25">
      <c r="A32" s="591" t="s">
        <v>874</v>
      </c>
      <c r="B32" s="592">
        <v>258.57210000000003</v>
      </c>
      <c r="C32" s="452">
        <v>510.37162000000001</v>
      </c>
      <c r="D32" s="450">
        <v>1558.1970199999998</v>
      </c>
      <c r="E32" s="452">
        <v>2921.9559099999997</v>
      </c>
      <c r="F32" s="592">
        <v>0</v>
      </c>
      <c r="G32" s="452">
        <v>1.9E-2</v>
      </c>
      <c r="H32" s="592">
        <v>0</v>
      </c>
      <c r="I32" s="452">
        <v>0.20798</v>
      </c>
    </row>
    <row r="33" spans="1:12" ht="16.5" customHeight="1" x14ac:dyDescent="0.25">
      <c r="A33" s="593" t="s">
        <v>873</v>
      </c>
      <c r="B33" s="594">
        <v>108540.42550199998</v>
      </c>
      <c r="C33" s="595">
        <v>324606.17456799996</v>
      </c>
      <c r="D33" s="602">
        <v>231984.73993000001</v>
      </c>
      <c r="E33" s="595">
        <v>686996.08710000012</v>
      </c>
      <c r="F33" s="594">
        <v>24322.225345999996</v>
      </c>
      <c r="G33" s="595">
        <v>77203.070928999994</v>
      </c>
      <c r="H33" s="594">
        <v>38088.59739000001</v>
      </c>
      <c r="I33" s="595">
        <v>110572.52612000001</v>
      </c>
    </row>
    <row r="34" spans="1:12" ht="16.5" customHeight="1" x14ac:dyDescent="0.25">
      <c r="A34" s="591" t="s">
        <v>801</v>
      </c>
      <c r="B34" s="592">
        <v>17694.119651000001</v>
      </c>
      <c r="C34" s="452">
        <v>56935.790607000003</v>
      </c>
      <c r="D34" s="450">
        <v>62394.8295</v>
      </c>
      <c r="E34" s="452">
        <v>205820.68706</v>
      </c>
      <c r="F34" s="592">
        <v>759.39066000000014</v>
      </c>
      <c r="G34" s="452">
        <v>2188.4033260000001</v>
      </c>
      <c r="H34" s="592">
        <v>2020.7049500000001</v>
      </c>
      <c r="I34" s="452">
        <v>8222.6081099999992</v>
      </c>
      <c r="L34" s="639"/>
    </row>
    <row r="35" spans="1:12" ht="16.5" customHeight="1" x14ac:dyDescent="0.25">
      <c r="A35" s="593" t="s">
        <v>872</v>
      </c>
      <c r="B35" s="594">
        <v>10890.669501</v>
      </c>
      <c r="C35" s="595">
        <v>32341.286629999999</v>
      </c>
      <c r="D35" s="602">
        <v>66916.99371000001</v>
      </c>
      <c r="E35" s="595">
        <v>196101.90177</v>
      </c>
      <c r="F35" s="594">
        <v>576.65242999999998</v>
      </c>
      <c r="G35" s="595">
        <v>1984.4475600000001</v>
      </c>
      <c r="H35" s="594">
        <v>3728.7991399999992</v>
      </c>
      <c r="I35" s="595">
        <v>11934.997519999999</v>
      </c>
    </row>
    <row r="36" spans="1:12" s="639" customFormat="1" ht="16.5" customHeight="1" x14ac:dyDescent="0.25">
      <c r="A36" s="591" t="s">
        <v>871</v>
      </c>
      <c r="B36" s="592">
        <v>11215.94759</v>
      </c>
      <c r="C36" s="452">
        <v>34104.673320000002</v>
      </c>
      <c r="D36" s="450">
        <v>8211.6188000000002</v>
      </c>
      <c r="E36" s="452">
        <v>26199.502239999998</v>
      </c>
      <c r="F36" s="592">
        <v>1306.2070800000001</v>
      </c>
      <c r="G36" s="452">
        <v>2133.9895300000003</v>
      </c>
      <c r="H36" s="592">
        <v>970.31011999999998</v>
      </c>
      <c r="I36" s="452">
        <v>1753.4179399999998</v>
      </c>
      <c r="J36" s="177"/>
      <c r="K36" s="177"/>
      <c r="L36" s="177"/>
    </row>
    <row r="37" spans="1:12" ht="16.5" customHeight="1" x14ac:dyDescent="0.25">
      <c r="A37" s="593" t="s">
        <v>870</v>
      </c>
      <c r="B37" s="594">
        <v>5335.5068300000003</v>
      </c>
      <c r="C37" s="595">
        <v>16393.093509999999</v>
      </c>
      <c r="D37" s="602">
        <v>4402.5999499999998</v>
      </c>
      <c r="E37" s="595">
        <v>13363.229669999999</v>
      </c>
      <c r="F37" s="594">
        <v>271.74</v>
      </c>
      <c r="G37" s="595">
        <v>553.03499999999997</v>
      </c>
      <c r="H37" s="649">
        <v>304.00721999999996</v>
      </c>
      <c r="I37" s="595">
        <v>643.84009999999989</v>
      </c>
    </row>
    <row r="38" spans="1:12" ht="16.5" customHeight="1" x14ac:dyDescent="0.25">
      <c r="A38" s="591" t="s">
        <v>802</v>
      </c>
      <c r="B38" s="592">
        <v>33560.882859999998</v>
      </c>
      <c r="C38" s="452">
        <v>84131.635981999993</v>
      </c>
      <c r="D38" s="450">
        <v>35115.44068</v>
      </c>
      <c r="E38" s="452">
        <v>62456.088730000003</v>
      </c>
      <c r="F38" s="592">
        <v>8231.9865599999994</v>
      </c>
      <c r="G38" s="452">
        <v>16824.053469999999</v>
      </c>
      <c r="H38" s="451">
        <v>9303.7899099999995</v>
      </c>
      <c r="I38" s="452">
        <v>14614.693759999998</v>
      </c>
    </row>
    <row r="39" spans="1:12" ht="16.5" customHeight="1" x14ac:dyDescent="0.25">
      <c r="A39" s="593" t="s">
        <v>803</v>
      </c>
      <c r="B39" s="594">
        <v>4672.3485700000001</v>
      </c>
      <c r="C39" s="595">
        <v>20111.299754</v>
      </c>
      <c r="D39" s="602">
        <v>5915.3399399999998</v>
      </c>
      <c r="E39" s="595">
        <v>21577.329140000002</v>
      </c>
      <c r="F39" s="594">
        <v>1809.9100799999999</v>
      </c>
      <c r="G39" s="595">
        <v>9216.8741000000009</v>
      </c>
      <c r="H39" s="649">
        <v>2466.3462799999998</v>
      </c>
      <c r="I39" s="595">
        <v>9267.0543799999996</v>
      </c>
    </row>
    <row r="40" spans="1:12" ht="16.5" customHeight="1" x14ac:dyDescent="0.25">
      <c r="A40" s="591" t="s">
        <v>869</v>
      </c>
      <c r="B40" s="592">
        <v>5332.5371500000001</v>
      </c>
      <c r="C40" s="452">
        <v>7088.7514799999999</v>
      </c>
      <c r="D40" s="450">
        <v>4797.8252199999997</v>
      </c>
      <c r="E40" s="452">
        <v>6455.6995999999999</v>
      </c>
      <c r="F40" s="592">
        <v>469.02077000000003</v>
      </c>
      <c r="G40" s="452">
        <v>874.26152999999999</v>
      </c>
      <c r="H40" s="451">
        <v>499.56216000000001</v>
      </c>
      <c r="I40" s="452">
        <v>904.55555000000004</v>
      </c>
    </row>
    <row r="41" spans="1:12" ht="16.5" customHeight="1" x14ac:dyDescent="0.25">
      <c r="A41" s="593" t="s">
        <v>805</v>
      </c>
      <c r="B41" s="594">
        <v>2129.6817000000001</v>
      </c>
      <c r="C41" s="595">
        <v>6795.6429269999999</v>
      </c>
      <c r="D41" s="602">
        <v>4491.8478599999999</v>
      </c>
      <c r="E41" s="595">
        <v>15797.287319999999</v>
      </c>
      <c r="F41" s="594">
        <v>2084.6817000000001</v>
      </c>
      <c r="G41" s="595">
        <v>3497.0110669999999</v>
      </c>
      <c r="H41" s="649">
        <v>4383.2982300000003</v>
      </c>
      <c r="I41" s="595">
        <v>7263.5116800000005</v>
      </c>
    </row>
    <row r="42" spans="1:12" ht="16.5" customHeight="1" x14ac:dyDescent="0.25">
      <c r="A42" s="591" t="s">
        <v>868</v>
      </c>
      <c r="B42" s="592">
        <v>1465.7895600000002</v>
      </c>
      <c r="C42" s="452">
        <v>4238.2848599999998</v>
      </c>
      <c r="D42" s="450">
        <v>2632.0325899999998</v>
      </c>
      <c r="E42" s="452">
        <v>8634.8895699999994</v>
      </c>
      <c r="F42" s="592">
        <v>5.1653599999999997</v>
      </c>
      <c r="G42" s="452">
        <v>99.834559999999982</v>
      </c>
      <c r="H42" s="451">
        <v>14.899420000000001</v>
      </c>
      <c r="I42" s="452">
        <v>231.06610999999998</v>
      </c>
    </row>
    <row r="43" spans="1:12" ht="16.5" customHeight="1" x14ac:dyDescent="0.25">
      <c r="A43" s="593" t="s">
        <v>867</v>
      </c>
      <c r="B43" s="594">
        <v>4851.5532789999988</v>
      </c>
      <c r="C43" s="595">
        <v>21512.240238999999</v>
      </c>
      <c r="D43" s="602">
        <v>6113.5152799999996</v>
      </c>
      <c r="E43" s="595">
        <v>24755.188300000002</v>
      </c>
      <c r="F43" s="594">
        <v>4731.8562790000005</v>
      </c>
      <c r="G43" s="595">
        <v>21189.653238999999</v>
      </c>
      <c r="H43" s="649">
        <v>5919.0750600000001</v>
      </c>
      <c r="I43" s="595">
        <v>24267.662990000001</v>
      </c>
    </row>
    <row r="44" spans="1:12" ht="16.5" customHeight="1" x14ac:dyDescent="0.25">
      <c r="A44" s="591" t="s">
        <v>866</v>
      </c>
      <c r="B44" s="592">
        <v>1405.14555</v>
      </c>
      <c r="C44" s="452">
        <v>9307.0553479999999</v>
      </c>
      <c r="D44" s="450">
        <v>4714.49946</v>
      </c>
      <c r="E44" s="452">
        <v>18206.57965</v>
      </c>
      <c r="F44" s="592">
        <v>505.80748</v>
      </c>
      <c r="G44" s="452">
        <v>7350.9070380000003</v>
      </c>
      <c r="H44" s="451">
        <v>1242.62546</v>
      </c>
      <c r="I44" s="452">
        <v>11036.218649999997</v>
      </c>
    </row>
    <row r="45" spans="1:12" ht="16.5" customHeight="1" x14ac:dyDescent="0.25">
      <c r="A45" s="593" t="s">
        <v>810</v>
      </c>
      <c r="B45" s="594">
        <v>4095.2363550000005</v>
      </c>
      <c r="C45" s="595">
        <v>17577.565756</v>
      </c>
      <c r="D45" s="602">
        <v>17505.361240000002</v>
      </c>
      <c r="E45" s="595">
        <v>79857.278109999999</v>
      </c>
      <c r="F45" s="594">
        <v>656.16094100000009</v>
      </c>
      <c r="G45" s="595">
        <v>2726.8143320000004</v>
      </c>
      <c r="H45" s="649">
        <v>4320.2847000000002</v>
      </c>
      <c r="I45" s="595">
        <v>21419.89674</v>
      </c>
    </row>
    <row r="46" spans="1:12" ht="16.5" customHeight="1" x14ac:dyDescent="0.25">
      <c r="A46" s="591" t="s">
        <v>865</v>
      </c>
      <c r="B46" s="592">
        <v>380228.94514299999</v>
      </c>
      <c r="C46" s="452">
        <v>1097244.5308330001</v>
      </c>
      <c r="D46" s="450">
        <v>110946.07464000001</v>
      </c>
      <c r="E46" s="452">
        <v>363677.86151000002</v>
      </c>
      <c r="F46" s="592">
        <v>100875.073303</v>
      </c>
      <c r="G46" s="452">
        <v>265796.12882300001</v>
      </c>
      <c r="H46" s="451">
        <v>27568.030620000001</v>
      </c>
      <c r="I46" s="452">
        <v>96253.485970000009</v>
      </c>
    </row>
    <row r="47" spans="1:12" ht="16.5" customHeight="1" x14ac:dyDescent="0.25">
      <c r="A47" s="593" t="s">
        <v>864</v>
      </c>
      <c r="B47" s="594">
        <v>140633.20682999998</v>
      </c>
      <c r="C47" s="595">
        <v>289400.93566999998</v>
      </c>
      <c r="D47" s="602">
        <v>33368.211559999996</v>
      </c>
      <c r="E47" s="595">
        <v>82950.011799999993</v>
      </c>
      <c r="F47" s="594">
        <v>32053.81683</v>
      </c>
      <c r="G47" s="595">
        <v>93480.503670000006</v>
      </c>
      <c r="H47" s="649">
        <v>8130.4425299999994</v>
      </c>
      <c r="I47" s="595">
        <v>32523.442370000001</v>
      </c>
    </row>
    <row r="48" spans="1:12" ht="16.5" customHeight="1" x14ac:dyDescent="0.25">
      <c r="A48" s="591" t="s">
        <v>158</v>
      </c>
      <c r="B48" s="592">
        <v>127292.97688</v>
      </c>
      <c r="C48" s="452">
        <v>569297.98228</v>
      </c>
      <c r="D48" s="450">
        <v>34556.23893</v>
      </c>
      <c r="E48" s="452">
        <v>164596.27891000002</v>
      </c>
      <c r="F48" s="592">
        <v>18966.362880000001</v>
      </c>
      <c r="G48" s="452">
        <v>87806.364279999994</v>
      </c>
      <c r="H48" s="451">
        <v>4519.23009</v>
      </c>
      <c r="I48" s="452">
        <v>28860.217879999997</v>
      </c>
    </row>
    <row r="49" spans="1:11" ht="16.5" customHeight="1" x14ac:dyDescent="0.25">
      <c r="A49" s="593" t="s">
        <v>154</v>
      </c>
      <c r="B49" s="594">
        <v>44016.984132999998</v>
      </c>
      <c r="C49" s="595">
        <v>145253.045503</v>
      </c>
      <c r="D49" s="602">
        <v>27498.974260000003</v>
      </c>
      <c r="E49" s="595">
        <v>91894.57978</v>
      </c>
      <c r="F49" s="594">
        <v>5548.496333</v>
      </c>
      <c r="G49" s="595">
        <v>20666.937793000001</v>
      </c>
      <c r="H49" s="649">
        <v>4784.7583700000014</v>
      </c>
      <c r="I49" s="595">
        <v>19349.173430000003</v>
      </c>
    </row>
    <row r="50" spans="1:11" ht="16.5" customHeight="1" x14ac:dyDescent="0.25">
      <c r="A50" s="591" t="s">
        <v>813</v>
      </c>
      <c r="B50" s="592">
        <v>41077.820005000009</v>
      </c>
      <c r="C50" s="452">
        <v>122223.430697</v>
      </c>
      <c r="D50" s="450">
        <v>15055.973980000001</v>
      </c>
      <c r="E50" s="452">
        <v>51898.543300000005</v>
      </c>
      <c r="F50" s="592">
        <v>38140.725064999999</v>
      </c>
      <c r="G50" s="452">
        <v>112710.31744700001</v>
      </c>
      <c r="H50" s="451">
        <v>13448.980280000002</v>
      </c>
      <c r="I50" s="452">
        <v>45451.870139999999</v>
      </c>
      <c r="K50" s="639"/>
    </row>
    <row r="51" spans="1:11" ht="16.5" customHeight="1" x14ac:dyDescent="0.25">
      <c r="A51" s="593" t="s">
        <v>863</v>
      </c>
      <c r="B51" s="594">
        <v>20997.698874000002</v>
      </c>
      <c r="C51" s="595">
        <v>64241.299208999997</v>
      </c>
      <c r="D51" s="602">
        <v>61395.04123000001</v>
      </c>
      <c r="E51" s="595">
        <v>188476.34409</v>
      </c>
      <c r="F51" s="594">
        <v>4523.16896</v>
      </c>
      <c r="G51" s="595">
        <v>14560.394949999998</v>
      </c>
      <c r="H51" s="649">
        <v>24971.449949999995</v>
      </c>
      <c r="I51" s="595">
        <v>77795.753779999985</v>
      </c>
    </row>
    <row r="52" spans="1:11" ht="16.5" customHeight="1" x14ac:dyDescent="0.25">
      <c r="A52" s="591" t="s">
        <v>862</v>
      </c>
      <c r="B52" s="592">
        <v>7630.1904000000004</v>
      </c>
      <c r="C52" s="452">
        <v>21506.507579999998</v>
      </c>
      <c r="D52" s="450">
        <v>12792.106370000001</v>
      </c>
      <c r="E52" s="452">
        <v>35182.172500000001</v>
      </c>
      <c r="F52" s="592">
        <v>41.252000000000002</v>
      </c>
      <c r="G52" s="452">
        <v>282.012</v>
      </c>
      <c r="H52" s="451">
        <v>78.59420999999999</v>
      </c>
      <c r="I52" s="452">
        <v>577.74957000000006</v>
      </c>
    </row>
    <row r="53" spans="1:11" ht="16.5" customHeight="1" x14ac:dyDescent="0.25">
      <c r="A53" s="591" t="s">
        <v>861</v>
      </c>
      <c r="B53" s="594">
        <v>7406.2203579999996</v>
      </c>
      <c r="C53" s="595">
        <v>25300.789548000001</v>
      </c>
      <c r="D53" s="602">
        <v>14016.503580000001</v>
      </c>
      <c r="E53" s="595">
        <v>47403.258020000008</v>
      </c>
      <c r="F53" s="594">
        <v>1743.047358</v>
      </c>
      <c r="G53" s="595">
        <v>5838.2743479999999</v>
      </c>
      <c r="H53" s="649">
        <v>2420.8693699999999</v>
      </c>
      <c r="I53" s="595">
        <v>8542.7936399999999</v>
      </c>
    </row>
    <row r="54" spans="1:11" ht="16.5" customHeight="1" x14ac:dyDescent="0.25">
      <c r="A54" s="593" t="s">
        <v>815</v>
      </c>
      <c r="B54" s="592">
        <v>1415.1759</v>
      </c>
      <c r="C54" s="452">
        <v>4449.6451750000006</v>
      </c>
      <c r="D54" s="450">
        <v>4490.2054100000005</v>
      </c>
      <c r="E54" s="452">
        <v>19756.982969999997</v>
      </c>
      <c r="F54" s="592">
        <v>1215.835</v>
      </c>
      <c r="G54" s="452">
        <v>3707.71</v>
      </c>
      <c r="H54" s="451">
        <v>471.20524000000006</v>
      </c>
      <c r="I54" s="452">
        <v>7540.0139200000003</v>
      </c>
    </row>
    <row r="55" spans="1:11" ht="16.5" customHeight="1" x14ac:dyDescent="0.25">
      <c r="A55" s="591" t="s">
        <v>860</v>
      </c>
      <c r="B55" s="594">
        <v>597.99443399999996</v>
      </c>
      <c r="C55" s="595">
        <v>1876.3046729999999</v>
      </c>
      <c r="D55" s="602">
        <v>7248.8516</v>
      </c>
      <c r="E55" s="595">
        <v>22784.898990000002</v>
      </c>
      <c r="F55" s="594">
        <v>306.03165400000006</v>
      </c>
      <c r="G55" s="595">
        <v>947.52955300000008</v>
      </c>
      <c r="H55" s="649">
        <v>2578.6073899999997</v>
      </c>
      <c r="I55" s="595">
        <v>7484.4236699999983</v>
      </c>
    </row>
    <row r="56" spans="1:11" ht="16.5" customHeight="1" x14ac:dyDescent="0.25">
      <c r="A56" s="593" t="s">
        <v>817</v>
      </c>
      <c r="B56" s="592">
        <v>5452.7911100000001</v>
      </c>
      <c r="C56" s="452">
        <v>22126.026020000005</v>
      </c>
      <c r="D56" s="450">
        <v>3554.8345600000002</v>
      </c>
      <c r="E56" s="452">
        <v>15792.754870000001</v>
      </c>
      <c r="F56" s="592">
        <v>97.562110000000004</v>
      </c>
      <c r="G56" s="452">
        <v>424.77422000000001</v>
      </c>
      <c r="H56" s="451">
        <v>32.203569999999999</v>
      </c>
      <c r="I56" s="452">
        <v>237.92714999999998</v>
      </c>
    </row>
    <row r="57" spans="1:11" ht="16.5" customHeight="1" x14ac:dyDescent="0.25">
      <c r="A57" s="597" t="s">
        <v>818</v>
      </c>
      <c r="B57" s="598">
        <v>601694.75773099996</v>
      </c>
      <c r="C57" s="599">
        <v>1900471.2839580001</v>
      </c>
      <c r="D57" s="608">
        <v>503088.73848000006</v>
      </c>
      <c r="E57" s="599">
        <v>1665436.5182200002</v>
      </c>
      <c r="F57" s="598">
        <v>192442.750444</v>
      </c>
      <c r="G57" s="599">
        <v>587358.115643</v>
      </c>
      <c r="H57" s="648">
        <v>141330.36137000003</v>
      </c>
      <c r="I57" s="599">
        <v>473709.00326999999</v>
      </c>
    </row>
    <row r="58" spans="1:11" ht="16.5" customHeight="1" x14ac:dyDescent="0.25">
      <c r="A58" s="597" t="s">
        <v>859</v>
      </c>
      <c r="B58" s="598">
        <v>668811.95614099992</v>
      </c>
      <c r="C58" s="599">
        <v>2116210.6025330001</v>
      </c>
      <c r="D58" s="608">
        <v>785703.66642999998</v>
      </c>
      <c r="E58" s="599">
        <v>2585680.5194600001</v>
      </c>
      <c r="F58" s="598">
        <v>236703.81015400001</v>
      </c>
      <c r="G58" s="599">
        <v>728021.76238800003</v>
      </c>
      <c r="H58" s="648">
        <v>310192.22432000004</v>
      </c>
      <c r="I58" s="599">
        <v>1005289.3864699999</v>
      </c>
    </row>
    <row r="59" spans="1:11" ht="25.5" customHeight="1" x14ac:dyDescent="0.35">
      <c r="A59" s="647" t="s">
        <v>858</v>
      </c>
      <c r="B59" s="646"/>
      <c r="C59" s="646"/>
      <c r="D59" s="646"/>
      <c r="E59" s="646"/>
      <c r="F59" s="646"/>
      <c r="G59" s="646"/>
      <c r="H59" s="646"/>
      <c r="I59" s="646"/>
    </row>
    <row r="60" spans="1:11" ht="16.5" customHeight="1" x14ac:dyDescent="0.3">
      <c r="A60" s="645" t="s">
        <v>857</v>
      </c>
      <c r="B60" s="644"/>
      <c r="C60" s="644"/>
      <c r="D60" s="644"/>
      <c r="E60" s="644"/>
      <c r="F60" s="644"/>
      <c r="G60" s="644"/>
      <c r="H60" s="644"/>
      <c r="I60" s="644"/>
    </row>
    <row r="61" spans="1:11" ht="16.5" customHeight="1" thickBot="1" x14ac:dyDescent="0.3">
      <c r="A61" s="583"/>
      <c r="B61" s="584"/>
      <c r="C61" s="584"/>
      <c r="D61" s="584"/>
      <c r="E61" s="584"/>
      <c r="F61" s="584"/>
      <c r="G61" s="584"/>
    </row>
    <row r="62" spans="1:11" ht="24" customHeight="1" thickBot="1" x14ac:dyDescent="0.25">
      <c r="A62" s="775" t="s">
        <v>144</v>
      </c>
      <c r="B62" s="778" t="s">
        <v>287</v>
      </c>
      <c r="C62" s="778"/>
      <c r="D62" s="778"/>
      <c r="E62" s="778"/>
      <c r="F62" s="778" t="s">
        <v>821</v>
      </c>
      <c r="G62" s="778"/>
      <c r="H62" s="778"/>
      <c r="I62" s="778"/>
    </row>
    <row r="63" spans="1:11" ht="23.25" customHeight="1" x14ac:dyDescent="0.2">
      <c r="A63" s="776"/>
      <c r="B63" s="776" t="s">
        <v>763</v>
      </c>
      <c r="C63" s="776"/>
      <c r="D63" s="779" t="s">
        <v>764</v>
      </c>
      <c r="E63" s="779"/>
      <c r="F63" s="776" t="s">
        <v>763</v>
      </c>
      <c r="G63" s="776"/>
      <c r="H63" s="779" t="s">
        <v>764</v>
      </c>
      <c r="I63" s="779"/>
    </row>
    <row r="64" spans="1:11" ht="47.25" customHeight="1" thickBot="1" x14ac:dyDescent="0.25">
      <c r="A64" s="777"/>
      <c r="B64" s="586" t="str">
        <f>$B$6</f>
        <v>3r TRIM. 2023</v>
      </c>
      <c r="C64" s="643" t="str">
        <f>$C$6</f>
        <v>TOTAL ACUMUL. 2023</v>
      </c>
      <c r="D64" s="586" t="str">
        <f>$B$6</f>
        <v>3r TRIM. 2023</v>
      </c>
      <c r="E64" s="643" t="str">
        <f>$C$6</f>
        <v>TOTAL ACUMUL. 2023</v>
      </c>
      <c r="F64" s="586" t="str">
        <f>$B$6</f>
        <v>3r TRIM. 2023</v>
      </c>
      <c r="G64" s="643" t="str">
        <f>$C$6</f>
        <v>TOTAL ACUMUL. 2023</v>
      </c>
      <c r="H64" s="586" t="str">
        <f>$B$6</f>
        <v>3r TRIM. 2023</v>
      </c>
      <c r="I64" s="643" t="str">
        <f>$C$6</f>
        <v>TOTAL ACUMUL. 2023</v>
      </c>
    </row>
    <row r="65" spans="1:12" ht="15.75" x14ac:dyDescent="0.25">
      <c r="A65" s="642"/>
      <c r="B65" s="610"/>
      <c r="C65" s="462"/>
      <c r="D65" s="460"/>
      <c r="E65" s="462"/>
      <c r="F65" s="610"/>
      <c r="G65" s="462"/>
      <c r="H65" s="461"/>
      <c r="I65" s="462"/>
    </row>
    <row r="66" spans="1:12" ht="16.5" customHeight="1" x14ac:dyDescent="0.25">
      <c r="A66" s="612" t="s">
        <v>822</v>
      </c>
      <c r="B66" s="592">
        <v>110409.642872</v>
      </c>
      <c r="C66" s="452">
        <v>281700.07018400001</v>
      </c>
      <c r="D66" s="450">
        <v>119662.50078</v>
      </c>
      <c r="E66" s="452">
        <v>318108.00089000002</v>
      </c>
      <c r="F66" s="592">
        <v>5538.4390009999988</v>
      </c>
      <c r="G66" s="452">
        <v>16969.758867</v>
      </c>
      <c r="H66" s="451">
        <v>7517.3719699999992</v>
      </c>
      <c r="I66" s="452">
        <v>25360.58063</v>
      </c>
    </row>
    <row r="67" spans="1:12" ht="16.5" customHeight="1" x14ac:dyDescent="0.25">
      <c r="A67" s="616" t="s">
        <v>856</v>
      </c>
      <c r="B67" s="617">
        <v>492.59899999999999</v>
      </c>
      <c r="C67" s="618">
        <v>116819.764</v>
      </c>
      <c r="D67" s="619">
        <v>842.43655999999987</v>
      </c>
      <c r="E67" s="618">
        <v>124447.49344000001</v>
      </c>
      <c r="F67" s="617">
        <v>492.59899999999999</v>
      </c>
      <c r="G67" s="618">
        <v>769.03800000000001</v>
      </c>
      <c r="H67" s="637">
        <v>842.43655999999999</v>
      </c>
      <c r="I67" s="618">
        <v>1521.32303</v>
      </c>
    </row>
    <row r="68" spans="1:12" ht="16.5" customHeight="1" x14ac:dyDescent="0.25">
      <c r="A68" s="612" t="s">
        <v>855</v>
      </c>
      <c r="B68" s="613">
        <v>2121.0288799999998</v>
      </c>
      <c r="C68" s="614">
        <v>4724.9617909999997</v>
      </c>
      <c r="D68" s="615">
        <v>2234.7164299999999</v>
      </c>
      <c r="E68" s="614">
        <v>5860.4370199999994</v>
      </c>
      <c r="F68" s="613">
        <v>844.05243999999993</v>
      </c>
      <c r="G68" s="614">
        <v>2164.2357510000002</v>
      </c>
      <c r="H68" s="638">
        <v>1125.4668100000001</v>
      </c>
      <c r="I68" s="614">
        <v>3512.1296400000001</v>
      </c>
    </row>
    <row r="69" spans="1:12" ht="16.5" customHeight="1" x14ac:dyDescent="0.25">
      <c r="A69" s="616" t="s">
        <v>825</v>
      </c>
      <c r="B69" s="617">
        <v>8154.2629710000001</v>
      </c>
      <c r="C69" s="618">
        <v>24906.547879000002</v>
      </c>
      <c r="D69" s="619">
        <v>33580.751000000004</v>
      </c>
      <c r="E69" s="618">
        <v>108334.96975</v>
      </c>
      <c r="F69" s="617">
        <v>4215.8385909999997</v>
      </c>
      <c r="G69" s="618">
        <v>13278.895139</v>
      </c>
      <c r="H69" s="637">
        <v>18360.820459999999</v>
      </c>
      <c r="I69" s="618">
        <v>57185.084010000006</v>
      </c>
    </row>
    <row r="70" spans="1:12" ht="16.5" customHeight="1" x14ac:dyDescent="0.25">
      <c r="A70" s="612" t="s">
        <v>854</v>
      </c>
      <c r="B70" s="613">
        <v>32720.199752999997</v>
      </c>
      <c r="C70" s="614">
        <v>91115.712960999997</v>
      </c>
      <c r="D70" s="615">
        <v>32219.703350000003</v>
      </c>
      <c r="E70" s="614">
        <v>92259.280889999995</v>
      </c>
      <c r="F70" s="613">
        <v>20254.323647000005</v>
      </c>
      <c r="G70" s="614">
        <v>62398.720112000003</v>
      </c>
      <c r="H70" s="638">
        <v>22534.139579999999</v>
      </c>
      <c r="I70" s="614">
        <v>68657.054579999996</v>
      </c>
    </row>
    <row r="71" spans="1:12" ht="16.5" customHeight="1" x14ac:dyDescent="0.25">
      <c r="A71" s="616" t="s">
        <v>853</v>
      </c>
      <c r="B71" s="617">
        <v>21273.928455000001</v>
      </c>
      <c r="C71" s="618">
        <v>67359.783076000007</v>
      </c>
      <c r="D71" s="619">
        <v>65835.487009999997</v>
      </c>
      <c r="E71" s="618">
        <v>199749.28333000001</v>
      </c>
      <c r="F71" s="617">
        <v>5365.5726670000004</v>
      </c>
      <c r="G71" s="618">
        <v>16252.954879999999</v>
      </c>
      <c r="H71" s="637">
        <v>20041.668830000002</v>
      </c>
      <c r="I71" s="618">
        <v>62830.946120000008</v>
      </c>
    </row>
    <row r="72" spans="1:12" ht="16.5" customHeight="1" x14ac:dyDescent="0.25">
      <c r="A72" s="641" t="s">
        <v>852</v>
      </c>
      <c r="B72" s="613">
        <v>16682.379379000002</v>
      </c>
      <c r="C72" s="614">
        <v>50691.910399999993</v>
      </c>
      <c r="D72" s="615">
        <v>39889.147300000004</v>
      </c>
      <c r="E72" s="614">
        <v>121985.68244999999</v>
      </c>
      <c r="F72" s="613">
        <v>15288.310879999997</v>
      </c>
      <c r="G72" s="614">
        <v>46930.105194999996</v>
      </c>
      <c r="H72" s="638">
        <v>35915.838339999995</v>
      </c>
      <c r="I72" s="614">
        <v>111238.64356999999</v>
      </c>
    </row>
    <row r="73" spans="1:12" ht="16.5" customHeight="1" x14ac:dyDescent="0.25">
      <c r="A73" s="616" t="s">
        <v>829</v>
      </c>
      <c r="B73" s="617">
        <v>42640.854765000004</v>
      </c>
      <c r="C73" s="618">
        <v>114563.38579199999</v>
      </c>
      <c r="D73" s="619">
        <v>76390.031260000003</v>
      </c>
      <c r="E73" s="618">
        <v>212304.85694999999</v>
      </c>
      <c r="F73" s="617">
        <v>13002.581735</v>
      </c>
      <c r="G73" s="618">
        <v>37472.081193999999</v>
      </c>
      <c r="H73" s="637">
        <v>26166.781390000004</v>
      </c>
      <c r="I73" s="618">
        <v>75565.568830000018</v>
      </c>
    </row>
    <row r="74" spans="1:12" ht="16.5" customHeight="1" x14ac:dyDescent="0.25">
      <c r="A74" s="612" t="s">
        <v>851</v>
      </c>
      <c r="B74" s="613">
        <v>14519.347416999999</v>
      </c>
      <c r="C74" s="614">
        <v>36460.252838</v>
      </c>
      <c r="D74" s="615">
        <v>27363.060209999996</v>
      </c>
      <c r="E74" s="614">
        <v>72328.898409999994</v>
      </c>
      <c r="F74" s="613">
        <v>4308.416717000001</v>
      </c>
      <c r="G74" s="614">
        <v>11711.093858</v>
      </c>
      <c r="H74" s="638">
        <v>8316.7312799999982</v>
      </c>
      <c r="I74" s="614">
        <v>23558.558899999996</v>
      </c>
    </row>
    <row r="75" spans="1:12" ht="16.5" customHeight="1" x14ac:dyDescent="0.25">
      <c r="A75" s="640" t="s">
        <v>850</v>
      </c>
      <c r="B75" s="617">
        <v>10538.960982000001</v>
      </c>
      <c r="C75" s="618">
        <v>29908.332574</v>
      </c>
      <c r="D75" s="619">
        <v>36752.113689999998</v>
      </c>
      <c r="E75" s="618">
        <v>118037.62297</v>
      </c>
      <c r="F75" s="617">
        <v>7623.0896020000009</v>
      </c>
      <c r="G75" s="618">
        <v>22275.742408999999</v>
      </c>
      <c r="H75" s="637">
        <v>29334.644509999991</v>
      </c>
      <c r="I75" s="618">
        <v>98239.075299999997</v>
      </c>
    </row>
    <row r="76" spans="1:12" ht="16.5" customHeight="1" x14ac:dyDescent="0.25">
      <c r="A76" s="612" t="s">
        <v>833</v>
      </c>
      <c r="B76" s="613">
        <v>75781.206437999994</v>
      </c>
      <c r="C76" s="614">
        <v>242708.54582999999</v>
      </c>
      <c r="D76" s="615">
        <v>73764.52529000002</v>
      </c>
      <c r="E76" s="614">
        <v>227152.20357000001</v>
      </c>
      <c r="F76" s="613">
        <v>61877.925070000012</v>
      </c>
      <c r="G76" s="614">
        <v>198661.44155400002</v>
      </c>
      <c r="H76" s="638">
        <v>49725.204560000006</v>
      </c>
      <c r="I76" s="614">
        <v>150378.65037000002</v>
      </c>
    </row>
    <row r="77" spans="1:12" ht="16.5" customHeight="1" x14ac:dyDescent="0.25">
      <c r="A77" s="616" t="s">
        <v>849</v>
      </c>
      <c r="B77" s="617">
        <v>33639.017697000003</v>
      </c>
      <c r="C77" s="618">
        <v>109970.30616000001</v>
      </c>
      <c r="D77" s="619">
        <v>25027.397150000004</v>
      </c>
      <c r="E77" s="618">
        <v>79521.295559999999</v>
      </c>
      <c r="F77" s="617">
        <v>33054.842837000004</v>
      </c>
      <c r="G77" s="618">
        <v>107007.66151999999</v>
      </c>
      <c r="H77" s="637">
        <v>24390.92236</v>
      </c>
      <c r="I77" s="618">
        <v>76545.185119999995</v>
      </c>
      <c r="L77" s="639"/>
    </row>
    <row r="78" spans="1:12" ht="16.5" customHeight="1" x14ac:dyDescent="0.25">
      <c r="A78" s="612" t="s">
        <v>848</v>
      </c>
      <c r="B78" s="613">
        <v>2967.712614</v>
      </c>
      <c r="C78" s="614">
        <v>7165.3227660000002</v>
      </c>
      <c r="D78" s="615">
        <v>4514.2502500000001</v>
      </c>
      <c r="E78" s="614">
        <v>11627.50621</v>
      </c>
      <c r="F78" s="613">
        <v>1078.9531239999999</v>
      </c>
      <c r="G78" s="614">
        <v>2565.2646259999992</v>
      </c>
      <c r="H78" s="638">
        <v>3116.3081999999999</v>
      </c>
      <c r="I78" s="614">
        <v>7530.7175999999999</v>
      </c>
    </row>
    <row r="79" spans="1:12" s="639" customFormat="1" ht="16.5" customHeight="1" x14ac:dyDescent="0.25">
      <c r="A79" s="621" t="s">
        <v>836</v>
      </c>
      <c r="B79" s="617">
        <v>11765.79967</v>
      </c>
      <c r="C79" s="618">
        <v>37044.228030999999</v>
      </c>
      <c r="D79" s="619">
        <v>27845.172629999997</v>
      </c>
      <c r="E79" s="618">
        <v>84761.608430000008</v>
      </c>
      <c r="F79" s="617">
        <v>2653.0507799999996</v>
      </c>
      <c r="G79" s="618">
        <v>5298.8584439999995</v>
      </c>
      <c r="H79" s="637">
        <v>8028.4896199999985</v>
      </c>
      <c r="I79" s="618">
        <v>20219.605299999996</v>
      </c>
      <c r="J79" s="177"/>
      <c r="K79" s="177"/>
      <c r="L79" s="177"/>
    </row>
    <row r="80" spans="1:12" ht="16.5" customHeight="1" x14ac:dyDescent="0.25">
      <c r="A80" s="620" t="s">
        <v>847</v>
      </c>
      <c r="B80" s="613">
        <v>32449.924357</v>
      </c>
      <c r="C80" s="614">
        <v>116611.33893300001</v>
      </c>
      <c r="D80" s="615">
        <v>26360.523739999997</v>
      </c>
      <c r="E80" s="614">
        <v>86491.042449999994</v>
      </c>
      <c r="F80" s="613">
        <v>7141.9185339999995</v>
      </c>
      <c r="G80" s="614">
        <v>23689.785318999999</v>
      </c>
      <c r="H80" s="638">
        <v>11974.404559999999</v>
      </c>
      <c r="I80" s="614">
        <v>34651.913980000005</v>
      </c>
    </row>
    <row r="81" spans="1:9" ht="16.5" customHeight="1" x14ac:dyDescent="0.25">
      <c r="A81" s="621" t="s">
        <v>846</v>
      </c>
      <c r="B81" s="617">
        <v>182.58946799999998</v>
      </c>
      <c r="C81" s="618">
        <v>498.80070999999998</v>
      </c>
      <c r="D81" s="619">
        <v>8873.5297800000008</v>
      </c>
      <c r="E81" s="618">
        <v>29682.065039999998</v>
      </c>
      <c r="F81" s="617">
        <v>102.24428999999999</v>
      </c>
      <c r="G81" s="618">
        <v>206.19505199999998</v>
      </c>
      <c r="H81" s="637">
        <v>4221.8513699999994</v>
      </c>
      <c r="I81" s="618">
        <v>9990.3486499999999</v>
      </c>
    </row>
    <row r="82" spans="1:9" ht="34.5" customHeight="1" x14ac:dyDescent="0.25">
      <c r="A82" s="636" t="s">
        <v>845</v>
      </c>
      <c r="B82" s="622">
        <v>8117.5148790000012</v>
      </c>
      <c r="C82" s="623">
        <v>27696.010297000001</v>
      </c>
      <c r="D82" s="624">
        <v>27022.421619999997</v>
      </c>
      <c r="E82" s="623">
        <v>60168.62619000001</v>
      </c>
      <c r="F82" s="622">
        <v>4576.7201819999982</v>
      </c>
      <c r="G82" s="623">
        <v>9782.8303319999977</v>
      </c>
      <c r="H82" s="635">
        <v>17509.874089999998</v>
      </c>
      <c r="I82" s="623">
        <v>38399.505969999998</v>
      </c>
    </row>
    <row r="83" spans="1:9" ht="16.5" customHeight="1" x14ac:dyDescent="0.25">
      <c r="A83" s="597" t="s">
        <v>839</v>
      </c>
      <c r="B83" s="625">
        <v>358951.46431899996</v>
      </c>
      <c r="C83" s="626">
        <v>1028181.943218</v>
      </c>
      <c r="D83" s="627">
        <v>540350.73482000001</v>
      </c>
      <c r="E83" s="626">
        <v>1541127.4299099999</v>
      </c>
      <c r="F83" s="625">
        <v>144986.96419900001</v>
      </c>
      <c r="G83" s="626">
        <v>442712.39990299998</v>
      </c>
      <c r="H83" s="634">
        <v>243302.59965999998</v>
      </c>
      <c r="I83" s="626">
        <v>711607.74013000005</v>
      </c>
    </row>
    <row r="84" spans="1:9" ht="36.75" customHeight="1" thickBot="1" x14ac:dyDescent="0.3">
      <c r="A84" s="633" t="s">
        <v>844</v>
      </c>
      <c r="B84" s="631">
        <v>1027763.4204599999</v>
      </c>
      <c r="C84" s="630">
        <v>3144392.5457509998</v>
      </c>
      <c r="D84" s="629">
        <v>1326054.4012500001</v>
      </c>
      <c r="E84" s="630">
        <v>4126807.94937</v>
      </c>
      <c r="F84" s="631">
        <v>381690.77435299999</v>
      </c>
      <c r="G84" s="630">
        <v>1170734.1622910001</v>
      </c>
      <c r="H84" s="632">
        <v>553494.82397999999</v>
      </c>
      <c r="I84" s="630">
        <v>1716897.1266000001</v>
      </c>
    </row>
    <row r="85" spans="1:9" ht="24" customHeight="1" x14ac:dyDescent="0.2">
      <c r="A85" s="770" t="s">
        <v>843</v>
      </c>
      <c r="B85" s="780"/>
      <c r="C85" s="780"/>
      <c r="D85" s="780"/>
      <c r="E85" s="780"/>
      <c r="F85" s="780"/>
      <c r="G85" s="780"/>
      <c r="H85" s="780"/>
      <c r="I85" s="780"/>
    </row>
    <row r="86" spans="1:9" ht="16.5" customHeight="1" x14ac:dyDescent="0.2">
      <c r="A86" s="471" t="s">
        <v>842</v>
      </c>
      <c r="B86" s="471"/>
      <c r="C86" s="471"/>
      <c r="D86" s="471"/>
      <c r="E86" s="471"/>
      <c r="F86" s="471"/>
      <c r="G86" s="471"/>
      <c r="H86" s="471"/>
      <c r="I86" s="471"/>
    </row>
    <row r="87" spans="1:9" ht="16.5" customHeight="1" x14ac:dyDescent="0.2"/>
    <row r="88" spans="1:9" ht="16.5" customHeight="1" x14ac:dyDescent="0.2"/>
    <row r="89" spans="1:9" ht="21.75" customHeight="1" x14ac:dyDescent="0.2"/>
    <row r="90" spans="1:9" ht="39" customHeight="1" x14ac:dyDescent="0.2"/>
    <row r="98" ht="24" customHeight="1" x14ac:dyDescent="0.2"/>
    <row r="100" ht="12.75" customHeight="1" x14ac:dyDescent="0.2"/>
    <row r="101" ht="12.75" customHeight="1" x14ac:dyDescent="0.2"/>
  </sheetData>
  <mergeCells count="15">
    <mergeCell ref="A4:A6"/>
    <mergeCell ref="B4:E4"/>
    <mergeCell ref="F4:I4"/>
    <mergeCell ref="B5:C5"/>
    <mergeCell ref="D5:E5"/>
    <mergeCell ref="F5:G5"/>
    <mergeCell ref="H5:I5"/>
    <mergeCell ref="A85:I85"/>
    <mergeCell ref="A62:A64"/>
    <mergeCell ref="B62:E62"/>
    <mergeCell ref="F62:I62"/>
    <mergeCell ref="B63:C63"/>
    <mergeCell ref="D63:E63"/>
    <mergeCell ref="F63:G63"/>
    <mergeCell ref="H63:I63"/>
  </mergeCells>
  <pageMargins left="0.55000000000000004" right="0.13" top="0.65" bottom="0.51181102362204722" header="0.27" footer="0.31496062992125984"/>
  <pageSetup paperSize="9" scale="70" firstPageNumber="0" orientation="portrait" horizontalDpi="300" verticalDpi="300" r:id="rId1"/>
  <headerFooter alignWithMargins="0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5B59-CC21-464C-B448-DCB126E04328}">
  <dimension ref="A1:GZ49"/>
  <sheetViews>
    <sheetView view="pageBreakPreview" zoomScale="69" zoomScaleNormal="50" zoomScaleSheetLayoutView="69" workbookViewId="0">
      <pane xSplit="1" ySplit="6" topLeftCell="B24" activePane="bottomRight" state="frozen"/>
      <selection activeCell="L6" sqref="L6"/>
      <selection pane="topRight" activeCell="L6" sqref="L6"/>
      <selection pane="bottomLeft" activeCell="L6" sqref="L6"/>
      <selection pane="bottomRight"/>
    </sheetView>
  </sheetViews>
  <sheetFormatPr baseColWidth="10" defaultColWidth="11.42578125" defaultRowHeight="12.75" x14ac:dyDescent="0.2"/>
  <cols>
    <col min="1" max="1" width="30" style="656" customWidth="1"/>
    <col min="2" max="2" width="14.140625" style="656" customWidth="1"/>
    <col min="3" max="3" width="17.28515625" style="656" customWidth="1"/>
    <col min="4" max="4" width="14.140625" style="656" customWidth="1"/>
    <col min="5" max="5" width="16.42578125" style="656" customWidth="1"/>
    <col min="6" max="6" width="14.140625" style="656" customWidth="1"/>
    <col min="7" max="7" width="15.85546875" style="656" customWidth="1"/>
    <col min="8" max="9" width="14.140625" style="656" customWidth="1"/>
    <col min="10" max="10" width="29.7109375" style="656" customWidth="1"/>
    <col min="11" max="11" width="15.7109375" style="656" customWidth="1"/>
    <col min="12" max="12" width="16.28515625" style="656" customWidth="1"/>
    <col min="13" max="13" width="13.140625" style="656" customWidth="1"/>
    <col min="14" max="14" width="15.85546875" style="656" customWidth="1"/>
    <col min="15" max="18" width="13.140625" style="656" customWidth="1"/>
    <col min="19" max="19" width="13.5703125" style="656" customWidth="1"/>
    <col min="20" max="208" width="11.42578125" style="656" customWidth="1"/>
    <col min="209" max="256" width="11.42578125" style="656"/>
    <col min="257" max="257" width="30" style="656" customWidth="1"/>
    <col min="258" max="258" width="14.140625" style="656" customWidth="1"/>
    <col min="259" max="259" width="17.28515625" style="656" customWidth="1"/>
    <col min="260" max="260" width="14.140625" style="656" customWidth="1"/>
    <col min="261" max="261" width="16.42578125" style="656" customWidth="1"/>
    <col min="262" max="262" width="14.140625" style="656" customWidth="1"/>
    <col min="263" max="263" width="15.85546875" style="656" customWidth="1"/>
    <col min="264" max="265" width="14.140625" style="656" customWidth="1"/>
    <col min="266" max="266" width="29.7109375" style="656" customWidth="1"/>
    <col min="267" max="267" width="15.7109375" style="656" customWidth="1"/>
    <col min="268" max="268" width="16.28515625" style="656" customWidth="1"/>
    <col min="269" max="269" width="13.140625" style="656" customWidth="1"/>
    <col min="270" max="270" width="15.85546875" style="656" customWidth="1"/>
    <col min="271" max="274" width="13.140625" style="656" customWidth="1"/>
    <col min="275" max="275" width="13.5703125" style="656" customWidth="1"/>
    <col min="276" max="512" width="11.42578125" style="656"/>
    <col min="513" max="513" width="30" style="656" customWidth="1"/>
    <col min="514" max="514" width="14.140625" style="656" customWidth="1"/>
    <col min="515" max="515" width="17.28515625" style="656" customWidth="1"/>
    <col min="516" max="516" width="14.140625" style="656" customWidth="1"/>
    <col min="517" max="517" width="16.42578125" style="656" customWidth="1"/>
    <col min="518" max="518" width="14.140625" style="656" customWidth="1"/>
    <col min="519" max="519" width="15.85546875" style="656" customWidth="1"/>
    <col min="520" max="521" width="14.140625" style="656" customWidth="1"/>
    <col min="522" max="522" width="29.7109375" style="656" customWidth="1"/>
    <col min="523" max="523" width="15.7109375" style="656" customWidth="1"/>
    <col min="524" max="524" width="16.28515625" style="656" customWidth="1"/>
    <col min="525" max="525" width="13.140625" style="656" customWidth="1"/>
    <col min="526" max="526" width="15.85546875" style="656" customWidth="1"/>
    <col min="527" max="530" width="13.140625" style="656" customWidth="1"/>
    <col min="531" max="531" width="13.5703125" style="656" customWidth="1"/>
    <col min="532" max="768" width="11.42578125" style="656"/>
    <col min="769" max="769" width="30" style="656" customWidth="1"/>
    <col min="770" max="770" width="14.140625" style="656" customWidth="1"/>
    <col min="771" max="771" width="17.28515625" style="656" customWidth="1"/>
    <col min="772" max="772" width="14.140625" style="656" customWidth="1"/>
    <col min="773" max="773" width="16.42578125" style="656" customWidth="1"/>
    <col min="774" max="774" width="14.140625" style="656" customWidth="1"/>
    <col min="775" max="775" width="15.85546875" style="656" customWidth="1"/>
    <col min="776" max="777" width="14.140625" style="656" customWidth="1"/>
    <col min="778" max="778" width="29.7109375" style="656" customWidth="1"/>
    <col min="779" max="779" width="15.7109375" style="656" customWidth="1"/>
    <col min="780" max="780" width="16.28515625" style="656" customWidth="1"/>
    <col min="781" max="781" width="13.140625" style="656" customWidth="1"/>
    <col min="782" max="782" width="15.85546875" style="656" customWidth="1"/>
    <col min="783" max="786" width="13.140625" style="656" customWidth="1"/>
    <col min="787" max="787" width="13.5703125" style="656" customWidth="1"/>
    <col min="788" max="1024" width="11.42578125" style="656"/>
    <col min="1025" max="1025" width="30" style="656" customWidth="1"/>
    <col min="1026" max="1026" width="14.140625" style="656" customWidth="1"/>
    <col min="1027" max="1027" width="17.28515625" style="656" customWidth="1"/>
    <col min="1028" max="1028" width="14.140625" style="656" customWidth="1"/>
    <col min="1029" max="1029" width="16.42578125" style="656" customWidth="1"/>
    <col min="1030" max="1030" width="14.140625" style="656" customWidth="1"/>
    <col min="1031" max="1031" width="15.85546875" style="656" customWidth="1"/>
    <col min="1032" max="1033" width="14.140625" style="656" customWidth="1"/>
    <col min="1034" max="1034" width="29.7109375" style="656" customWidth="1"/>
    <col min="1035" max="1035" width="15.7109375" style="656" customWidth="1"/>
    <col min="1036" max="1036" width="16.28515625" style="656" customWidth="1"/>
    <col min="1037" max="1037" width="13.140625" style="656" customWidth="1"/>
    <col min="1038" max="1038" width="15.85546875" style="656" customWidth="1"/>
    <col min="1039" max="1042" width="13.140625" style="656" customWidth="1"/>
    <col min="1043" max="1043" width="13.5703125" style="656" customWidth="1"/>
    <col min="1044" max="1280" width="11.42578125" style="656"/>
    <col min="1281" max="1281" width="30" style="656" customWidth="1"/>
    <col min="1282" max="1282" width="14.140625" style="656" customWidth="1"/>
    <col min="1283" max="1283" width="17.28515625" style="656" customWidth="1"/>
    <col min="1284" max="1284" width="14.140625" style="656" customWidth="1"/>
    <col min="1285" max="1285" width="16.42578125" style="656" customWidth="1"/>
    <col min="1286" max="1286" width="14.140625" style="656" customWidth="1"/>
    <col min="1287" max="1287" width="15.85546875" style="656" customWidth="1"/>
    <col min="1288" max="1289" width="14.140625" style="656" customWidth="1"/>
    <col min="1290" max="1290" width="29.7109375" style="656" customWidth="1"/>
    <col min="1291" max="1291" width="15.7109375" style="656" customWidth="1"/>
    <col min="1292" max="1292" width="16.28515625" style="656" customWidth="1"/>
    <col min="1293" max="1293" width="13.140625" style="656" customWidth="1"/>
    <col min="1294" max="1294" width="15.85546875" style="656" customWidth="1"/>
    <col min="1295" max="1298" width="13.140625" style="656" customWidth="1"/>
    <col min="1299" max="1299" width="13.5703125" style="656" customWidth="1"/>
    <col min="1300" max="1536" width="11.42578125" style="656"/>
    <col min="1537" max="1537" width="30" style="656" customWidth="1"/>
    <col min="1538" max="1538" width="14.140625" style="656" customWidth="1"/>
    <col min="1539" max="1539" width="17.28515625" style="656" customWidth="1"/>
    <col min="1540" max="1540" width="14.140625" style="656" customWidth="1"/>
    <col min="1541" max="1541" width="16.42578125" style="656" customWidth="1"/>
    <col min="1542" max="1542" width="14.140625" style="656" customWidth="1"/>
    <col min="1543" max="1543" width="15.85546875" style="656" customWidth="1"/>
    <col min="1544" max="1545" width="14.140625" style="656" customWidth="1"/>
    <col min="1546" max="1546" width="29.7109375" style="656" customWidth="1"/>
    <col min="1547" max="1547" width="15.7109375" style="656" customWidth="1"/>
    <col min="1548" max="1548" width="16.28515625" style="656" customWidth="1"/>
    <col min="1549" max="1549" width="13.140625" style="656" customWidth="1"/>
    <col min="1550" max="1550" width="15.85546875" style="656" customWidth="1"/>
    <col min="1551" max="1554" width="13.140625" style="656" customWidth="1"/>
    <col min="1555" max="1555" width="13.5703125" style="656" customWidth="1"/>
    <col min="1556" max="1792" width="11.42578125" style="656"/>
    <col min="1793" max="1793" width="30" style="656" customWidth="1"/>
    <col min="1794" max="1794" width="14.140625" style="656" customWidth="1"/>
    <col min="1795" max="1795" width="17.28515625" style="656" customWidth="1"/>
    <col min="1796" max="1796" width="14.140625" style="656" customWidth="1"/>
    <col min="1797" max="1797" width="16.42578125" style="656" customWidth="1"/>
    <col min="1798" max="1798" width="14.140625" style="656" customWidth="1"/>
    <col min="1799" max="1799" width="15.85546875" style="656" customWidth="1"/>
    <col min="1800" max="1801" width="14.140625" style="656" customWidth="1"/>
    <col min="1802" max="1802" width="29.7109375" style="656" customWidth="1"/>
    <col min="1803" max="1803" width="15.7109375" style="656" customWidth="1"/>
    <col min="1804" max="1804" width="16.28515625" style="656" customWidth="1"/>
    <col min="1805" max="1805" width="13.140625" style="656" customWidth="1"/>
    <col min="1806" max="1806" width="15.85546875" style="656" customWidth="1"/>
    <col min="1807" max="1810" width="13.140625" style="656" customWidth="1"/>
    <col min="1811" max="1811" width="13.5703125" style="656" customWidth="1"/>
    <col min="1812" max="2048" width="11.42578125" style="656"/>
    <col min="2049" max="2049" width="30" style="656" customWidth="1"/>
    <col min="2050" max="2050" width="14.140625" style="656" customWidth="1"/>
    <col min="2051" max="2051" width="17.28515625" style="656" customWidth="1"/>
    <col min="2052" max="2052" width="14.140625" style="656" customWidth="1"/>
    <col min="2053" max="2053" width="16.42578125" style="656" customWidth="1"/>
    <col min="2054" max="2054" width="14.140625" style="656" customWidth="1"/>
    <col min="2055" max="2055" width="15.85546875" style="656" customWidth="1"/>
    <col min="2056" max="2057" width="14.140625" style="656" customWidth="1"/>
    <col min="2058" max="2058" width="29.7109375" style="656" customWidth="1"/>
    <col min="2059" max="2059" width="15.7109375" style="656" customWidth="1"/>
    <col min="2060" max="2060" width="16.28515625" style="656" customWidth="1"/>
    <col min="2061" max="2061" width="13.140625" style="656" customWidth="1"/>
    <col min="2062" max="2062" width="15.85546875" style="656" customWidth="1"/>
    <col min="2063" max="2066" width="13.140625" style="656" customWidth="1"/>
    <col min="2067" max="2067" width="13.5703125" style="656" customWidth="1"/>
    <col min="2068" max="2304" width="11.42578125" style="656"/>
    <col min="2305" max="2305" width="30" style="656" customWidth="1"/>
    <col min="2306" max="2306" width="14.140625" style="656" customWidth="1"/>
    <col min="2307" max="2307" width="17.28515625" style="656" customWidth="1"/>
    <col min="2308" max="2308" width="14.140625" style="656" customWidth="1"/>
    <col min="2309" max="2309" width="16.42578125" style="656" customWidth="1"/>
    <col min="2310" max="2310" width="14.140625" style="656" customWidth="1"/>
    <col min="2311" max="2311" width="15.85546875" style="656" customWidth="1"/>
    <col min="2312" max="2313" width="14.140625" style="656" customWidth="1"/>
    <col min="2314" max="2314" width="29.7109375" style="656" customWidth="1"/>
    <col min="2315" max="2315" width="15.7109375" style="656" customWidth="1"/>
    <col min="2316" max="2316" width="16.28515625" style="656" customWidth="1"/>
    <col min="2317" max="2317" width="13.140625" style="656" customWidth="1"/>
    <col min="2318" max="2318" width="15.85546875" style="656" customWidth="1"/>
    <col min="2319" max="2322" width="13.140625" style="656" customWidth="1"/>
    <col min="2323" max="2323" width="13.5703125" style="656" customWidth="1"/>
    <col min="2324" max="2560" width="11.42578125" style="656"/>
    <col min="2561" max="2561" width="30" style="656" customWidth="1"/>
    <col min="2562" max="2562" width="14.140625" style="656" customWidth="1"/>
    <col min="2563" max="2563" width="17.28515625" style="656" customWidth="1"/>
    <col min="2564" max="2564" width="14.140625" style="656" customWidth="1"/>
    <col min="2565" max="2565" width="16.42578125" style="656" customWidth="1"/>
    <col min="2566" max="2566" width="14.140625" style="656" customWidth="1"/>
    <col min="2567" max="2567" width="15.85546875" style="656" customWidth="1"/>
    <col min="2568" max="2569" width="14.140625" style="656" customWidth="1"/>
    <col min="2570" max="2570" width="29.7109375" style="656" customWidth="1"/>
    <col min="2571" max="2571" width="15.7109375" style="656" customWidth="1"/>
    <col min="2572" max="2572" width="16.28515625" style="656" customWidth="1"/>
    <col min="2573" max="2573" width="13.140625" style="656" customWidth="1"/>
    <col min="2574" max="2574" width="15.85546875" style="656" customWidth="1"/>
    <col min="2575" max="2578" width="13.140625" style="656" customWidth="1"/>
    <col min="2579" max="2579" width="13.5703125" style="656" customWidth="1"/>
    <col min="2580" max="2816" width="11.42578125" style="656"/>
    <col min="2817" max="2817" width="30" style="656" customWidth="1"/>
    <col min="2818" max="2818" width="14.140625" style="656" customWidth="1"/>
    <col min="2819" max="2819" width="17.28515625" style="656" customWidth="1"/>
    <col min="2820" max="2820" width="14.140625" style="656" customWidth="1"/>
    <col min="2821" max="2821" width="16.42578125" style="656" customWidth="1"/>
    <col min="2822" max="2822" width="14.140625" style="656" customWidth="1"/>
    <col min="2823" max="2823" width="15.85546875" style="656" customWidth="1"/>
    <col min="2824" max="2825" width="14.140625" style="656" customWidth="1"/>
    <col min="2826" max="2826" width="29.7109375" style="656" customWidth="1"/>
    <col min="2827" max="2827" width="15.7109375" style="656" customWidth="1"/>
    <col min="2828" max="2828" width="16.28515625" style="656" customWidth="1"/>
    <col min="2829" max="2829" width="13.140625" style="656" customWidth="1"/>
    <col min="2830" max="2830" width="15.85546875" style="656" customWidth="1"/>
    <col min="2831" max="2834" width="13.140625" style="656" customWidth="1"/>
    <col min="2835" max="2835" width="13.5703125" style="656" customWidth="1"/>
    <col min="2836" max="3072" width="11.42578125" style="656"/>
    <col min="3073" max="3073" width="30" style="656" customWidth="1"/>
    <col min="3074" max="3074" width="14.140625" style="656" customWidth="1"/>
    <col min="3075" max="3075" width="17.28515625" style="656" customWidth="1"/>
    <col min="3076" max="3076" width="14.140625" style="656" customWidth="1"/>
    <col min="3077" max="3077" width="16.42578125" style="656" customWidth="1"/>
    <col min="3078" max="3078" width="14.140625" style="656" customWidth="1"/>
    <col min="3079" max="3079" width="15.85546875" style="656" customWidth="1"/>
    <col min="3080" max="3081" width="14.140625" style="656" customWidth="1"/>
    <col min="3082" max="3082" width="29.7109375" style="656" customWidth="1"/>
    <col min="3083" max="3083" width="15.7109375" style="656" customWidth="1"/>
    <col min="3084" max="3084" width="16.28515625" style="656" customWidth="1"/>
    <col min="3085" max="3085" width="13.140625" style="656" customWidth="1"/>
    <col min="3086" max="3086" width="15.85546875" style="656" customWidth="1"/>
    <col min="3087" max="3090" width="13.140625" style="656" customWidth="1"/>
    <col min="3091" max="3091" width="13.5703125" style="656" customWidth="1"/>
    <col min="3092" max="3328" width="11.42578125" style="656"/>
    <col min="3329" max="3329" width="30" style="656" customWidth="1"/>
    <col min="3330" max="3330" width="14.140625" style="656" customWidth="1"/>
    <col min="3331" max="3331" width="17.28515625" style="656" customWidth="1"/>
    <col min="3332" max="3332" width="14.140625" style="656" customWidth="1"/>
    <col min="3333" max="3333" width="16.42578125" style="656" customWidth="1"/>
    <col min="3334" max="3334" width="14.140625" style="656" customWidth="1"/>
    <col min="3335" max="3335" width="15.85546875" style="656" customWidth="1"/>
    <col min="3336" max="3337" width="14.140625" style="656" customWidth="1"/>
    <col min="3338" max="3338" width="29.7109375" style="656" customWidth="1"/>
    <col min="3339" max="3339" width="15.7109375" style="656" customWidth="1"/>
    <col min="3340" max="3340" width="16.28515625" style="656" customWidth="1"/>
    <col min="3341" max="3341" width="13.140625" style="656" customWidth="1"/>
    <col min="3342" max="3342" width="15.85546875" style="656" customWidth="1"/>
    <col min="3343" max="3346" width="13.140625" style="656" customWidth="1"/>
    <col min="3347" max="3347" width="13.5703125" style="656" customWidth="1"/>
    <col min="3348" max="3584" width="11.42578125" style="656"/>
    <col min="3585" max="3585" width="30" style="656" customWidth="1"/>
    <col min="3586" max="3586" width="14.140625" style="656" customWidth="1"/>
    <col min="3587" max="3587" width="17.28515625" style="656" customWidth="1"/>
    <col min="3588" max="3588" width="14.140625" style="656" customWidth="1"/>
    <col min="3589" max="3589" width="16.42578125" style="656" customWidth="1"/>
    <col min="3590" max="3590" width="14.140625" style="656" customWidth="1"/>
    <col min="3591" max="3591" width="15.85546875" style="656" customWidth="1"/>
    <col min="3592" max="3593" width="14.140625" style="656" customWidth="1"/>
    <col min="3594" max="3594" width="29.7109375" style="656" customWidth="1"/>
    <col min="3595" max="3595" width="15.7109375" style="656" customWidth="1"/>
    <col min="3596" max="3596" width="16.28515625" style="656" customWidth="1"/>
    <col min="3597" max="3597" width="13.140625" style="656" customWidth="1"/>
    <col min="3598" max="3598" width="15.85546875" style="656" customWidth="1"/>
    <col min="3599" max="3602" width="13.140625" style="656" customWidth="1"/>
    <col min="3603" max="3603" width="13.5703125" style="656" customWidth="1"/>
    <col min="3604" max="3840" width="11.42578125" style="656"/>
    <col min="3841" max="3841" width="30" style="656" customWidth="1"/>
    <col min="3842" max="3842" width="14.140625" style="656" customWidth="1"/>
    <col min="3843" max="3843" width="17.28515625" style="656" customWidth="1"/>
    <col min="3844" max="3844" width="14.140625" style="656" customWidth="1"/>
    <col min="3845" max="3845" width="16.42578125" style="656" customWidth="1"/>
    <col min="3846" max="3846" width="14.140625" style="656" customWidth="1"/>
    <col min="3847" max="3847" width="15.85546875" style="656" customWidth="1"/>
    <col min="3848" max="3849" width="14.140625" style="656" customWidth="1"/>
    <col min="3850" max="3850" width="29.7109375" style="656" customWidth="1"/>
    <col min="3851" max="3851" width="15.7109375" style="656" customWidth="1"/>
    <col min="3852" max="3852" width="16.28515625" style="656" customWidth="1"/>
    <col min="3853" max="3853" width="13.140625" style="656" customWidth="1"/>
    <col min="3854" max="3854" width="15.85546875" style="656" customWidth="1"/>
    <col min="3855" max="3858" width="13.140625" style="656" customWidth="1"/>
    <col min="3859" max="3859" width="13.5703125" style="656" customWidth="1"/>
    <col min="3860" max="4096" width="11.42578125" style="656"/>
    <col min="4097" max="4097" width="30" style="656" customWidth="1"/>
    <col min="4098" max="4098" width="14.140625" style="656" customWidth="1"/>
    <col min="4099" max="4099" width="17.28515625" style="656" customWidth="1"/>
    <col min="4100" max="4100" width="14.140625" style="656" customWidth="1"/>
    <col min="4101" max="4101" width="16.42578125" style="656" customWidth="1"/>
    <col min="4102" max="4102" width="14.140625" style="656" customWidth="1"/>
    <col min="4103" max="4103" width="15.85546875" style="656" customWidth="1"/>
    <col min="4104" max="4105" width="14.140625" style="656" customWidth="1"/>
    <col min="4106" max="4106" width="29.7109375" style="656" customWidth="1"/>
    <col min="4107" max="4107" width="15.7109375" style="656" customWidth="1"/>
    <col min="4108" max="4108" width="16.28515625" style="656" customWidth="1"/>
    <col min="4109" max="4109" width="13.140625" style="656" customWidth="1"/>
    <col min="4110" max="4110" width="15.85546875" style="656" customWidth="1"/>
    <col min="4111" max="4114" width="13.140625" style="656" customWidth="1"/>
    <col min="4115" max="4115" width="13.5703125" style="656" customWidth="1"/>
    <col min="4116" max="4352" width="11.42578125" style="656"/>
    <col min="4353" max="4353" width="30" style="656" customWidth="1"/>
    <col min="4354" max="4354" width="14.140625" style="656" customWidth="1"/>
    <col min="4355" max="4355" width="17.28515625" style="656" customWidth="1"/>
    <col min="4356" max="4356" width="14.140625" style="656" customWidth="1"/>
    <col min="4357" max="4357" width="16.42578125" style="656" customWidth="1"/>
    <col min="4358" max="4358" width="14.140625" style="656" customWidth="1"/>
    <col min="4359" max="4359" width="15.85546875" style="656" customWidth="1"/>
    <col min="4360" max="4361" width="14.140625" style="656" customWidth="1"/>
    <col min="4362" max="4362" width="29.7109375" style="656" customWidth="1"/>
    <col min="4363" max="4363" width="15.7109375" style="656" customWidth="1"/>
    <col min="4364" max="4364" width="16.28515625" style="656" customWidth="1"/>
    <col min="4365" max="4365" width="13.140625" style="656" customWidth="1"/>
    <col min="4366" max="4366" width="15.85546875" style="656" customWidth="1"/>
    <col min="4367" max="4370" width="13.140625" style="656" customWidth="1"/>
    <col min="4371" max="4371" width="13.5703125" style="656" customWidth="1"/>
    <col min="4372" max="4608" width="11.42578125" style="656"/>
    <col min="4609" max="4609" width="30" style="656" customWidth="1"/>
    <col min="4610" max="4610" width="14.140625" style="656" customWidth="1"/>
    <col min="4611" max="4611" width="17.28515625" style="656" customWidth="1"/>
    <col min="4612" max="4612" width="14.140625" style="656" customWidth="1"/>
    <col min="4613" max="4613" width="16.42578125" style="656" customWidth="1"/>
    <col min="4614" max="4614" width="14.140625" style="656" customWidth="1"/>
    <col min="4615" max="4615" width="15.85546875" style="656" customWidth="1"/>
    <col min="4616" max="4617" width="14.140625" style="656" customWidth="1"/>
    <col min="4618" max="4618" width="29.7109375" style="656" customWidth="1"/>
    <col min="4619" max="4619" width="15.7109375" style="656" customWidth="1"/>
    <col min="4620" max="4620" width="16.28515625" style="656" customWidth="1"/>
    <col min="4621" max="4621" width="13.140625" style="656" customWidth="1"/>
    <col min="4622" max="4622" width="15.85546875" style="656" customWidth="1"/>
    <col min="4623" max="4626" width="13.140625" style="656" customWidth="1"/>
    <col min="4627" max="4627" width="13.5703125" style="656" customWidth="1"/>
    <col min="4628" max="4864" width="11.42578125" style="656"/>
    <col min="4865" max="4865" width="30" style="656" customWidth="1"/>
    <col min="4866" max="4866" width="14.140625" style="656" customWidth="1"/>
    <col min="4867" max="4867" width="17.28515625" style="656" customWidth="1"/>
    <col min="4868" max="4868" width="14.140625" style="656" customWidth="1"/>
    <col min="4869" max="4869" width="16.42578125" style="656" customWidth="1"/>
    <col min="4870" max="4870" width="14.140625" style="656" customWidth="1"/>
    <col min="4871" max="4871" width="15.85546875" style="656" customWidth="1"/>
    <col min="4872" max="4873" width="14.140625" style="656" customWidth="1"/>
    <col min="4874" max="4874" width="29.7109375" style="656" customWidth="1"/>
    <col min="4875" max="4875" width="15.7109375" style="656" customWidth="1"/>
    <col min="4876" max="4876" width="16.28515625" style="656" customWidth="1"/>
    <col min="4877" max="4877" width="13.140625" style="656" customWidth="1"/>
    <col min="4878" max="4878" width="15.85546875" style="656" customWidth="1"/>
    <col min="4879" max="4882" width="13.140625" style="656" customWidth="1"/>
    <col min="4883" max="4883" width="13.5703125" style="656" customWidth="1"/>
    <col min="4884" max="5120" width="11.42578125" style="656"/>
    <col min="5121" max="5121" width="30" style="656" customWidth="1"/>
    <col min="5122" max="5122" width="14.140625" style="656" customWidth="1"/>
    <col min="5123" max="5123" width="17.28515625" style="656" customWidth="1"/>
    <col min="5124" max="5124" width="14.140625" style="656" customWidth="1"/>
    <col min="5125" max="5125" width="16.42578125" style="656" customWidth="1"/>
    <col min="5126" max="5126" width="14.140625" style="656" customWidth="1"/>
    <col min="5127" max="5127" width="15.85546875" style="656" customWidth="1"/>
    <col min="5128" max="5129" width="14.140625" style="656" customWidth="1"/>
    <col min="5130" max="5130" width="29.7109375" style="656" customWidth="1"/>
    <col min="5131" max="5131" width="15.7109375" style="656" customWidth="1"/>
    <col min="5132" max="5132" width="16.28515625" style="656" customWidth="1"/>
    <col min="5133" max="5133" width="13.140625" style="656" customWidth="1"/>
    <col min="5134" max="5134" width="15.85546875" style="656" customWidth="1"/>
    <col min="5135" max="5138" width="13.140625" style="656" customWidth="1"/>
    <col min="5139" max="5139" width="13.5703125" style="656" customWidth="1"/>
    <col min="5140" max="5376" width="11.42578125" style="656"/>
    <col min="5377" max="5377" width="30" style="656" customWidth="1"/>
    <col min="5378" max="5378" width="14.140625" style="656" customWidth="1"/>
    <col min="5379" max="5379" width="17.28515625" style="656" customWidth="1"/>
    <col min="5380" max="5380" width="14.140625" style="656" customWidth="1"/>
    <col min="5381" max="5381" width="16.42578125" style="656" customWidth="1"/>
    <col min="5382" max="5382" width="14.140625" style="656" customWidth="1"/>
    <col min="5383" max="5383" width="15.85546875" style="656" customWidth="1"/>
    <col min="5384" max="5385" width="14.140625" style="656" customWidth="1"/>
    <col min="5386" max="5386" width="29.7109375" style="656" customWidth="1"/>
    <col min="5387" max="5387" width="15.7109375" style="656" customWidth="1"/>
    <col min="5388" max="5388" width="16.28515625" style="656" customWidth="1"/>
    <col min="5389" max="5389" width="13.140625" style="656" customWidth="1"/>
    <col min="5390" max="5390" width="15.85546875" style="656" customWidth="1"/>
    <col min="5391" max="5394" width="13.140625" style="656" customWidth="1"/>
    <col min="5395" max="5395" width="13.5703125" style="656" customWidth="1"/>
    <col min="5396" max="5632" width="11.42578125" style="656"/>
    <col min="5633" max="5633" width="30" style="656" customWidth="1"/>
    <col min="5634" max="5634" width="14.140625" style="656" customWidth="1"/>
    <col min="5635" max="5635" width="17.28515625" style="656" customWidth="1"/>
    <col min="5636" max="5636" width="14.140625" style="656" customWidth="1"/>
    <col min="5637" max="5637" width="16.42578125" style="656" customWidth="1"/>
    <col min="5638" max="5638" width="14.140625" style="656" customWidth="1"/>
    <col min="5639" max="5639" width="15.85546875" style="656" customWidth="1"/>
    <col min="5640" max="5641" width="14.140625" style="656" customWidth="1"/>
    <col min="5642" max="5642" width="29.7109375" style="656" customWidth="1"/>
    <col min="5643" max="5643" width="15.7109375" style="656" customWidth="1"/>
    <col min="5644" max="5644" width="16.28515625" style="656" customWidth="1"/>
    <col min="5645" max="5645" width="13.140625" style="656" customWidth="1"/>
    <col min="5646" max="5646" width="15.85546875" style="656" customWidth="1"/>
    <col min="5647" max="5650" width="13.140625" style="656" customWidth="1"/>
    <col min="5651" max="5651" width="13.5703125" style="656" customWidth="1"/>
    <col min="5652" max="5888" width="11.42578125" style="656"/>
    <col min="5889" max="5889" width="30" style="656" customWidth="1"/>
    <col min="5890" max="5890" width="14.140625" style="656" customWidth="1"/>
    <col min="5891" max="5891" width="17.28515625" style="656" customWidth="1"/>
    <col min="5892" max="5892" width="14.140625" style="656" customWidth="1"/>
    <col min="5893" max="5893" width="16.42578125" style="656" customWidth="1"/>
    <col min="5894" max="5894" width="14.140625" style="656" customWidth="1"/>
    <col min="5895" max="5895" width="15.85546875" style="656" customWidth="1"/>
    <col min="5896" max="5897" width="14.140625" style="656" customWidth="1"/>
    <col min="5898" max="5898" width="29.7109375" style="656" customWidth="1"/>
    <col min="5899" max="5899" width="15.7109375" style="656" customWidth="1"/>
    <col min="5900" max="5900" width="16.28515625" style="656" customWidth="1"/>
    <col min="5901" max="5901" width="13.140625" style="656" customWidth="1"/>
    <col min="5902" max="5902" width="15.85546875" style="656" customWidth="1"/>
    <col min="5903" max="5906" width="13.140625" style="656" customWidth="1"/>
    <col min="5907" max="5907" width="13.5703125" style="656" customWidth="1"/>
    <col min="5908" max="6144" width="11.42578125" style="656"/>
    <col min="6145" max="6145" width="30" style="656" customWidth="1"/>
    <col min="6146" max="6146" width="14.140625" style="656" customWidth="1"/>
    <col min="6147" max="6147" width="17.28515625" style="656" customWidth="1"/>
    <col min="6148" max="6148" width="14.140625" style="656" customWidth="1"/>
    <col min="6149" max="6149" width="16.42578125" style="656" customWidth="1"/>
    <col min="6150" max="6150" width="14.140625" style="656" customWidth="1"/>
    <col min="6151" max="6151" width="15.85546875" style="656" customWidth="1"/>
    <col min="6152" max="6153" width="14.140625" style="656" customWidth="1"/>
    <col min="6154" max="6154" width="29.7109375" style="656" customWidth="1"/>
    <col min="6155" max="6155" width="15.7109375" style="656" customWidth="1"/>
    <col min="6156" max="6156" width="16.28515625" style="656" customWidth="1"/>
    <col min="6157" max="6157" width="13.140625" style="656" customWidth="1"/>
    <col min="6158" max="6158" width="15.85546875" style="656" customWidth="1"/>
    <col min="6159" max="6162" width="13.140625" style="656" customWidth="1"/>
    <col min="6163" max="6163" width="13.5703125" style="656" customWidth="1"/>
    <col min="6164" max="6400" width="11.42578125" style="656"/>
    <col min="6401" max="6401" width="30" style="656" customWidth="1"/>
    <col min="6402" max="6402" width="14.140625" style="656" customWidth="1"/>
    <col min="6403" max="6403" width="17.28515625" style="656" customWidth="1"/>
    <col min="6404" max="6404" width="14.140625" style="656" customWidth="1"/>
    <col min="6405" max="6405" width="16.42578125" style="656" customWidth="1"/>
    <col min="6406" max="6406" width="14.140625" style="656" customWidth="1"/>
    <col min="6407" max="6407" width="15.85546875" style="656" customWidth="1"/>
    <col min="6408" max="6409" width="14.140625" style="656" customWidth="1"/>
    <col min="6410" max="6410" width="29.7109375" style="656" customWidth="1"/>
    <col min="6411" max="6411" width="15.7109375" style="656" customWidth="1"/>
    <col min="6412" max="6412" width="16.28515625" style="656" customWidth="1"/>
    <col min="6413" max="6413" width="13.140625" style="656" customWidth="1"/>
    <col min="6414" max="6414" width="15.85546875" style="656" customWidth="1"/>
    <col min="6415" max="6418" width="13.140625" style="656" customWidth="1"/>
    <col min="6419" max="6419" width="13.5703125" style="656" customWidth="1"/>
    <col min="6420" max="6656" width="11.42578125" style="656"/>
    <col min="6657" max="6657" width="30" style="656" customWidth="1"/>
    <col min="6658" max="6658" width="14.140625" style="656" customWidth="1"/>
    <col min="6659" max="6659" width="17.28515625" style="656" customWidth="1"/>
    <col min="6660" max="6660" width="14.140625" style="656" customWidth="1"/>
    <col min="6661" max="6661" width="16.42578125" style="656" customWidth="1"/>
    <col min="6662" max="6662" width="14.140625" style="656" customWidth="1"/>
    <col min="6663" max="6663" width="15.85546875" style="656" customWidth="1"/>
    <col min="6664" max="6665" width="14.140625" style="656" customWidth="1"/>
    <col min="6666" max="6666" width="29.7109375" style="656" customWidth="1"/>
    <col min="6667" max="6667" width="15.7109375" style="656" customWidth="1"/>
    <col min="6668" max="6668" width="16.28515625" style="656" customWidth="1"/>
    <col min="6669" max="6669" width="13.140625" style="656" customWidth="1"/>
    <col min="6670" max="6670" width="15.85546875" style="656" customWidth="1"/>
    <col min="6671" max="6674" width="13.140625" style="656" customWidth="1"/>
    <col min="6675" max="6675" width="13.5703125" style="656" customWidth="1"/>
    <col min="6676" max="6912" width="11.42578125" style="656"/>
    <col min="6913" max="6913" width="30" style="656" customWidth="1"/>
    <col min="6914" max="6914" width="14.140625" style="656" customWidth="1"/>
    <col min="6915" max="6915" width="17.28515625" style="656" customWidth="1"/>
    <col min="6916" max="6916" width="14.140625" style="656" customWidth="1"/>
    <col min="6917" max="6917" width="16.42578125" style="656" customWidth="1"/>
    <col min="6918" max="6918" width="14.140625" style="656" customWidth="1"/>
    <col min="6919" max="6919" width="15.85546875" style="656" customWidth="1"/>
    <col min="6920" max="6921" width="14.140625" style="656" customWidth="1"/>
    <col min="6922" max="6922" width="29.7109375" style="656" customWidth="1"/>
    <col min="6923" max="6923" width="15.7109375" style="656" customWidth="1"/>
    <col min="6924" max="6924" width="16.28515625" style="656" customWidth="1"/>
    <col min="6925" max="6925" width="13.140625" style="656" customWidth="1"/>
    <col min="6926" max="6926" width="15.85546875" style="656" customWidth="1"/>
    <col min="6927" max="6930" width="13.140625" style="656" customWidth="1"/>
    <col min="6931" max="6931" width="13.5703125" style="656" customWidth="1"/>
    <col min="6932" max="7168" width="11.42578125" style="656"/>
    <col min="7169" max="7169" width="30" style="656" customWidth="1"/>
    <col min="7170" max="7170" width="14.140625" style="656" customWidth="1"/>
    <col min="7171" max="7171" width="17.28515625" style="656" customWidth="1"/>
    <col min="7172" max="7172" width="14.140625" style="656" customWidth="1"/>
    <col min="7173" max="7173" width="16.42578125" style="656" customWidth="1"/>
    <col min="7174" max="7174" width="14.140625" style="656" customWidth="1"/>
    <col min="7175" max="7175" width="15.85546875" style="656" customWidth="1"/>
    <col min="7176" max="7177" width="14.140625" style="656" customWidth="1"/>
    <col min="7178" max="7178" width="29.7109375" style="656" customWidth="1"/>
    <col min="7179" max="7179" width="15.7109375" style="656" customWidth="1"/>
    <col min="7180" max="7180" width="16.28515625" style="656" customWidth="1"/>
    <col min="7181" max="7181" width="13.140625" style="656" customWidth="1"/>
    <col min="7182" max="7182" width="15.85546875" style="656" customWidth="1"/>
    <col min="7183" max="7186" width="13.140625" style="656" customWidth="1"/>
    <col min="7187" max="7187" width="13.5703125" style="656" customWidth="1"/>
    <col min="7188" max="7424" width="11.42578125" style="656"/>
    <col min="7425" max="7425" width="30" style="656" customWidth="1"/>
    <col min="7426" max="7426" width="14.140625" style="656" customWidth="1"/>
    <col min="7427" max="7427" width="17.28515625" style="656" customWidth="1"/>
    <col min="7428" max="7428" width="14.140625" style="656" customWidth="1"/>
    <col min="7429" max="7429" width="16.42578125" style="656" customWidth="1"/>
    <col min="7430" max="7430" width="14.140625" style="656" customWidth="1"/>
    <col min="7431" max="7431" width="15.85546875" style="656" customWidth="1"/>
    <col min="7432" max="7433" width="14.140625" style="656" customWidth="1"/>
    <col min="7434" max="7434" width="29.7109375" style="656" customWidth="1"/>
    <col min="7435" max="7435" width="15.7109375" style="656" customWidth="1"/>
    <col min="7436" max="7436" width="16.28515625" style="656" customWidth="1"/>
    <col min="7437" max="7437" width="13.140625" style="656" customWidth="1"/>
    <col min="7438" max="7438" width="15.85546875" style="656" customWidth="1"/>
    <col min="7439" max="7442" width="13.140625" style="656" customWidth="1"/>
    <col min="7443" max="7443" width="13.5703125" style="656" customWidth="1"/>
    <col min="7444" max="7680" width="11.42578125" style="656"/>
    <col min="7681" max="7681" width="30" style="656" customWidth="1"/>
    <col min="7682" max="7682" width="14.140625" style="656" customWidth="1"/>
    <col min="7683" max="7683" width="17.28515625" style="656" customWidth="1"/>
    <col min="7684" max="7684" width="14.140625" style="656" customWidth="1"/>
    <col min="7685" max="7685" width="16.42578125" style="656" customWidth="1"/>
    <col min="7686" max="7686" width="14.140625" style="656" customWidth="1"/>
    <col min="7687" max="7687" width="15.85546875" style="656" customWidth="1"/>
    <col min="7688" max="7689" width="14.140625" style="656" customWidth="1"/>
    <col min="7690" max="7690" width="29.7109375" style="656" customWidth="1"/>
    <col min="7691" max="7691" width="15.7109375" style="656" customWidth="1"/>
    <col min="7692" max="7692" width="16.28515625" style="656" customWidth="1"/>
    <col min="7693" max="7693" width="13.140625" style="656" customWidth="1"/>
    <col min="7694" max="7694" width="15.85546875" style="656" customWidth="1"/>
    <col min="7695" max="7698" width="13.140625" style="656" customWidth="1"/>
    <col min="7699" max="7699" width="13.5703125" style="656" customWidth="1"/>
    <col min="7700" max="7936" width="11.42578125" style="656"/>
    <col min="7937" max="7937" width="30" style="656" customWidth="1"/>
    <col min="7938" max="7938" width="14.140625" style="656" customWidth="1"/>
    <col min="7939" max="7939" width="17.28515625" style="656" customWidth="1"/>
    <col min="7940" max="7940" width="14.140625" style="656" customWidth="1"/>
    <col min="7941" max="7941" width="16.42578125" style="656" customWidth="1"/>
    <col min="7942" max="7942" width="14.140625" style="656" customWidth="1"/>
    <col min="7943" max="7943" width="15.85546875" style="656" customWidth="1"/>
    <col min="7944" max="7945" width="14.140625" style="656" customWidth="1"/>
    <col min="7946" max="7946" width="29.7109375" style="656" customWidth="1"/>
    <col min="7947" max="7947" width="15.7109375" style="656" customWidth="1"/>
    <col min="7948" max="7948" width="16.28515625" style="656" customWidth="1"/>
    <col min="7949" max="7949" width="13.140625" style="656" customWidth="1"/>
    <col min="7950" max="7950" width="15.85546875" style="656" customWidth="1"/>
    <col min="7951" max="7954" width="13.140625" style="656" customWidth="1"/>
    <col min="7955" max="7955" width="13.5703125" style="656" customWidth="1"/>
    <col min="7956" max="8192" width="11.42578125" style="656"/>
    <col min="8193" max="8193" width="30" style="656" customWidth="1"/>
    <col min="8194" max="8194" width="14.140625" style="656" customWidth="1"/>
    <col min="8195" max="8195" width="17.28515625" style="656" customWidth="1"/>
    <col min="8196" max="8196" width="14.140625" style="656" customWidth="1"/>
    <col min="8197" max="8197" width="16.42578125" style="656" customWidth="1"/>
    <col min="8198" max="8198" width="14.140625" style="656" customWidth="1"/>
    <col min="8199" max="8199" width="15.85546875" style="656" customWidth="1"/>
    <col min="8200" max="8201" width="14.140625" style="656" customWidth="1"/>
    <col min="8202" max="8202" width="29.7109375" style="656" customWidth="1"/>
    <col min="8203" max="8203" width="15.7109375" style="656" customWidth="1"/>
    <col min="8204" max="8204" width="16.28515625" style="656" customWidth="1"/>
    <col min="8205" max="8205" width="13.140625" style="656" customWidth="1"/>
    <col min="8206" max="8206" width="15.85546875" style="656" customWidth="1"/>
    <col min="8207" max="8210" width="13.140625" style="656" customWidth="1"/>
    <col min="8211" max="8211" width="13.5703125" style="656" customWidth="1"/>
    <col min="8212" max="8448" width="11.42578125" style="656"/>
    <col min="8449" max="8449" width="30" style="656" customWidth="1"/>
    <col min="8450" max="8450" width="14.140625" style="656" customWidth="1"/>
    <col min="8451" max="8451" width="17.28515625" style="656" customWidth="1"/>
    <col min="8452" max="8452" width="14.140625" style="656" customWidth="1"/>
    <col min="8453" max="8453" width="16.42578125" style="656" customWidth="1"/>
    <col min="8454" max="8454" width="14.140625" style="656" customWidth="1"/>
    <col min="8455" max="8455" width="15.85546875" style="656" customWidth="1"/>
    <col min="8456" max="8457" width="14.140625" style="656" customWidth="1"/>
    <col min="8458" max="8458" width="29.7109375" style="656" customWidth="1"/>
    <col min="8459" max="8459" width="15.7109375" style="656" customWidth="1"/>
    <col min="8460" max="8460" width="16.28515625" style="656" customWidth="1"/>
    <col min="8461" max="8461" width="13.140625" style="656" customWidth="1"/>
    <col min="8462" max="8462" width="15.85546875" style="656" customWidth="1"/>
    <col min="8463" max="8466" width="13.140625" style="656" customWidth="1"/>
    <col min="8467" max="8467" width="13.5703125" style="656" customWidth="1"/>
    <col min="8468" max="8704" width="11.42578125" style="656"/>
    <col min="8705" max="8705" width="30" style="656" customWidth="1"/>
    <col min="8706" max="8706" width="14.140625" style="656" customWidth="1"/>
    <col min="8707" max="8707" width="17.28515625" style="656" customWidth="1"/>
    <col min="8708" max="8708" width="14.140625" style="656" customWidth="1"/>
    <col min="8709" max="8709" width="16.42578125" style="656" customWidth="1"/>
    <col min="8710" max="8710" width="14.140625" style="656" customWidth="1"/>
    <col min="8711" max="8711" width="15.85546875" style="656" customWidth="1"/>
    <col min="8712" max="8713" width="14.140625" style="656" customWidth="1"/>
    <col min="8714" max="8714" width="29.7109375" style="656" customWidth="1"/>
    <col min="8715" max="8715" width="15.7109375" style="656" customWidth="1"/>
    <col min="8716" max="8716" width="16.28515625" style="656" customWidth="1"/>
    <col min="8717" max="8717" width="13.140625" style="656" customWidth="1"/>
    <col min="8718" max="8718" width="15.85546875" style="656" customWidth="1"/>
    <col min="8719" max="8722" width="13.140625" style="656" customWidth="1"/>
    <col min="8723" max="8723" width="13.5703125" style="656" customWidth="1"/>
    <col min="8724" max="8960" width="11.42578125" style="656"/>
    <col min="8961" max="8961" width="30" style="656" customWidth="1"/>
    <col min="8962" max="8962" width="14.140625" style="656" customWidth="1"/>
    <col min="8963" max="8963" width="17.28515625" style="656" customWidth="1"/>
    <col min="8964" max="8964" width="14.140625" style="656" customWidth="1"/>
    <col min="8965" max="8965" width="16.42578125" style="656" customWidth="1"/>
    <col min="8966" max="8966" width="14.140625" style="656" customWidth="1"/>
    <col min="8967" max="8967" width="15.85546875" style="656" customWidth="1"/>
    <col min="8968" max="8969" width="14.140625" style="656" customWidth="1"/>
    <col min="8970" max="8970" width="29.7109375" style="656" customWidth="1"/>
    <col min="8971" max="8971" width="15.7109375" style="656" customWidth="1"/>
    <col min="8972" max="8972" width="16.28515625" style="656" customWidth="1"/>
    <col min="8973" max="8973" width="13.140625" style="656" customWidth="1"/>
    <col min="8974" max="8974" width="15.85546875" style="656" customWidth="1"/>
    <col min="8975" max="8978" width="13.140625" style="656" customWidth="1"/>
    <col min="8979" max="8979" width="13.5703125" style="656" customWidth="1"/>
    <col min="8980" max="9216" width="11.42578125" style="656"/>
    <col min="9217" max="9217" width="30" style="656" customWidth="1"/>
    <col min="9218" max="9218" width="14.140625" style="656" customWidth="1"/>
    <col min="9219" max="9219" width="17.28515625" style="656" customWidth="1"/>
    <col min="9220" max="9220" width="14.140625" style="656" customWidth="1"/>
    <col min="9221" max="9221" width="16.42578125" style="656" customWidth="1"/>
    <col min="9222" max="9222" width="14.140625" style="656" customWidth="1"/>
    <col min="9223" max="9223" width="15.85546875" style="656" customWidth="1"/>
    <col min="9224" max="9225" width="14.140625" style="656" customWidth="1"/>
    <col min="9226" max="9226" width="29.7109375" style="656" customWidth="1"/>
    <col min="9227" max="9227" width="15.7109375" style="656" customWidth="1"/>
    <col min="9228" max="9228" width="16.28515625" style="656" customWidth="1"/>
    <col min="9229" max="9229" width="13.140625" style="656" customWidth="1"/>
    <col min="9230" max="9230" width="15.85546875" style="656" customWidth="1"/>
    <col min="9231" max="9234" width="13.140625" style="656" customWidth="1"/>
    <col min="9235" max="9235" width="13.5703125" style="656" customWidth="1"/>
    <col min="9236" max="9472" width="11.42578125" style="656"/>
    <col min="9473" max="9473" width="30" style="656" customWidth="1"/>
    <col min="9474" max="9474" width="14.140625" style="656" customWidth="1"/>
    <col min="9475" max="9475" width="17.28515625" style="656" customWidth="1"/>
    <col min="9476" max="9476" width="14.140625" style="656" customWidth="1"/>
    <col min="9477" max="9477" width="16.42578125" style="656" customWidth="1"/>
    <col min="9478" max="9478" width="14.140625" style="656" customWidth="1"/>
    <col min="9479" max="9479" width="15.85546875" style="656" customWidth="1"/>
    <col min="9480" max="9481" width="14.140625" style="656" customWidth="1"/>
    <col min="9482" max="9482" width="29.7109375" style="656" customWidth="1"/>
    <col min="9483" max="9483" width="15.7109375" style="656" customWidth="1"/>
    <col min="9484" max="9484" width="16.28515625" style="656" customWidth="1"/>
    <col min="9485" max="9485" width="13.140625" style="656" customWidth="1"/>
    <col min="9486" max="9486" width="15.85546875" style="656" customWidth="1"/>
    <col min="9487" max="9490" width="13.140625" style="656" customWidth="1"/>
    <col min="9491" max="9491" width="13.5703125" style="656" customWidth="1"/>
    <col min="9492" max="9728" width="11.42578125" style="656"/>
    <col min="9729" max="9729" width="30" style="656" customWidth="1"/>
    <col min="9730" max="9730" width="14.140625" style="656" customWidth="1"/>
    <col min="9731" max="9731" width="17.28515625" style="656" customWidth="1"/>
    <col min="9732" max="9732" width="14.140625" style="656" customWidth="1"/>
    <col min="9733" max="9733" width="16.42578125" style="656" customWidth="1"/>
    <col min="9734" max="9734" width="14.140625" style="656" customWidth="1"/>
    <col min="9735" max="9735" width="15.85546875" style="656" customWidth="1"/>
    <col min="9736" max="9737" width="14.140625" style="656" customWidth="1"/>
    <col min="9738" max="9738" width="29.7109375" style="656" customWidth="1"/>
    <col min="9739" max="9739" width="15.7109375" style="656" customWidth="1"/>
    <col min="9740" max="9740" width="16.28515625" style="656" customWidth="1"/>
    <col min="9741" max="9741" width="13.140625" style="656" customWidth="1"/>
    <col min="9742" max="9742" width="15.85546875" style="656" customWidth="1"/>
    <col min="9743" max="9746" width="13.140625" style="656" customWidth="1"/>
    <col min="9747" max="9747" width="13.5703125" style="656" customWidth="1"/>
    <col min="9748" max="9984" width="11.42578125" style="656"/>
    <col min="9985" max="9985" width="30" style="656" customWidth="1"/>
    <col min="9986" max="9986" width="14.140625" style="656" customWidth="1"/>
    <col min="9987" max="9987" width="17.28515625" style="656" customWidth="1"/>
    <col min="9988" max="9988" width="14.140625" style="656" customWidth="1"/>
    <col min="9989" max="9989" width="16.42578125" style="656" customWidth="1"/>
    <col min="9990" max="9990" width="14.140625" style="656" customWidth="1"/>
    <col min="9991" max="9991" width="15.85546875" style="656" customWidth="1"/>
    <col min="9992" max="9993" width="14.140625" style="656" customWidth="1"/>
    <col min="9994" max="9994" width="29.7109375" style="656" customWidth="1"/>
    <col min="9995" max="9995" width="15.7109375" style="656" customWidth="1"/>
    <col min="9996" max="9996" width="16.28515625" style="656" customWidth="1"/>
    <col min="9997" max="9997" width="13.140625" style="656" customWidth="1"/>
    <col min="9998" max="9998" width="15.85546875" style="656" customWidth="1"/>
    <col min="9999" max="10002" width="13.140625" style="656" customWidth="1"/>
    <col min="10003" max="10003" width="13.5703125" style="656" customWidth="1"/>
    <col min="10004" max="10240" width="11.42578125" style="656"/>
    <col min="10241" max="10241" width="30" style="656" customWidth="1"/>
    <col min="10242" max="10242" width="14.140625" style="656" customWidth="1"/>
    <col min="10243" max="10243" width="17.28515625" style="656" customWidth="1"/>
    <col min="10244" max="10244" width="14.140625" style="656" customWidth="1"/>
    <col min="10245" max="10245" width="16.42578125" style="656" customWidth="1"/>
    <col min="10246" max="10246" width="14.140625" style="656" customWidth="1"/>
    <col min="10247" max="10247" width="15.85546875" style="656" customWidth="1"/>
    <col min="10248" max="10249" width="14.140625" style="656" customWidth="1"/>
    <col min="10250" max="10250" width="29.7109375" style="656" customWidth="1"/>
    <col min="10251" max="10251" width="15.7109375" style="656" customWidth="1"/>
    <col min="10252" max="10252" width="16.28515625" style="656" customWidth="1"/>
    <col min="10253" max="10253" width="13.140625" style="656" customWidth="1"/>
    <col min="10254" max="10254" width="15.85546875" style="656" customWidth="1"/>
    <col min="10255" max="10258" width="13.140625" style="656" customWidth="1"/>
    <col min="10259" max="10259" width="13.5703125" style="656" customWidth="1"/>
    <col min="10260" max="10496" width="11.42578125" style="656"/>
    <col min="10497" max="10497" width="30" style="656" customWidth="1"/>
    <col min="10498" max="10498" width="14.140625" style="656" customWidth="1"/>
    <col min="10499" max="10499" width="17.28515625" style="656" customWidth="1"/>
    <col min="10500" max="10500" width="14.140625" style="656" customWidth="1"/>
    <col min="10501" max="10501" width="16.42578125" style="656" customWidth="1"/>
    <col min="10502" max="10502" width="14.140625" style="656" customWidth="1"/>
    <col min="10503" max="10503" width="15.85546875" style="656" customWidth="1"/>
    <col min="10504" max="10505" width="14.140625" style="656" customWidth="1"/>
    <col min="10506" max="10506" width="29.7109375" style="656" customWidth="1"/>
    <col min="10507" max="10507" width="15.7109375" style="656" customWidth="1"/>
    <col min="10508" max="10508" width="16.28515625" style="656" customWidth="1"/>
    <col min="10509" max="10509" width="13.140625" style="656" customWidth="1"/>
    <col min="10510" max="10510" width="15.85546875" style="656" customWidth="1"/>
    <col min="10511" max="10514" width="13.140625" style="656" customWidth="1"/>
    <col min="10515" max="10515" width="13.5703125" style="656" customWidth="1"/>
    <col min="10516" max="10752" width="11.42578125" style="656"/>
    <col min="10753" max="10753" width="30" style="656" customWidth="1"/>
    <col min="10754" max="10754" width="14.140625" style="656" customWidth="1"/>
    <col min="10755" max="10755" width="17.28515625" style="656" customWidth="1"/>
    <col min="10756" max="10756" width="14.140625" style="656" customWidth="1"/>
    <col min="10757" max="10757" width="16.42578125" style="656" customWidth="1"/>
    <col min="10758" max="10758" width="14.140625" style="656" customWidth="1"/>
    <col min="10759" max="10759" width="15.85546875" style="656" customWidth="1"/>
    <col min="10760" max="10761" width="14.140625" style="656" customWidth="1"/>
    <col min="10762" max="10762" width="29.7109375" style="656" customWidth="1"/>
    <col min="10763" max="10763" width="15.7109375" style="656" customWidth="1"/>
    <col min="10764" max="10764" width="16.28515625" style="656" customWidth="1"/>
    <col min="10765" max="10765" width="13.140625" style="656" customWidth="1"/>
    <col min="10766" max="10766" width="15.85546875" style="656" customWidth="1"/>
    <col min="10767" max="10770" width="13.140625" style="656" customWidth="1"/>
    <col min="10771" max="10771" width="13.5703125" style="656" customWidth="1"/>
    <col min="10772" max="11008" width="11.42578125" style="656"/>
    <col min="11009" max="11009" width="30" style="656" customWidth="1"/>
    <col min="11010" max="11010" width="14.140625" style="656" customWidth="1"/>
    <col min="11011" max="11011" width="17.28515625" style="656" customWidth="1"/>
    <col min="11012" max="11012" width="14.140625" style="656" customWidth="1"/>
    <col min="11013" max="11013" width="16.42578125" style="656" customWidth="1"/>
    <col min="11014" max="11014" width="14.140625" style="656" customWidth="1"/>
    <col min="11015" max="11015" width="15.85546875" style="656" customWidth="1"/>
    <col min="11016" max="11017" width="14.140625" style="656" customWidth="1"/>
    <col min="11018" max="11018" width="29.7109375" style="656" customWidth="1"/>
    <col min="11019" max="11019" width="15.7109375" style="656" customWidth="1"/>
    <col min="11020" max="11020" width="16.28515625" style="656" customWidth="1"/>
    <col min="11021" max="11021" width="13.140625" style="656" customWidth="1"/>
    <col min="11022" max="11022" width="15.85546875" style="656" customWidth="1"/>
    <col min="11023" max="11026" width="13.140625" style="656" customWidth="1"/>
    <col min="11027" max="11027" width="13.5703125" style="656" customWidth="1"/>
    <col min="11028" max="11264" width="11.42578125" style="656"/>
    <col min="11265" max="11265" width="30" style="656" customWidth="1"/>
    <col min="11266" max="11266" width="14.140625" style="656" customWidth="1"/>
    <col min="11267" max="11267" width="17.28515625" style="656" customWidth="1"/>
    <col min="11268" max="11268" width="14.140625" style="656" customWidth="1"/>
    <col min="11269" max="11269" width="16.42578125" style="656" customWidth="1"/>
    <col min="11270" max="11270" width="14.140625" style="656" customWidth="1"/>
    <col min="11271" max="11271" width="15.85546875" style="656" customWidth="1"/>
    <col min="11272" max="11273" width="14.140625" style="656" customWidth="1"/>
    <col min="11274" max="11274" width="29.7109375" style="656" customWidth="1"/>
    <col min="11275" max="11275" width="15.7109375" style="656" customWidth="1"/>
    <col min="11276" max="11276" width="16.28515625" style="656" customWidth="1"/>
    <col min="11277" max="11277" width="13.140625" style="656" customWidth="1"/>
    <col min="11278" max="11278" width="15.85546875" style="656" customWidth="1"/>
    <col min="11279" max="11282" width="13.140625" style="656" customWidth="1"/>
    <col min="11283" max="11283" width="13.5703125" style="656" customWidth="1"/>
    <col min="11284" max="11520" width="11.42578125" style="656"/>
    <col min="11521" max="11521" width="30" style="656" customWidth="1"/>
    <col min="11522" max="11522" width="14.140625" style="656" customWidth="1"/>
    <col min="11523" max="11523" width="17.28515625" style="656" customWidth="1"/>
    <col min="11524" max="11524" width="14.140625" style="656" customWidth="1"/>
    <col min="11525" max="11525" width="16.42578125" style="656" customWidth="1"/>
    <col min="11526" max="11526" width="14.140625" style="656" customWidth="1"/>
    <col min="11527" max="11527" width="15.85546875" style="656" customWidth="1"/>
    <col min="11528" max="11529" width="14.140625" style="656" customWidth="1"/>
    <col min="11530" max="11530" width="29.7109375" style="656" customWidth="1"/>
    <col min="11531" max="11531" width="15.7109375" style="656" customWidth="1"/>
    <col min="11532" max="11532" width="16.28515625" style="656" customWidth="1"/>
    <col min="11533" max="11533" width="13.140625" style="656" customWidth="1"/>
    <col min="11534" max="11534" width="15.85546875" style="656" customWidth="1"/>
    <col min="11535" max="11538" width="13.140625" style="656" customWidth="1"/>
    <col min="11539" max="11539" width="13.5703125" style="656" customWidth="1"/>
    <col min="11540" max="11776" width="11.42578125" style="656"/>
    <col min="11777" max="11777" width="30" style="656" customWidth="1"/>
    <col min="11778" max="11778" width="14.140625" style="656" customWidth="1"/>
    <col min="11779" max="11779" width="17.28515625" style="656" customWidth="1"/>
    <col min="11780" max="11780" width="14.140625" style="656" customWidth="1"/>
    <col min="11781" max="11781" width="16.42578125" style="656" customWidth="1"/>
    <col min="11782" max="11782" width="14.140625" style="656" customWidth="1"/>
    <col min="11783" max="11783" width="15.85546875" style="656" customWidth="1"/>
    <col min="11784" max="11785" width="14.140625" style="656" customWidth="1"/>
    <col min="11786" max="11786" width="29.7109375" style="656" customWidth="1"/>
    <col min="11787" max="11787" width="15.7109375" style="656" customWidth="1"/>
    <col min="11788" max="11788" width="16.28515625" style="656" customWidth="1"/>
    <col min="11789" max="11789" width="13.140625" style="656" customWidth="1"/>
    <col min="11790" max="11790" width="15.85546875" style="656" customWidth="1"/>
    <col min="11791" max="11794" width="13.140625" style="656" customWidth="1"/>
    <col min="11795" max="11795" width="13.5703125" style="656" customWidth="1"/>
    <col min="11796" max="12032" width="11.42578125" style="656"/>
    <col min="12033" max="12033" width="30" style="656" customWidth="1"/>
    <col min="12034" max="12034" width="14.140625" style="656" customWidth="1"/>
    <col min="12035" max="12035" width="17.28515625" style="656" customWidth="1"/>
    <col min="12036" max="12036" width="14.140625" style="656" customWidth="1"/>
    <col min="12037" max="12037" width="16.42578125" style="656" customWidth="1"/>
    <col min="12038" max="12038" width="14.140625" style="656" customWidth="1"/>
    <col min="12039" max="12039" width="15.85546875" style="656" customWidth="1"/>
    <col min="12040" max="12041" width="14.140625" style="656" customWidth="1"/>
    <col min="12042" max="12042" width="29.7109375" style="656" customWidth="1"/>
    <col min="12043" max="12043" width="15.7109375" style="656" customWidth="1"/>
    <col min="12044" max="12044" width="16.28515625" style="656" customWidth="1"/>
    <col min="12045" max="12045" width="13.140625" style="656" customWidth="1"/>
    <col min="12046" max="12046" width="15.85546875" style="656" customWidth="1"/>
    <col min="12047" max="12050" width="13.140625" style="656" customWidth="1"/>
    <col min="12051" max="12051" width="13.5703125" style="656" customWidth="1"/>
    <col min="12052" max="12288" width="11.42578125" style="656"/>
    <col min="12289" max="12289" width="30" style="656" customWidth="1"/>
    <col min="12290" max="12290" width="14.140625" style="656" customWidth="1"/>
    <col min="12291" max="12291" width="17.28515625" style="656" customWidth="1"/>
    <col min="12292" max="12292" width="14.140625" style="656" customWidth="1"/>
    <col min="12293" max="12293" width="16.42578125" style="656" customWidth="1"/>
    <col min="12294" max="12294" width="14.140625" style="656" customWidth="1"/>
    <col min="12295" max="12295" width="15.85546875" style="656" customWidth="1"/>
    <col min="12296" max="12297" width="14.140625" style="656" customWidth="1"/>
    <col min="12298" max="12298" width="29.7109375" style="656" customWidth="1"/>
    <col min="12299" max="12299" width="15.7109375" style="656" customWidth="1"/>
    <col min="12300" max="12300" width="16.28515625" style="656" customWidth="1"/>
    <col min="12301" max="12301" width="13.140625" style="656" customWidth="1"/>
    <col min="12302" max="12302" width="15.85546875" style="656" customWidth="1"/>
    <col min="12303" max="12306" width="13.140625" style="656" customWidth="1"/>
    <col min="12307" max="12307" width="13.5703125" style="656" customWidth="1"/>
    <col min="12308" max="12544" width="11.42578125" style="656"/>
    <col min="12545" max="12545" width="30" style="656" customWidth="1"/>
    <col min="12546" max="12546" width="14.140625" style="656" customWidth="1"/>
    <col min="12547" max="12547" width="17.28515625" style="656" customWidth="1"/>
    <col min="12548" max="12548" width="14.140625" style="656" customWidth="1"/>
    <col min="12549" max="12549" width="16.42578125" style="656" customWidth="1"/>
    <col min="12550" max="12550" width="14.140625" style="656" customWidth="1"/>
    <col min="12551" max="12551" width="15.85546875" style="656" customWidth="1"/>
    <col min="12552" max="12553" width="14.140625" style="656" customWidth="1"/>
    <col min="12554" max="12554" width="29.7109375" style="656" customWidth="1"/>
    <col min="12555" max="12555" width="15.7109375" style="656" customWidth="1"/>
    <col min="12556" max="12556" width="16.28515625" style="656" customWidth="1"/>
    <col min="12557" max="12557" width="13.140625" style="656" customWidth="1"/>
    <col min="12558" max="12558" width="15.85546875" style="656" customWidth="1"/>
    <col min="12559" max="12562" width="13.140625" style="656" customWidth="1"/>
    <col min="12563" max="12563" width="13.5703125" style="656" customWidth="1"/>
    <col min="12564" max="12800" width="11.42578125" style="656"/>
    <col min="12801" max="12801" width="30" style="656" customWidth="1"/>
    <col min="12802" max="12802" width="14.140625" style="656" customWidth="1"/>
    <col min="12803" max="12803" width="17.28515625" style="656" customWidth="1"/>
    <col min="12804" max="12804" width="14.140625" style="656" customWidth="1"/>
    <col min="12805" max="12805" width="16.42578125" style="656" customWidth="1"/>
    <col min="12806" max="12806" width="14.140625" style="656" customWidth="1"/>
    <col min="12807" max="12807" width="15.85546875" style="656" customWidth="1"/>
    <col min="12808" max="12809" width="14.140625" style="656" customWidth="1"/>
    <col min="12810" max="12810" width="29.7109375" style="656" customWidth="1"/>
    <col min="12811" max="12811" width="15.7109375" style="656" customWidth="1"/>
    <col min="12812" max="12812" width="16.28515625" style="656" customWidth="1"/>
    <col min="12813" max="12813" width="13.140625" style="656" customWidth="1"/>
    <col min="12814" max="12814" width="15.85546875" style="656" customWidth="1"/>
    <col min="12815" max="12818" width="13.140625" style="656" customWidth="1"/>
    <col min="12819" max="12819" width="13.5703125" style="656" customWidth="1"/>
    <col min="12820" max="13056" width="11.42578125" style="656"/>
    <col min="13057" max="13057" width="30" style="656" customWidth="1"/>
    <col min="13058" max="13058" width="14.140625" style="656" customWidth="1"/>
    <col min="13059" max="13059" width="17.28515625" style="656" customWidth="1"/>
    <col min="13060" max="13060" width="14.140625" style="656" customWidth="1"/>
    <col min="13061" max="13061" width="16.42578125" style="656" customWidth="1"/>
    <col min="13062" max="13062" width="14.140625" style="656" customWidth="1"/>
    <col min="13063" max="13063" width="15.85546875" style="656" customWidth="1"/>
    <col min="13064" max="13065" width="14.140625" style="656" customWidth="1"/>
    <col min="13066" max="13066" width="29.7109375" style="656" customWidth="1"/>
    <col min="13067" max="13067" width="15.7109375" style="656" customWidth="1"/>
    <col min="13068" max="13068" width="16.28515625" style="656" customWidth="1"/>
    <col min="13069" max="13069" width="13.140625" style="656" customWidth="1"/>
    <col min="13070" max="13070" width="15.85546875" style="656" customWidth="1"/>
    <col min="13071" max="13074" width="13.140625" style="656" customWidth="1"/>
    <col min="13075" max="13075" width="13.5703125" style="656" customWidth="1"/>
    <col min="13076" max="13312" width="11.42578125" style="656"/>
    <col min="13313" max="13313" width="30" style="656" customWidth="1"/>
    <col min="13314" max="13314" width="14.140625" style="656" customWidth="1"/>
    <col min="13315" max="13315" width="17.28515625" style="656" customWidth="1"/>
    <col min="13316" max="13316" width="14.140625" style="656" customWidth="1"/>
    <col min="13317" max="13317" width="16.42578125" style="656" customWidth="1"/>
    <col min="13318" max="13318" width="14.140625" style="656" customWidth="1"/>
    <col min="13319" max="13319" width="15.85546875" style="656" customWidth="1"/>
    <col min="13320" max="13321" width="14.140625" style="656" customWidth="1"/>
    <col min="13322" max="13322" width="29.7109375" style="656" customWidth="1"/>
    <col min="13323" max="13323" width="15.7109375" style="656" customWidth="1"/>
    <col min="13324" max="13324" width="16.28515625" style="656" customWidth="1"/>
    <col min="13325" max="13325" width="13.140625" style="656" customWidth="1"/>
    <col min="13326" max="13326" width="15.85546875" style="656" customWidth="1"/>
    <col min="13327" max="13330" width="13.140625" style="656" customWidth="1"/>
    <col min="13331" max="13331" width="13.5703125" style="656" customWidth="1"/>
    <col min="13332" max="13568" width="11.42578125" style="656"/>
    <col min="13569" max="13569" width="30" style="656" customWidth="1"/>
    <col min="13570" max="13570" width="14.140625" style="656" customWidth="1"/>
    <col min="13571" max="13571" width="17.28515625" style="656" customWidth="1"/>
    <col min="13572" max="13572" width="14.140625" style="656" customWidth="1"/>
    <col min="13573" max="13573" width="16.42578125" style="656" customWidth="1"/>
    <col min="13574" max="13574" width="14.140625" style="656" customWidth="1"/>
    <col min="13575" max="13575" width="15.85546875" style="656" customWidth="1"/>
    <col min="13576" max="13577" width="14.140625" style="656" customWidth="1"/>
    <col min="13578" max="13578" width="29.7109375" style="656" customWidth="1"/>
    <col min="13579" max="13579" width="15.7109375" style="656" customWidth="1"/>
    <col min="13580" max="13580" width="16.28515625" style="656" customWidth="1"/>
    <col min="13581" max="13581" width="13.140625" style="656" customWidth="1"/>
    <col min="13582" max="13582" width="15.85546875" style="656" customWidth="1"/>
    <col min="13583" max="13586" width="13.140625" style="656" customWidth="1"/>
    <col min="13587" max="13587" width="13.5703125" style="656" customWidth="1"/>
    <col min="13588" max="13824" width="11.42578125" style="656"/>
    <col min="13825" max="13825" width="30" style="656" customWidth="1"/>
    <col min="13826" max="13826" width="14.140625" style="656" customWidth="1"/>
    <col min="13827" max="13827" width="17.28515625" style="656" customWidth="1"/>
    <col min="13828" max="13828" width="14.140625" style="656" customWidth="1"/>
    <col min="13829" max="13829" width="16.42578125" style="656" customWidth="1"/>
    <col min="13830" max="13830" width="14.140625" style="656" customWidth="1"/>
    <col min="13831" max="13831" width="15.85546875" style="656" customWidth="1"/>
    <col min="13832" max="13833" width="14.140625" style="656" customWidth="1"/>
    <col min="13834" max="13834" width="29.7109375" style="656" customWidth="1"/>
    <col min="13835" max="13835" width="15.7109375" style="656" customWidth="1"/>
    <col min="13836" max="13836" width="16.28515625" style="656" customWidth="1"/>
    <col min="13837" max="13837" width="13.140625" style="656" customWidth="1"/>
    <col min="13838" max="13838" width="15.85546875" style="656" customWidth="1"/>
    <col min="13839" max="13842" width="13.140625" style="656" customWidth="1"/>
    <col min="13843" max="13843" width="13.5703125" style="656" customWidth="1"/>
    <col min="13844" max="14080" width="11.42578125" style="656"/>
    <col min="14081" max="14081" width="30" style="656" customWidth="1"/>
    <col min="14082" max="14082" width="14.140625" style="656" customWidth="1"/>
    <col min="14083" max="14083" width="17.28515625" style="656" customWidth="1"/>
    <col min="14084" max="14084" width="14.140625" style="656" customWidth="1"/>
    <col min="14085" max="14085" width="16.42578125" style="656" customWidth="1"/>
    <col min="14086" max="14086" width="14.140625" style="656" customWidth="1"/>
    <col min="14087" max="14087" width="15.85546875" style="656" customWidth="1"/>
    <col min="14088" max="14089" width="14.140625" style="656" customWidth="1"/>
    <col min="14090" max="14090" width="29.7109375" style="656" customWidth="1"/>
    <col min="14091" max="14091" width="15.7109375" style="656" customWidth="1"/>
    <col min="14092" max="14092" width="16.28515625" style="656" customWidth="1"/>
    <col min="14093" max="14093" width="13.140625" style="656" customWidth="1"/>
    <col min="14094" max="14094" width="15.85546875" style="656" customWidth="1"/>
    <col min="14095" max="14098" width="13.140625" style="656" customWidth="1"/>
    <col min="14099" max="14099" width="13.5703125" style="656" customWidth="1"/>
    <col min="14100" max="14336" width="11.42578125" style="656"/>
    <col min="14337" max="14337" width="30" style="656" customWidth="1"/>
    <col min="14338" max="14338" width="14.140625" style="656" customWidth="1"/>
    <col min="14339" max="14339" width="17.28515625" style="656" customWidth="1"/>
    <col min="14340" max="14340" width="14.140625" style="656" customWidth="1"/>
    <col min="14341" max="14341" width="16.42578125" style="656" customWidth="1"/>
    <col min="14342" max="14342" width="14.140625" style="656" customWidth="1"/>
    <col min="14343" max="14343" width="15.85546875" style="656" customWidth="1"/>
    <col min="14344" max="14345" width="14.140625" style="656" customWidth="1"/>
    <col min="14346" max="14346" width="29.7109375" style="656" customWidth="1"/>
    <col min="14347" max="14347" width="15.7109375" style="656" customWidth="1"/>
    <col min="14348" max="14348" width="16.28515625" style="656" customWidth="1"/>
    <col min="14349" max="14349" width="13.140625" style="656" customWidth="1"/>
    <col min="14350" max="14350" width="15.85546875" style="656" customWidth="1"/>
    <col min="14351" max="14354" width="13.140625" style="656" customWidth="1"/>
    <col min="14355" max="14355" width="13.5703125" style="656" customWidth="1"/>
    <col min="14356" max="14592" width="11.42578125" style="656"/>
    <col min="14593" max="14593" width="30" style="656" customWidth="1"/>
    <col min="14594" max="14594" width="14.140625" style="656" customWidth="1"/>
    <col min="14595" max="14595" width="17.28515625" style="656" customWidth="1"/>
    <col min="14596" max="14596" width="14.140625" style="656" customWidth="1"/>
    <col min="14597" max="14597" width="16.42578125" style="656" customWidth="1"/>
    <col min="14598" max="14598" width="14.140625" style="656" customWidth="1"/>
    <col min="14599" max="14599" width="15.85546875" style="656" customWidth="1"/>
    <col min="14600" max="14601" width="14.140625" style="656" customWidth="1"/>
    <col min="14602" max="14602" width="29.7109375" style="656" customWidth="1"/>
    <col min="14603" max="14603" width="15.7109375" style="656" customWidth="1"/>
    <col min="14604" max="14604" width="16.28515625" style="656" customWidth="1"/>
    <col min="14605" max="14605" width="13.140625" style="656" customWidth="1"/>
    <col min="14606" max="14606" width="15.85546875" style="656" customWidth="1"/>
    <col min="14607" max="14610" width="13.140625" style="656" customWidth="1"/>
    <col min="14611" max="14611" width="13.5703125" style="656" customWidth="1"/>
    <col min="14612" max="14848" width="11.42578125" style="656"/>
    <col min="14849" max="14849" width="30" style="656" customWidth="1"/>
    <col min="14850" max="14850" width="14.140625" style="656" customWidth="1"/>
    <col min="14851" max="14851" width="17.28515625" style="656" customWidth="1"/>
    <col min="14852" max="14852" width="14.140625" style="656" customWidth="1"/>
    <col min="14853" max="14853" width="16.42578125" style="656" customWidth="1"/>
    <col min="14854" max="14854" width="14.140625" style="656" customWidth="1"/>
    <col min="14855" max="14855" width="15.85546875" style="656" customWidth="1"/>
    <col min="14856" max="14857" width="14.140625" style="656" customWidth="1"/>
    <col min="14858" max="14858" width="29.7109375" style="656" customWidth="1"/>
    <col min="14859" max="14859" width="15.7109375" style="656" customWidth="1"/>
    <col min="14860" max="14860" width="16.28515625" style="656" customWidth="1"/>
    <col min="14861" max="14861" width="13.140625" style="656" customWidth="1"/>
    <col min="14862" max="14862" width="15.85546875" style="656" customWidth="1"/>
    <col min="14863" max="14866" width="13.140625" style="656" customWidth="1"/>
    <col min="14867" max="14867" width="13.5703125" style="656" customWidth="1"/>
    <col min="14868" max="15104" width="11.42578125" style="656"/>
    <col min="15105" max="15105" width="30" style="656" customWidth="1"/>
    <col min="15106" max="15106" width="14.140625" style="656" customWidth="1"/>
    <col min="15107" max="15107" width="17.28515625" style="656" customWidth="1"/>
    <col min="15108" max="15108" width="14.140625" style="656" customWidth="1"/>
    <col min="15109" max="15109" width="16.42578125" style="656" customWidth="1"/>
    <col min="15110" max="15110" width="14.140625" style="656" customWidth="1"/>
    <col min="15111" max="15111" width="15.85546875" style="656" customWidth="1"/>
    <col min="15112" max="15113" width="14.140625" style="656" customWidth="1"/>
    <col min="15114" max="15114" width="29.7109375" style="656" customWidth="1"/>
    <col min="15115" max="15115" width="15.7109375" style="656" customWidth="1"/>
    <col min="15116" max="15116" width="16.28515625" style="656" customWidth="1"/>
    <col min="15117" max="15117" width="13.140625" style="656" customWidth="1"/>
    <col min="15118" max="15118" width="15.85546875" style="656" customWidth="1"/>
    <col min="15119" max="15122" width="13.140625" style="656" customWidth="1"/>
    <col min="15123" max="15123" width="13.5703125" style="656" customWidth="1"/>
    <col min="15124" max="15360" width="11.42578125" style="656"/>
    <col min="15361" max="15361" width="30" style="656" customWidth="1"/>
    <col min="15362" max="15362" width="14.140625" style="656" customWidth="1"/>
    <col min="15363" max="15363" width="17.28515625" style="656" customWidth="1"/>
    <col min="15364" max="15364" width="14.140625" style="656" customWidth="1"/>
    <col min="15365" max="15365" width="16.42578125" style="656" customWidth="1"/>
    <col min="15366" max="15366" width="14.140625" style="656" customWidth="1"/>
    <col min="15367" max="15367" width="15.85546875" style="656" customWidth="1"/>
    <col min="15368" max="15369" width="14.140625" style="656" customWidth="1"/>
    <col min="15370" max="15370" width="29.7109375" style="656" customWidth="1"/>
    <col min="15371" max="15371" width="15.7109375" style="656" customWidth="1"/>
    <col min="15372" max="15372" width="16.28515625" style="656" customWidth="1"/>
    <col min="15373" max="15373" width="13.140625" style="656" customWidth="1"/>
    <col min="15374" max="15374" width="15.85546875" style="656" customWidth="1"/>
    <col min="15375" max="15378" width="13.140625" style="656" customWidth="1"/>
    <col min="15379" max="15379" width="13.5703125" style="656" customWidth="1"/>
    <col min="15380" max="15616" width="11.42578125" style="656"/>
    <col min="15617" max="15617" width="30" style="656" customWidth="1"/>
    <col min="15618" max="15618" width="14.140625" style="656" customWidth="1"/>
    <col min="15619" max="15619" width="17.28515625" style="656" customWidth="1"/>
    <col min="15620" max="15620" width="14.140625" style="656" customWidth="1"/>
    <col min="15621" max="15621" width="16.42578125" style="656" customWidth="1"/>
    <col min="15622" max="15622" width="14.140625" style="656" customWidth="1"/>
    <col min="15623" max="15623" width="15.85546875" style="656" customWidth="1"/>
    <col min="15624" max="15625" width="14.140625" style="656" customWidth="1"/>
    <col min="15626" max="15626" width="29.7109375" style="656" customWidth="1"/>
    <col min="15627" max="15627" width="15.7109375" style="656" customWidth="1"/>
    <col min="15628" max="15628" width="16.28515625" style="656" customWidth="1"/>
    <col min="15629" max="15629" width="13.140625" style="656" customWidth="1"/>
    <col min="15630" max="15630" width="15.85546875" style="656" customWidth="1"/>
    <col min="15631" max="15634" width="13.140625" style="656" customWidth="1"/>
    <col min="15635" max="15635" width="13.5703125" style="656" customWidth="1"/>
    <col min="15636" max="15872" width="11.42578125" style="656"/>
    <col min="15873" max="15873" width="30" style="656" customWidth="1"/>
    <col min="15874" max="15874" width="14.140625" style="656" customWidth="1"/>
    <col min="15875" max="15875" width="17.28515625" style="656" customWidth="1"/>
    <col min="15876" max="15876" width="14.140625" style="656" customWidth="1"/>
    <col min="15877" max="15877" width="16.42578125" style="656" customWidth="1"/>
    <col min="15878" max="15878" width="14.140625" style="656" customWidth="1"/>
    <col min="15879" max="15879" width="15.85546875" style="656" customWidth="1"/>
    <col min="15880" max="15881" width="14.140625" style="656" customWidth="1"/>
    <col min="15882" max="15882" width="29.7109375" style="656" customWidth="1"/>
    <col min="15883" max="15883" width="15.7109375" style="656" customWidth="1"/>
    <col min="15884" max="15884" width="16.28515625" style="656" customWidth="1"/>
    <col min="15885" max="15885" width="13.140625" style="656" customWidth="1"/>
    <col min="15886" max="15886" width="15.85546875" style="656" customWidth="1"/>
    <col min="15887" max="15890" width="13.140625" style="656" customWidth="1"/>
    <col min="15891" max="15891" width="13.5703125" style="656" customWidth="1"/>
    <col min="15892" max="16128" width="11.42578125" style="656"/>
    <col min="16129" max="16129" width="30" style="656" customWidth="1"/>
    <col min="16130" max="16130" width="14.140625" style="656" customWidth="1"/>
    <col min="16131" max="16131" width="17.28515625" style="656" customWidth="1"/>
    <col min="16132" max="16132" width="14.140625" style="656" customWidth="1"/>
    <col min="16133" max="16133" width="16.42578125" style="656" customWidth="1"/>
    <col min="16134" max="16134" width="14.140625" style="656" customWidth="1"/>
    <col min="16135" max="16135" width="15.85546875" style="656" customWidth="1"/>
    <col min="16136" max="16137" width="14.140625" style="656" customWidth="1"/>
    <col min="16138" max="16138" width="29.7109375" style="656" customWidth="1"/>
    <col min="16139" max="16139" width="15.7109375" style="656" customWidth="1"/>
    <col min="16140" max="16140" width="16.28515625" style="656" customWidth="1"/>
    <col min="16141" max="16141" width="13.140625" style="656" customWidth="1"/>
    <col min="16142" max="16142" width="15.85546875" style="656" customWidth="1"/>
    <col min="16143" max="16146" width="13.140625" style="656" customWidth="1"/>
    <col min="16147" max="16147" width="13.5703125" style="656" customWidth="1"/>
    <col min="16148" max="16384" width="11.42578125" style="656"/>
  </cols>
  <sheetData>
    <row r="1" spans="1:18" ht="25.5" x14ac:dyDescent="0.35">
      <c r="A1" s="655" t="s">
        <v>886</v>
      </c>
      <c r="B1" s="655"/>
      <c r="C1" s="655"/>
      <c r="D1" s="655"/>
      <c r="E1" s="655"/>
      <c r="F1" s="655"/>
      <c r="G1" s="655"/>
      <c r="H1" s="655"/>
      <c r="I1" s="655"/>
      <c r="J1" s="655" t="s">
        <v>886</v>
      </c>
      <c r="K1" s="655"/>
      <c r="L1" s="655"/>
      <c r="M1" s="655"/>
      <c r="N1" s="655"/>
      <c r="O1" s="655"/>
      <c r="P1" s="655"/>
      <c r="Q1" s="655"/>
      <c r="R1" s="655"/>
    </row>
    <row r="2" spans="1:18" ht="21.75" customHeight="1" x14ac:dyDescent="0.3">
      <c r="A2" s="657" t="s">
        <v>887</v>
      </c>
      <c r="B2" s="657"/>
      <c r="C2" s="657"/>
      <c r="D2" s="657"/>
      <c r="E2" s="657"/>
      <c r="F2" s="657"/>
      <c r="G2" s="657"/>
      <c r="H2" s="657"/>
      <c r="I2" s="657"/>
      <c r="J2" s="657" t="s">
        <v>887</v>
      </c>
      <c r="K2" s="657"/>
      <c r="L2" s="657"/>
      <c r="M2" s="657"/>
      <c r="N2" s="657"/>
      <c r="O2" s="657"/>
      <c r="P2" s="657"/>
      <c r="Q2" s="657"/>
      <c r="R2" s="657"/>
    </row>
    <row r="3" spans="1:18" ht="24.75" customHeight="1" thickBot="1" x14ac:dyDescent="0.25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</row>
    <row r="4" spans="1:18" ht="24" customHeight="1" thickBot="1" x14ac:dyDescent="0.25">
      <c r="A4" s="784" t="s">
        <v>888</v>
      </c>
      <c r="B4" s="787" t="s">
        <v>215</v>
      </c>
      <c r="C4" s="788"/>
      <c r="D4" s="788"/>
      <c r="E4" s="789"/>
      <c r="F4" s="787" t="s">
        <v>889</v>
      </c>
      <c r="G4" s="788"/>
      <c r="H4" s="788"/>
      <c r="I4" s="790"/>
      <c r="J4" s="784" t="s">
        <v>888</v>
      </c>
      <c r="K4" s="787" t="s">
        <v>210</v>
      </c>
      <c r="L4" s="788"/>
      <c r="M4" s="788"/>
      <c r="N4" s="789"/>
      <c r="O4" s="787" t="s">
        <v>890</v>
      </c>
      <c r="P4" s="788"/>
      <c r="Q4" s="788"/>
      <c r="R4" s="790"/>
    </row>
    <row r="5" spans="1:18" ht="24" customHeight="1" x14ac:dyDescent="0.2">
      <c r="A5" s="785"/>
      <c r="B5" s="781" t="s">
        <v>763</v>
      </c>
      <c r="C5" s="782"/>
      <c r="D5" s="781" t="s">
        <v>764</v>
      </c>
      <c r="E5" s="782"/>
      <c r="F5" s="781" t="s">
        <v>763</v>
      </c>
      <c r="G5" s="782"/>
      <c r="H5" s="781" t="s">
        <v>764</v>
      </c>
      <c r="I5" s="783"/>
      <c r="J5" s="785"/>
      <c r="K5" s="781" t="s">
        <v>763</v>
      </c>
      <c r="L5" s="782"/>
      <c r="M5" s="781" t="s">
        <v>764</v>
      </c>
      <c r="N5" s="782"/>
      <c r="O5" s="781" t="s">
        <v>763</v>
      </c>
      <c r="P5" s="782"/>
      <c r="Q5" s="781" t="s">
        <v>764</v>
      </c>
      <c r="R5" s="783"/>
    </row>
    <row r="6" spans="1:18" ht="79.5" customHeight="1" thickBot="1" x14ac:dyDescent="0.25">
      <c r="A6" s="786"/>
      <c r="B6" s="658" t="s">
        <v>891</v>
      </c>
      <c r="C6" s="659" t="s">
        <v>892</v>
      </c>
      <c r="D6" s="658" t="str">
        <f>$B$6</f>
        <v>Juliol-Agost 2023</v>
      </c>
      <c r="E6" s="659" t="str">
        <f>$C$6</f>
        <v>Total acumulat campanya 2022/2023</v>
      </c>
      <c r="F6" s="658" t="str">
        <f>$B$6</f>
        <v>Juliol-Agost 2023</v>
      </c>
      <c r="G6" s="659" t="str">
        <f>$C$6</f>
        <v>Total acumulat campanya 2022/2023</v>
      </c>
      <c r="H6" s="658" t="str">
        <f>$B$6</f>
        <v>Juliol-Agost 2023</v>
      </c>
      <c r="I6" s="660" t="str">
        <f>$C$6</f>
        <v>Total acumulat campanya 2022/2023</v>
      </c>
      <c r="J6" s="786"/>
      <c r="K6" s="658" t="str">
        <f>$B$6</f>
        <v>Juliol-Agost 2023</v>
      </c>
      <c r="L6" s="659" t="str">
        <f>$C$6</f>
        <v>Total acumulat campanya 2022/2023</v>
      </c>
      <c r="M6" s="658" t="str">
        <f>$B$6</f>
        <v>Juliol-Agost 2023</v>
      </c>
      <c r="N6" s="659" t="str">
        <f>$C$6</f>
        <v>Total acumulat campanya 2022/2023</v>
      </c>
      <c r="O6" s="658" t="str">
        <f>$B$6</f>
        <v>Juliol-Agost 2023</v>
      </c>
      <c r="P6" s="659" t="str">
        <f>$C$6</f>
        <v>Total acumulat campanya 2022/2023</v>
      </c>
      <c r="Q6" s="658" t="str">
        <f>$B$6</f>
        <v>Juliol-Agost 2023</v>
      </c>
      <c r="R6" s="660" t="str">
        <f>$C$6</f>
        <v>Total acumulat campanya 2022/2023</v>
      </c>
    </row>
    <row r="7" spans="1:18" s="665" customFormat="1" ht="24" customHeight="1" x14ac:dyDescent="0.2">
      <c r="A7" s="661" t="s">
        <v>893</v>
      </c>
      <c r="B7" s="662">
        <v>20895.045280000002</v>
      </c>
      <c r="C7" s="663">
        <v>450739.07203800004</v>
      </c>
      <c r="D7" s="662">
        <v>26266.710460000002</v>
      </c>
      <c r="E7" s="663">
        <v>524522.50361000001</v>
      </c>
      <c r="F7" s="662">
        <v>15874.519060000001</v>
      </c>
      <c r="G7" s="663">
        <v>230547.51716499997</v>
      </c>
      <c r="H7" s="662">
        <v>18451.692210000001</v>
      </c>
      <c r="I7" s="664">
        <v>209672.11779000002</v>
      </c>
      <c r="J7" s="661" t="s">
        <v>893</v>
      </c>
      <c r="K7" s="662">
        <v>387.11400000000003</v>
      </c>
      <c r="L7" s="663">
        <v>179228.604571</v>
      </c>
      <c r="M7" s="662">
        <v>663.59934999999996</v>
      </c>
      <c r="N7" s="663">
        <v>263039.97370999999</v>
      </c>
      <c r="O7" s="662">
        <v>4132.5104700000002</v>
      </c>
      <c r="P7" s="663">
        <v>30208.910616000001</v>
      </c>
      <c r="Q7" s="662">
        <v>6442.4480199999998</v>
      </c>
      <c r="R7" s="663">
        <v>40011.155350000001</v>
      </c>
    </row>
    <row r="8" spans="1:18" s="665" customFormat="1" ht="24" customHeight="1" x14ac:dyDescent="0.2">
      <c r="A8" s="666" t="s">
        <v>894</v>
      </c>
      <c r="B8" s="667">
        <v>3165.7766299999998</v>
      </c>
      <c r="C8" s="668">
        <v>130610.22596000001</v>
      </c>
      <c r="D8" s="667">
        <v>3190.8142799999996</v>
      </c>
      <c r="E8" s="668">
        <v>149875.12398</v>
      </c>
      <c r="F8" s="667">
        <v>2968.5340000000001</v>
      </c>
      <c r="G8" s="668">
        <v>59875.875249999997</v>
      </c>
      <c r="H8" s="667">
        <v>2932.2228299999997</v>
      </c>
      <c r="I8" s="668">
        <v>51461.683729999997</v>
      </c>
      <c r="J8" s="666" t="s">
        <v>894</v>
      </c>
      <c r="K8" s="667">
        <v>39.878459999999997</v>
      </c>
      <c r="L8" s="668">
        <v>62686.173826999999</v>
      </c>
      <c r="M8" s="667">
        <v>49.88015</v>
      </c>
      <c r="N8" s="668">
        <v>89902.141050000006</v>
      </c>
      <c r="O8" s="667">
        <v>155.71516999999997</v>
      </c>
      <c r="P8" s="668">
        <v>6741.1051830000006</v>
      </c>
      <c r="Q8" s="667">
        <v>206.10130000000004</v>
      </c>
      <c r="R8" s="668">
        <v>7443.6391899999999</v>
      </c>
    </row>
    <row r="9" spans="1:18" s="665" customFormat="1" ht="24" customHeight="1" x14ac:dyDescent="0.2">
      <c r="A9" s="661" t="s">
        <v>895</v>
      </c>
      <c r="B9" s="662">
        <v>11708.548940000001</v>
      </c>
      <c r="C9" s="663">
        <v>578189.64452600002</v>
      </c>
      <c r="D9" s="662">
        <v>18322.911720000004</v>
      </c>
      <c r="E9" s="663">
        <v>679918.44210999995</v>
      </c>
      <c r="F9" s="662">
        <v>5924.4234400000005</v>
      </c>
      <c r="G9" s="663">
        <v>252736.59105300001</v>
      </c>
      <c r="H9" s="662">
        <v>7313.5950100000009</v>
      </c>
      <c r="I9" s="663">
        <v>225556.43316999997</v>
      </c>
      <c r="J9" s="661" t="s">
        <v>895</v>
      </c>
      <c r="K9" s="662">
        <v>53.778999999999996</v>
      </c>
      <c r="L9" s="663">
        <v>252265.92298300003</v>
      </c>
      <c r="M9" s="662">
        <v>94.048329999999993</v>
      </c>
      <c r="N9" s="663">
        <v>349308.51414000004</v>
      </c>
      <c r="O9" s="662">
        <v>5588.37428</v>
      </c>
      <c r="P9" s="663">
        <v>63529.785069999998</v>
      </c>
      <c r="Q9" s="662">
        <v>10735.571190000001</v>
      </c>
      <c r="R9" s="663">
        <v>93914.070009999996</v>
      </c>
    </row>
    <row r="10" spans="1:18" s="665" customFormat="1" ht="24" customHeight="1" x14ac:dyDescent="0.2">
      <c r="A10" s="666" t="s">
        <v>896</v>
      </c>
      <c r="B10" s="667">
        <v>5240.0795900000012</v>
      </c>
      <c r="C10" s="668">
        <v>94268.276660999982</v>
      </c>
      <c r="D10" s="667">
        <v>6175.5048399999996</v>
      </c>
      <c r="E10" s="668">
        <v>97180.625260000001</v>
      </c>
      <c r="F10" s="667">
        <v>3653.6806900000006</v>
      </c>
      <c r="G10" s="668">
        <v>51510.541520999999</v>
      </c>
      <c r="H10" s="667">
        <v>4452.2086500000005</v>
      </c>
      <c r="I10" s="668">
        <v>45443.677519999997</v>
      </c>
      <c r="J10" s="666" t="s">
        <v>896</v>
      </c>
      <c r="K10" s="667">
        <v>63.86699999999999</v>
      </c>
      <c r="L10" s="668">
        <v>29370.584210000001</v>
      </c>
      <c r="M10" s="667">
        <v>90.676490000000001</v>
      </c>
      <c r="N10" s="668">
        <v>38512.978519999997</v>
      </c>
      <c r="O10" s="667">
        <v>1477.1118999999999</v>
      </c>
      <c r="P10" s="668">
        <v>12489.536929999998</v>
      </c>
      <c r="Q10" s="667">
        <v>1591.3771900000002</v>
      </c>
      <c r="R10" s="668">
        <v>12347.794449999998</v>
      </c>
    </row>
    <row r="11" spans="1:18" s="665" customFormat="1" ht="24" customHeight="1" x14ac:dyDescent="0.2">
      <c r="A11" s="661" t="s">
        <v>897</v>
      </c>
      <c r="B11" s="662">
        <v>330.30500000000001</v>
      </c>
      <c r="C11" s="663">
        <v>15745.151403</v>
      </c>
      <c r="D11" s="662">
        <v>531.74500000000012</v>
      </c>
      <c r="E11" s="663">
        <v>18705.209509999997</v>
      </c>
      <c r="F11" s="662">
        <v>261.411</v>
      </c>
      <c r="G11" s="663">
        <v>7282.8751220000004</v>
      </c>
      <c r="H11" s="662">
        <v>370.62700000000001</v>
      </c>
      <c r="I11" s="663">
        <v>6875.4454700000006</v>
      </c>
      <c r="J11" s="661" t="s">
        <v>897</v>
      </c>
      <c r="K11" s="662">
        <v>62.594000000000001</v>
      </c>
      <c r="L11" s="663">
        <v>7606.6029210000006</v>
      </c>
      <c r="M11" s="662">
        <v>149.904</v>
      </c>
      <c r="N11" s="663">
        <v>10784.123329999999</v>
      </c>
      <c r="O11" s="662">
        <v>6.3</v>
      </c>
      <c r="P11" s="663">
        <v>831.35335999999995</v>
      </c>
      <c r="Q11" s="662">
        <v>11.214</v>
      </c>
      <c r="R11" s="663">
        <v>1015.4011300000001</v>
      </c>
    </row>
    <row r="12" spans="1:18" s="665" customFormat="1" ht="24" customHeight="1" x14ac:dyDescent="0.2">
      <c r="A12" s="666" t="s">
        <v>898</v>
      </c>
      <c r="B12" s="667">
        <v>531.71299999999997</v>
      </c>
      <c r="C12" s="668">
        <v>31652.12311</v>
      </c>
      <c r="D12" s="667">
        <v>739.37637999999993</v>
      </c>
      <c r="E12" s="668">
        <v>36289.059990000002</v>
      </c>
      <c r="F12" s="667">
        <v>350.11799999999999</v>
      </c>
      <c r="G12" s="668">
        <v>12246.42872</v>
      </c>
      <c r="H12" s="667">
        <v>355.0034</v>
      </c>
      <c r="I12" s="668">
        <v>10775.01404</v>
      </c>
      <c r="J12" s="666" t="s">
        <v>898</v>
      </c>
      <c r="K12" s="667">
        <v>2.6880000000000002</v>
      </c>
      <c r="L12" s="668">
        <v>14968.572590000003</v>
      </c>
      <c r="M12" s="667">
        <v>3.1091199999999999</v>
      </c>
      <c r="N12" s="668">
        <v>18336.439320000001</v>
      </c>
      <c r="O12" s="667">
        <v>178.90700000000001</v>
      </c>
      <c r="P12" s="668">
        <v>3855.8193000000001</v>
      </c>
      <c r="Q12" s="667">
        <v>381.26386000000002</v>
      </c>
      <c r="R12" s="668">
        <v>6424.0920500000002</v>
      </c>
    </row>
    <row r="13" spans="1:18" s="665" customFormat="1" ht="24" customHeight="1" x14ac:dyDescent="0.2">
      <c r="A13" s="661" t="s">
        <v>899</v>
      </c>
      <c r="B13" s="662">
        <v>0</v>
      </c>
      <c r="C13" s="663">
        <v>175.40199999999999</v>
      </c>
      <c r="D13" s="662">
        <v>0</v>
      </c>
      <c r="E13" s="663">
        <v>159.75060000000002</v>
      </c>
      <c r="F13" s="662">
        <v>0</v>
      </c>
      <c r="G13" s="663">
        <v>5.3689999999999998</v>
      </c>
      <c r="H13" s="662">
        <v>0</v>
      </c>
      <c r="I13" s="663">
        <v>6.04779</v>
      </c>
      <c r="J13" s="661" t="s">
        <v>899</v>
      </c>
      <c r="K13" s="662">
        <v>0</v>
      </c>
      <c r="L13" s="663">
        <v>97.606999999999999</v>
      </c>
      <c r="M13" s="662">
        <v>0</v>
      </c>
      <c r="N13" s="663">
        <v>102.65031</v>
      </c>
      <c r="O13" s="662">
        <v>0</v>
      </c>
      <c r="P13" s="663">
        <v>72.426000000000002</v>
      </c>
      <c r="Q13" s="662">
        <v>0</v>
      </c>
      <c r="R13" s="663">
        <v>51.052500000000002</v>
      </c>
    </row>
    <row r="14" spans="1:18" s="665" customFormat="1" ht="24" customHeight="1" x14ac:dyDescent="0.2">
      <c r="A14" s="666" t="s">
        <v>900</v>
      </c>
      <c r="B14" s="667">
        <v>3929.3490810000003</v>
      </c>
      <c r="C14" s="668">
        <v>18121.291906999999</v>
      </c>
      <c r="D14" s="667">
        <v>3883.0829100000001</v>
      </c>
      <c r="E14" s="668">
        <v>16844.606589999999</v>
      </c>
      <c r="F14" s="667">
        <v>3373.6274900000003</v>
      </c>
      <c r="G14" s="668">
        <v>10266.721277000001</v>
      </c>
      <c r="H14" s="667">
        <v>3112.0518499999998</v>
      </c>
      <c r="I14" s="668">
        <v>8104.1001200000001</v>
      </c>
      <c r="J14" s="666" t="s">
        <v>900</v>
      </c>
      <c r="K14" s="667">
        <v>269.41899100000001</v>
      </c>
      <c r="L14" s="668">
        <v>5632.1474500000004</v>
      </c>
      <c r="M14" s="667">
        <v>420.09168</v>
      </c>
      <c r="N14" s="668">
        <v>6830.3745899999994</v>
      </c>
      <c r="O14" s="667">
        <v>198.89660000000001</v>
      </c>
      <c r="P14" s="668">
        <v>1534.80188</v>
      </c>
      <c r="Q14" s="667">
        <v>261.45107999999999</v>
      </c>
      <c r="R14" s="668">
        <v>1505.22938</v>
      </c>
    </row>
    <row r="15" spans="1:18" s="665" customFormat="1" ht="24" customHeight="1" x14ac:dyDescent="0.2">
      <c r="A15" s="661" t="s">
        <v>901</v>
      </c>
      <c r="B15" s="662">
        <v>904.49800000000005</v>
      </c>
      <c r="C15" s="663">
        <v>73058.725837999998</v>
      </c>
      <c r="D15" s="662">
        <v>1199.2342900000001</v>
      </c>
      <c r="E15" s="663">
        <v>93900.950299999997</v>
      </c>
      <c r="F15" s="662">
        <v>783.68299999999999</v>
      </c>
      <c r="G15" s="663">
        <v>30746.876899999999</v>
      </c>
      <c r="H15" s="662">
        <v>978.30376000000001</v>
      </c>
      <c r="I15" s="663">
        <v>27518.974139999998</v>
      </c>
      <c r="J15" s="661" t="s">
        <v>901</v>
      </c>
      <c r="K15" s="662">
        <v>0</v>
      </c>
      <c r="L15" s="663">
        <v>38772.619758000001</v>
      </c>
      <c r="M15" s="662">
        <v>0</v>
      </c>
      <c r="N15" s="663">
        <v>61386.688689999995</v>
      </c>
      <c r="O15" s="662">
        <v>120.46299999999999</v>
      </c>
      <c r="P15" s="663">
        <v>2642.1241800000003</v>
      </c>
      <c r="Q15" s="662">
        <v>220.44945999999999</v>
      </c>
      <c r="R15" s="663">
        <v>3897.3883800000003</v>
      </c>
    </row>
    <row r="16" spans="1:18" s="665" customFormat="1" ht="24" customHeight="1" x14ac:dyDescent="0.2">
      <c r="A16" s="666" t="s">
        <v>902</v>
      </c>
      <c r="B16" s="667">
        <v>167.392</v>
      </c>
      <c r="C16" s="668">
        <v>2642.3363099999997</v>
      </c>
      <c r="D16" s="667">
        <v>268.26391999999998</v>
      </c>
      <c r="E16" s="668">
        <v>3635.3792499999995</v>
      </c>
      <c r="F16" s="667">
        <v>125.20699999999999</v>
      </c>
      <c r="G16" s="668">
        <v>1128.2831000000001</v>
      </c>
      <c r="H16" s="667">
        <v>185.33855</v>
      </c>
      <c r="I16" s="668">
        <v>1288.4423199999999</v>
      </c>
      <c r="J16" s="666" t="s">
        <v>902</v>
      </c>
      <c r="K16" s="667">
        <v>5.1070000000000002</v>
      </c>
      <c r="L16" s="668">
        <v>1193.8505499999999</v>
      </c>
      <c r="M16" s="667">
        <v>13.82094</v>
      </c>
      <c r="N16" s="668">
        <v>1845.8651600000001</v>
      </c>
      <c r="O16" s="667">
        <v>34.137999999999998</v>
      </c>
      <c r="P16" s="668">
        <v>290.57865999999996</v>
      </c>
      <c r="Q16" s="667">
        <v>62.783429999999996</v>
      </c>
      <c r="R16" s="668">
        <v>450.45627000000002</v>
      </c>
    </row>
    <row r="17" spans="1:177" s="665" customFormat="1" ht="24" customHeight="1" x14ac:dyDescent="0.2">
      <c r="A17" s="661" t="s">
        <v>903</v>
      </c>
      <c r="B17" s="662">
        <v>724.01800000000003</v>
      </c>
      <c r="C17" s="663">
        <v>65962.464649999994</v>
      </c>
      <c r="D17" s="662">
        <v>874.47246000000007</v>
      </c>
      <c r="E17" s="663">
        <v>62878.998780000002</v>
      </c>
      <c r="F17" s="662">
        <v>496.286</v>
      </c>
      <c r="G17" s="663">
        <v>32130.53687</v>
      </c>
      <c r="H17" s="662">
        <v>563.60246000000006</v>
      </c>
      <c r="I17" s="663">
        <v>25706.275650000003</v>
      </c>
      <c r="J17" s="661" t="s">
        <v>903</v>
      </c>
      <c r="K17" s="662">
        <v>110.86799999999999</v>
      </c>
      <c r="L17" s="663">
        <v>28507.097780000007</v>
      </c>
      <c r="M17" s="662">
        <v>222.39516</v>
      </c>
      <c r="N17" s="663">
        <v>31518.823820000001</v>
      </c>
      <c r="O17" s="662">
        <v>108.15600000000001</v>
      </c>
      <c r="P17" s="663">
        <v>5146.5149999999994</v>
      </c>
      <c r="Q17" s="662">
        <v>71.576840000000004</v>
      </c>
      <c r="R17" s="663">
        <v>5430.9908400000004</v>
      </c>
    </row>
    <row r="18" spans="1:177" s="665" customFormat="1" ht="24" customHeight="1" x14ac:dyDescent="0.2">
      <c r="A18" s="666" t="s">
        <v>904</v>
      </c>
      <c r="B18" s="667">
        <v>25.795000000000002</v>
      </c>
      <c r="C18" s="668">
        <v>33680.38175</v>
      </c>
      <c r="D18" s="667">
        <v>61.42116</v>
      </c>
      <c r="E18" s="668">
        <v>36460.279260000003</v>
      </c>
      <c r="F18" s="667">
        <v>5.9240000000000004</v>
      </c>
      <c r="G18" s="668">
        <v>10888.9475</v>
      </c>
      <c r="H18" s="667">
        <v>10.08</v>
      </c>
      <c r="I18" s="668">
        <v>8534.8624</v>
      </c>
      <c r="J18" s="666" t="s">
        <v>904</v>
      </c>
      <c r="K18" s="667">
        <v>0</v>
      </c>
      <c r="L18" s="668">
        <v>21084.790250000002</v>
      </c>
      <c r="M18" s="667">
        <v>0</v>
      </c>
      <c r="N18" s="668">
        <v>25869.183870000001</v>
      </c>
      <c r="O18" s="667">
        <v>19.870999999999999</v>
      </c>
      <c r="P18" s="668">
        <v>1511.2660000000001</v>
      </c>
      <c r="Q18" s="667">
        <v>51.341160000000002</v>
      </c>
      <c r="R18" s="668">
        <v>1876.1537099999998</v>
      </c>
    </row>
    <row r="19" spans="1:177" s="665" customFormat="1" ht="24" customHeight="1" x14ac:dyDescent="0.2">
      <c r="A19" s="661" t="s">
        <v>905</v>
      </c>
      <c r="B19" s="662">
        <v>801.3347</v>
      </c>
      <c r="C19" s="663">
        <v>37373.559269999998</v>
      </c>
      <c r="D19" s="662">
        <v>1440.4734899999999</v>
      </c>
      <c r="E19" s="663">
        <v>45611.976179999998</v>
      </c>
      <c r="F19" s="662">
        <v>292.89100000000002</v>
      </c>
      <c r="G19" s="663">
        <v>15867.7736</v>
      </c>
      <c r="H19" s="662">
        <v>392.75713999999994</v>
      </c>
      <c r="I19" s="663">
        <v>15305.735489999999</v>
      </c>
      <c r="J19" s="661" t="s">
        <v>905</v>
      </c>
      <c r="K19" s="662">
        <v>0.16700000000000001</v>
      </c>
      <c r="L19" s="663">
        <v>17132.914680000002</v>
      </c>
      <c r="M19" s="662">
        <v>0.45069999999999999</v>
      </c>
      <c r="N19" s="663">
        <v>23195.757300000001</v>
      </c>
      <c r="O19" s="662">
        <v>505.75370000000004</v>
      </c>
      <c r="P19" s="663">
        <v>4328.6448399999999</v>
      </c>
      <c r="Q19" s="662">
        <v>1042.9366499999999</v>
      </c>
      <c r="R19" s="663">
        <v>7055.0913999999993</v>
      </c>
    </row>
    <row r="20" spans="1:177" s="665" customFormat="1" ht="24" customHeight="1" x14ac:dyDescent="0.2">
      <c r="A20" s="666" t="s">
        <v>906</v>
      </c>
      <c r="B20" s="667">
        <v>115.50352000000001</v>
      </c>
      <c r="C20" s="668">
        <v>2005.5248100000001</v>
      </c>
      <c r="D20" s="667">
        <v>169.69143</v>
      </c>
      <c r="E20" s="668">
        <v>2385.69805</v>
      </c>
      <c r="F20" s="667">
        <v>107.24692000000002</v>
      </c>
      <c r="G20" s="668">
        <v>1307.36661</v>
      </c>
      <c r="H20" s="667">
        <v>152.55995999999999</v>
      </c>
      <c r="I20" s="668">
        <v>1395.8446700000002</v>
      </c>
      <c r="J20" s="666" t="s">
        <v>906</v>
      </c>
      <c r="K20" s="667">
        <v>5.7645999999999997</v>
      </c>
      <c r="L20" s="668">
        <v>466.4316</v>
      </c>
      <c r="M20" s="667">
        <v>14.745700000000001</v>
      </c>
      <c r="N20" s="668">
        <v>781.14910999999995</v>
      </c>
      <c r="O20" s="667">
        <v>2.1619999999999999</v>
      </c>
      <c r="P20" s="668">
        <v>211.32060000000001</v>
      </c>
      <c r="Q20" s="667">
        <v>1.64327</v>
      </c>
      <c r="R20" s="668">
        <v>189.32876999999999</v>
      </c>
    </row>
    <row r="21" spans="1:177" s="665" customFormat="1" ht="24" customHeight="1" x14ac:dyDescent="0.2">
      <c r="A21" s="661" t="s">
        <v>907</v>
      </c>
      <c r="B21" s="662">
        <v>14.363</v>
      </c>
      <c r="C21" s="663">
        <v>6376.7305500000002</v>
      </c>
      <c r="D21" s="662">
        <v>11.598050000000001</v>
      </c>
      <c r="E21" s="663">
        <v>6950.0843299999997</v>
      </c>
      <c r="F21" s="662">
        <v>5.4</v>
      </c>
      <c r="G21" s="663">
        <v>2469.6438000000003</v>
      </c>
      <c r="H21" s="662">
        <v>5.4</v>
      </c>
      <c r="I21" s="663">
        <v>2526.4102900000003</v>
      </c>
      <c r="J21" s="661" t="s">
        <v>907</v>
      </c>
      <c r="K21" s="662">
        <v>0</v>
      </c>
      <c r="L21" s="663">
        <v>3778.3798000000002</v>
      </c>
      <c r="M21" s="662">
        <v>0</v>
      </c>
      <c r="N21" s="663">
        <v>4280.1978100000006</v>
      </c>
      <c r="O21" s="662">
        <v>8.9629999999999992</v>
      </c>
      <c r="P21" s="663">
        <v>86.737749999999991</v>
      </c>
      <c r="Q21" s="662">
        <v>6.1980500000000003</v>
      </c>
      <c r="R21" s="663">
        <v>83.619419999999991</v>
      </c>
    </row>
    <row r="22" spans="1:177" s="665" customFormat="1" ht="24" customHeight="1" x14ac:dyDescent="0.2">
      <c r="A22" s="666" t="s">
        <v>908</v>
      </c>
      <c r="B22" s="667">
        <v>73.872</v>
      </c>
      <c r="C22" s="668">
        <v>8611.3493849999977</v>
      </c>
      <c r="D22" s="667">
        <v>88.725619999999992</v>
      </c>
      <c r="E22" s="668">
        <v>9160.9245499999997</v>
      </c>
      <c r="F22" s="667">
        <v>54.911999999999999</v>
      </c>
      <c r="G22" s="668">
        <v>3641.6881799999996</v>
      </c>
      <c r="H22" s="667">
        <v>60.835619999999999</v>
      </c>
      <c r="I22" s="668">
        <v>3124.95543</v>
      </c>
      <c r="J22" s="666" t="s">
        <v>908</v>
      </c>
      <c r="K22" s="667">
        <v>0</v>
      </c>
      <c r="L22" s="668">
        <v>3946.1846450000003</v>
      </c>
      <c r="M22" s="667">
        <v>0</v>
      </c>
      <c r="N22" s="668">
        <v>5120.4283999999998</v>
      </c>
      <c r="O22" s="667">
        <v>18.96</v>
      </c>
      <c r="P22" s="668">
        <v>774.5315599999999</v>
      </c>
      <c r="Q22" s="667">
        <v>27.89</v>
      </c>
      <c r="R22" s="668">
        <v>654.14784999999995</v>
      </c>
    </row>
    <row r="23" spans="1:177" s="665" customFormat="1" ht="24" customHeight="1" x14ac:dyDescent="0.2">
      <c r="A23" s="661" t="s">
        <v>909</v>
      </c>
      <c r="B23" s="662">
        <v>3.6</v>
      </c>
      <c r="C23" s="663">
        <v>4665.8320400000002</v>
      </c>
      <c r="D23" s="662">
        <v>4.1399999999999997</v>
      </c>
      <c r="E23" s="663">
        <v>3916.1004499999999</v>
      </c>
      <c r="F23" s="662">
        <v>3.6</v>
      </c>
      <c r="G23" s="663">
        <v>1468.55</v>
      </c>
      <c r="H23" s="662">
        <v>4.1399999999999997</v>
      </c>
      <c r="I23" s="663">
        <v>1083.41632</v>
      </c>
      <c r="J23" s="661" t="s">
        <v>909</v>
      </c>
      <c r="K23" s="662">
        <v>0</v>
      </c>
      <c r="L23" s="663">
        <v>2508.5535399999999</v>
      </c>
      <c r="M23" s="662">
        <v>0</v>
      </c>
      <c r="N23" s="663">
        <v>2286.3284900000003</v>
      </c>
      <c r="O23" s="662">
        <v>0</v>
      </c>
      <c r="P23" s="663">
        <v>668.49450000000002</v>
      </c>
      <c r="Q23" s="662">
        <v>0</v>
      </c>
      <c r="R23" s="663">
        <v>530.74061000000006</v>
      </c>
    </row>
    <row r="24" spans="1:177" s="669" customFormat="1" ht="24" customHeight="1" x14ac:dyDescent="0.2">
      <c r="A24" s="666" t="s">
        <v>910</v>
      </c>
      <c r="B24" s="667">
        <v>910.36565000000007</v>
      </c>
      <c r="C24" s="668">
        <v>112320.483573</v>
      </c>
      <c r="D24" s="667">
        <v>1266.85446</v>
      </c>
      <c r="E24" s="668">
        <v>112043.14029999998</v>
      </c>
      <c r="F24" s="667">
        <v>170.74260000000001</v>
      </c>
      <c r="G24" s="668">
        <v>41269.579506000002</v>
      </c>
      <c r="H24" s="667">
        <v>236.25957</v>
      </c>
      <c r="I24" s="668">
        <v>32161.070449999996</v>
      </c>
      <c r="J24" s="666" t="s">
        <v>910</v>
      </c>
      <c r="K24" s="667">
        <v>7.3550000000000004</v>
      </c>
      <c r="L24" s="668">
        <v>50652.915967000001</v>
      </c>
      <c r="M24" s="667">
        <v>8.3891100000000005</v>
      </c>
      <c r="N24" s="668">
        <v>56797.971749999997</v>
      </c>
      <c r="O24" s="667">
        <v>682.87105000000008</v>
      </c>
      <c r="P24" s="668">
        <v>19273.943590000003</v>
      </c>
      <c r="Q24" s="667">
        <v>959.60899999999992</v>
      </c>
      <c r="R24" s="668">
        <v>22201.855959999997</v>
      </c>
    </row>
    <row r="25" spans="1:177" s="665" customFormat="1" ht="24" customHeight="1" x14ac:dyDescent="0.2">
      <c r="A25" s="661" t="s">
        <v>911</v>
      </c>
      <c r="B25" s="662">
        <v>730.83669999999995</v>
      </c>
      <c r="C25" s="663">
        <v>45686.086349000005</v>
      </c>
      <c r="D25" s="662">
        <v>1091.3051500000001</v>
      </c>
      <c r="E25" s="663">
        <v>46635.606939999998</v>
      </c>
      <c r="F25" s="662">
        <v>224.702</v>
      </c>
      <c r="G25" s="663">
        <v>16865.649723000002</v>
      </c>
      <c r="H25" s="662">
        <v>324.00443000000001</v>
      </c>
      <c r="I25" s="663">
        <v>14070.604740000001</v>
      </c>
      <c r="J25" s="661" t="s">
        <v>911</v>
      </c>
      <c r="K25" s="662">
        <v>0</v>
      </c>
      <c r="L25" s="663">
        <v>19882.382056000002</v>
      </c>
      <c r="M25" s="662">
        <v>0</v>
      </c>
      <c r="N25" s="663">
        <v>21698.36147</v>
      </c>
      <c r="O25" s="662">
        <v>506.13470000000001</v>
      </c>
      <c r="P25" s="663">
        <v>8343.5795699999999</v>
      </c>
      <c r="Q25" s="662">
        <v>767.30071999999996</v>
      </c>
      <c r="R25" s="663">
        <v>10327.38653</v>
      </c>
    </row>
    <row r="26" spans="1:177" s="665" customFormat="1" ht="24" customHeight="1" x14ac:dyDescent="0.2">
      <c r="A26" s="666" t="s">
        <v>912</v>
      </c>
      <c r="B26" s="667">
        <v>251.22300000000001</v>
      </c>
      <c r="C26" s="668">
        <v>16427.443370000001</v>
      </c>
      <c r="D26" s="667">
        <v>336.98295000000007</v>
      </c>
      <c r="E26" s="668">
        <v>19150.541410000002</v>
      </c>
      <c r="F26" s="667">
        <v>51.481000000000002</v>
      </c>
      <c r="G26" s="668">
        <v>3788.0732500000004</v>
      </c>
      <c r="H26" s="667">
        <v>66.596470000000011</v>
      </c>
      <c r="I26" s="668">
        <v>3382.0951899999995</v>
      </c>
      <c r="J26" s="666" t="s">
        <v>912</v>
      </c>
      <c r="K26" s="667">
        <v>0.98499999999999999</v>
      </c>
      <c r="L26" s="668">
        <v>9898.4616600000008</v>
      </c>
      <c r="M26" s="667">
        <v>2.6102500000000002</v>
      </c>
      <c r="N26" s="668">
        <v>12004.20925</v>
      </c>
      <c r="O26" s="667">
        <v>188.34700000000001</v>
      </c>
      <c r="P26" s="668">
        <v>2348.6225000000004</v>
      </c>
      <c r="Q26" s="667">
        <v>254.47528</v>
      </c>
      <c r="R26" s="668">
        <v>3292.4211700000001</v>
      </c>
    </row>
    <row r="27" spans="1:177" s="665" customFormat="1" ht="24" customHeight="1" x14ac:dyDescent="0.2">
      <c r="A27" s="661" t="s">
        <v>913</v>
      </c>
      <c r="B27" s="662">
        <v>375.93495000000001</v>
      </c>
      <c r="C27" s="663">
        <v>9943.9525279999998</v>
      </c>
      <c r="D27" s="662">
        <v>546.00142000000005</v>
      </c>
      <c r="E27" s="663">
        <v>11665.619430000001</v>
      </c>
      <c r="F27" s="662">
        <v>96.162000000000006</v>
      </c>
      <c r="G27" s="663">
        <v>3135.8349999999996</v>
      </c>
      <c r="H27" s="662">
        <v>138.23325</v>
      </c>
      <c r="I27" s="663">
        <v>3106.28899</v>
      </c>
      <c r="J27" s="661" t="s">
        <v>913</v>
      </c>
      <c r="K27" s="662">
        <v>0</v>
      </c>
      <c r="L27" s="663">
        <v>4171.8527679999997</v>
      </c>
      <c r="M27" s="662">
        <v>0</v>
      </c>
      <c r="N27" s="663">
        <v>4832.4494299999997</v>
      </c>
      <c r="O27" s="662">
        <v>279.77295000000004</v>
      </c>
      <c r="P27" s="663">
        <v>2449.1109500000002</v>
      </c>
      <c r="Q27" s="662">
        <v>407.76817</v>
      </c>
      <c r="R27" s="663">
        <v>3503.0589499999996</v>
      </c>
    </row>
    <row r="28" spans="1:177" s="665" customFormat="1" ht="24" customHeight="1" x14ac:dyDescent="0.2">
      <c r="A28" s="666" t="s">
        <v>914</v>
      </c>
      <c r="B28" s="667">
        <v>99.063999999999993</v>
      </c>
      <c r="C28" s="668">
        <v>3238.0961439999996</v>
      </c>
      <c r="D28" s="667">
        <v>107.63820000000001</v>
      </c>
      <c r="E28" s="668">
        <v>3632.1576200000004</v>
      </c>
      <c r="F28" s="667">
        <v>11.412000000000001</v>
      </c>
      <c r="G28" s="668">
        <v>1373.8956599999999</v>
      </c>
      <c r="H28" s="667">
        <v>14.058339999999999</v>
      </c>
      <c r="I28" s="668">
        <v>1436.31898</v>
      </c>
      <c r="J28" s="666" t="s">
        <v>914</v>
      </c>
      <c r="K28" s="667">
        <v>0</v>
      </c>
      <c r="L28" s="668">
        <v>1000.45458</v>
      </c>
      <c r="M28" s="667">
        <v>0</v>
      </c>
      <c r="N28" s="668">
        <v>1319.6721299999999</v>
      </c>
      <c r="O28" s="667">
        <v>87.652000000000001</v>
      </c>
      <c r="P28" s="668">
        <v>766.15098399999999</v>
      </c>
      <c r="Q28" s="667">
        <v>93.579860000000011</v>
      </c>
      <c r="R28" s="668">
        <v>766.92461000000003</v>
      </c>
    </row>
    <row r="29" spans="1:177" s="665" customFormat="1" ht="24" customHeight="1" x14ac:dyDescent="0.2">
      <c r="A29" s="661" t="s">
        <v>915</v>
      </c>
      <c r="B29" s="662">
        <v>55.155999999999999</v>
      </c>
      <c r="C29" s="663">
        <v>322.68350000000004</v>
      </c>
      <c r="D29" s="662">
        <v>43.218600000000002</v>
      </c>
      <c r="E29" s="663">
        <v>377.27056999999996</v>
      </c>
      <c r="F29" s="662">
        <v>0</v>
      </c>
      <c r="G29" s="663">
        <v>43.333500000000001</v>
      </c>
      <c r="H29" s="662">
        <v>0</v>
      </c>
      <c r="I29" s="663">
        <v>47.744839999999989</v>
      </c>
      <c r="J29" s="661" t="s">
        <v>915</v>
      </c>
      <c r="K29" s="662">
        <v>0</v>
      </c>
      <c r="L29" s="663">
        <v>66.335999999999999</v>
      </c>
      <c r="M29" s="662">
        <v>0</v>
      </c>
      <c r="N29" s="663">
        <v>84.210059999999999</v>
      </c>
      <c r="O29" s="662">
        <v>55.155999999999999</v>
      </c>
      <c r="P29" s="663">
        <v>213.01400000000001</v>
      </c>
      <c r="Q29" s="662">
        <v>43.218600000000002</v>
      </c>
      <c r="R29" s="663">
        <v>245.31566999999998</v>
      </c>
    </row>
    <row r="30" spans="1:177" s="665" customFormat="1" ht="24" customHeight="1" x14ac:dyDescent="0.2">
      <c r="A30" s="666" t="s">
        <v>916</v>
      </c>
      <c r="B30" s="667">
        <v>27.075140000000001</v>
      </c>
      <c r="C30" s="668">
        <v>6266.0511500000002</v>
      </c>
      <c r="D30" s="667">
        <v>41.81823</v>
      </c>
      <c r="E30" s="668">
        <v>6097.4950999999992</v>
      </c>
      <c r="F30" s="667">
        <v>1.4260599999999999</v>
      </c>
      <c r="G30" s="668">
        <v>4528.8428899999999</v>
      </c>
      <c r="H30" s="667">
        <v>1.9251799999999999</v>
      </c>
      <c r="I30" s="668">
        <v>4220.0698200000006</v>
      </c>
      <c r="J30" s="666" t="s">
        <v>916</v>
      </c>
      <c r="K30" s="667">
        <v>0</v>
      </c>
      <c r="L30" s="668">
        <v>1359.8925599999998</v>
      </c>
      <c r="M30" s="667">
        <v>0</v>
      </c>
      <c r="N30" s="668">
        <v>1436.5660400000002</v>
      </c>
      <c r="O30" s="667">
        <v>25.649080000000001</v>
      </c>
      <c r="P30" s="668">
        <v>347.34971000000002</v>
      </c>
      <c r="Q30" s="667">
        <v>39.893049999999995</v>
      </c>
      <c r="R30" s="668">
        <v>410.13495</v>
      </c>
    </row>
    <row r="31" spans="1:177" s="474" customFormat="1" ht="24" customHeight="1" x14ac:dyDescent="0.2">
      <c r="A31" s="661" t="s">
        <v>917</v>
      </c>
      <c r="B31" s="662">
        <v>784.72140999999999</v>
      </c>
      <c r="C31" s="663">
        <v>17846.260470000001</v>
      </c>
      <c r="D31" s="662">
        <v>863.11003999999991</v>
      </c>
      <c r="E31" s="663">
        <v>16959.924629999998</v>
      </c>
      <c r="F31" s="662">
        <v>535.48064999999997</v>
      </c>
      <c r="G31" s="663">
        <v>15423.498519999999</v>
      </c>
      <c r="H31" s="662">
        <v>456.81524999999993</v>
      </c>
      <c r="I31" s="663">
        <v>14096.318899999998</v>
      </c>
      <c r="J31" s="661" t="s">
        <v>917</v>
      </c>
      <c r="K31" s="662">
        <v>0</v>
      </c>
      <c r="L31" s="663">
        <v>221.68670000000003</v>
      </c>
      <c r="M31" s="662">
        <v>0</v>
      </c>
      <c r="N31" s="663">
        <v>254.25878</v>
      </c>
      <c r="O31" s="662">
        <v>246.69456</v>
      </c>
      <c r="P31" s="663">
        <v>2181.0580500000001</v>
      </c>
      <c r="Q31" s="662">
        <v>401.98978999999997</v>
      </c>
      <c r="R31" s="663">
        <v>2580.4592200000002</v>
      </c>
      <c r="S31" s="670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1"/>
      <c r="BA31" s="671"/>
      <c r="BB31" s="671"/>
      <c r="BC31" s="671"/>
      <c r="BD31" s="671"/>
      <c r="BE31" s="671"/>
      <c r="BF31" s="671"/>
      <c r="BG31" s="671"/>
      <c r="BH31" s="671"/>
      <c r="BI31" s="671"/>
      <c r="BJ31" s="671"/>
      <c r="BK31" s="671"/>
      <c r="BL31" s="671"/>
      <c r="BM31" s="671"/>
      <c r="BN31" s="671"/>
      <c r="BO31" s="671"/>
      <c r="BP31" s="671"/>
      <c r="BQ31" s="671"/>
      <c r="BR31" s="671"/>
      <c r="BS31" s="671"/>
      <c r="BT31" s="671"/>
      <c r="BU31" s="671"/>
      <c r="BV31" s="671"/>
      <c r="BW31" s="671"/>
      <c r="BX31" s="671"/>
      <c r="BY31" s="671"/>
      <c r="BZ31" s="671"/>
      <c r="CA31" s="671"/>
      <c r="CB31" s="671"/>
      <c r="CC31" s="671"/>
      <c r="CD31" s="671"/>
      <c r="CE31" s="671"/>
      <c r="CF31" s="671"/>
      <c r="CG31" s="671"/>
      <c r="CH31" s="671"/>
      <c r="CI31" s="671"/>
      <c r="CJ31" s="671"/>
      <c r="CK31" s="671"/>
      <c r="CL31" s="671"/>
      <c r="CM31" s="671"/>
      <c r="CN31" s="670"/>
      <c r="CO31" s="671"/>
      <c r="CP31" s="671"/>
      <c r="CQ31" s="671"/>
      <c r="CR31" s="671"/>
      <c r="CS31" s="671"/>
      <c r="CT31" s="671"/>
      <c r="CU31" s="671"/>
      <c r="CV31" s="671"/>
      <c r="CW31" s="671"/>
      <c r="CX31" s="671"/>
      <c r="CY31" s="671"/>
      <c r="CZ31" s="671"/>
      <c r="DA31" s="671"/>
      <c r="DB31" s="671"/>
      <c r="DC31" s="671"/>
      <c r="DD31" s="671"/>
      <c r="DE31" s="670"/>
      <c r="DF31" s="671"/>
      <c r="DG31" s="671"/>
      <c r="DH31" s="671"/>
      <c r="DI31" s="671"/>
      <c r="DJ31" s="671"/>
      <c r="DK31" s="671"/>
      <c r="DL31" s="671"/>
      <c r="DM31" s="671"/>
      <c r="DN31" s="671"/>
      <c r="DO31" s="671"/>
      <c r="DP31" s="671"/>
      <c r="DQ31" s="671"/>
      <c r="DR31" s="671"/>
      <c r="DS31" s="671"/>
      <c r="DT31" s="671"/>
      <c r="DU31" s="671"/>
      <c r="DV31" s="670"/>
      <c r="DW31" s="671"/>
      <c r="DX31" s="671"/>
      <c r="DY31" s="671"/>
      <c r="DZ31" s="671"/>
      <c r="EA31" s="671"/>
      <c r="EB31" s="671"/>
      <c r="EC31" s="671"/>
      <c r="ED31" s="671"/>
      <c r="EE31" s="671"/>
      <c r="EF31" s="671"/>
      <c r="EG31" s="671"/>
      <c r="EH31" s="671"/>
      <c r="EI31" s="671"/>
      <c r="EJ31" s="671"/>
      <c r="EK31" s="671"/>
      <c r="EL31" s="671"/>
      <c r="EM31" s="670"/>
      <c r="EN31" s="671"/>
      <c r="EO31" s="671"/>
      <c r="EP31" s="671"/>
      <c r="EQ31" s="671"/>
      <c r="ER31" s="671"/>
      <c r="ES31" s="671"/>
      <c r="ET31" s="671"/>
      <c r="EU31" s="671"/>
      <c r="EV31" s="671"/>
      <c r="EW31" s="671"/>
      <c r="EX31" s="671"/>
      <c r="EY31" s="671"/>
      <c r="EZ31" s="671"/>
      <c r="FA31" s="671"/>
      <c r="FB31" s="671"/>
      <c r="FC31" s="671"/>
      <c r="FD31" s="670"/>
      <c r="FE31" s="671"/>
      <c r="FF31" s="671"/>
      <c r="FG31" s="671"/>
      <c r="FH31" s="671"/>
      <c r="FI31" s="671"/>
      <c r="FJ31" s="671"/>
      <c r="FK31" s="671"/>
      <c r="FL31" s="671"/>
      <c r="FM31" s="671"/>
      <c r="FN31" s="671"/>
      <c r="FO31" s="671"/>
      <c r="FP31" s="671"/>
      <c r="FQ31" s="671"/>
      <c r="FR31" s="671"/>
      <c r="FS31" s="671"/>
      <c r="FT31" s="671"/>
      <c r="FU31" s="670"/>
    </row>
    <row r="32" spans="1:177" s="665" customFormat="1" ht="24" customHeight="1" x14ac:dyDescent="0.2">
      <c r="A32" s="666" t="s">
        <v>918</v>
      </c>
      <c r="B32" s="667">
        <v>0</v>
      </c>
      <c r="C32" s="668">
        <v>0</v>
      </c>
      <c r="D32" s="667">
        <v>0</v>
      </c>
      <c r="E32" s="668">
        <v>0</v>
      </c>
      <c r="F32" s="667">
        <v>0</v>
      </c>
      <c r="G32" s="668">
        <v>0</v>
      </c>
      <c r="H32" s="667">
        <v>0</v>
      </c>
      <c r="I32" s="668">
        <v>0</v>
      </c>
      <c r="J32" s="666" t="s">
        <v>918</v>
      </c>
      <c r="K32" s="667">
        <v>0</v>
      </c>
      <c r="L32" s="668">
        <v>0</v>
      </c>
      <c r="M32" s="667">
        <v>0</v>
      </c>
      <c r="N32" s="668">
        <v>0</v>
      </c>
      <c r="O32" s="667">
        <v>0</v>
      </c>
      <c r="P32" s="668">
        <v>0</v>
      </c>
      <c r="Q32" s="667">
        <v>0</v>
      </c>
      <c r="R32" s="668">
        <v>0</v>
      </c>
    </row>
    <row r="33" spans="1:208" s="676" customFormat="1" ht="24" customHeight="1" x14ac:dyDescent="0.2">
      <c r="A33" s="672" t="s">
        <v>919</v>
      </c>
      <c r="B33" s="673">
        <v>51865.570591000011</v>
      </c>
      <c r="C33" s="674">
        <v>1765929.1492920001</v>
      </c>
      <c r="D33" s="673">
        <v>67525.095059999992</v>
      </c>
      <c r="E33" s="674">
        <v>2004957.4687999994</v>
      </c>
      <c r="F33" s="673">
        <v>35372.869910000001</v>
      </c>
      <c r="G33" s="674">
        <v>810550.29371700017</v>
      </c>
      <c r="H33" s="673">
        <v>40578.310930000014</v>
      </c>
      <c r="I33" s="674">
        <v>716899.94825000002</v>
      </c>
      <c r="J33" s="672" t="s">
        <v>919</v>
      </c>
      <c r="K33" s="673">
        <v>1009.586051</v>
      </c>
      <c r="L33" s="674">
        <v>756501.02044600004</v>
      </c>
      <c r="M33" s="673">
        <v>1733.7209799999998</v>
      </c>
      <c r="N33" s="674">
        <v>1031529.31653</v>
      </c>
      <c r="O33" s="673">
        <v>14628.55946</v>
      </c>
      <c r="P33" s="674">
        <v>170846.78078299999</v>
      </c>
      <c r="Q33" s="673">
        <v>24082.079969999999</v>
      </c>
      <c r="R33" s="674">
        <v>226207.90836999999</v>
      </c>
      <c r="S33" s="675"/>
      <c r="T33" s="675"/>
      <c r="U33" s="675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5"/>
      <c r="AH33" s="675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5"/>
      <c r="AU33" s="675"/>
      <c r="AV33" s="675"/>
      <c r="AW33" s="675"/>
      <c r="AX33" s="675"/>
      <c r="AY33" s="675"/>
      <c r="AZ33" s="675"/>
      <c r="BA33" s="675"/>
      <c r="BB33" s="675"/>
      <c r="BC33" s="675"/>
      <c r="BD33" s="675"/>
      <c r="BE33" s="675"/>
      <c r="BF33" s="675"/>
      <c r="BG33" s="675"/>
      <c r="BH33" s="675"/>
      <c r="BI33" s="675"/>
      <c r="BJ33" s="675"/>
      <c r="BK33" s="675"/>
      <c r="BL33" s="675"/>
      <c r="BM33" s="675"/>
      <c r="BN33" s="675"/>
      <c r="BO33" s="675"/>
      <c r="BP33" s="675"/>
      <c r="BQ33" s="675"/>
      <c r="BR33" s="675"/>
      <c r="BS33" s="675"/>
      <c r="BT33" s="675"/>
      <c r="BU33" s="675"/>
      <c r="BV33" s="675"/>
      <c r="BW33" s="675"/>
      <c r="BX33" s="675"/>
      <c r="BY33" s="675"/>
      <c r="BZ33" s="675"/>
      <c r="CA33" s="675"/>
      <c r="CB33" s="675"/>
      <c r="CC33" s="675"/>
      <c r="CD33" s="675"/>
      <c r="CE33" s="675"/>
      <c r="CF33" s="675"/>
      <c r="CG33" s="675"/>
      <c r="CH33" s="675"/>
      <c r="CI33" s="675"/>
      <c r="CJ33" s="675"/>
      <c r="CK33" s="675"/>
      <c r="CL33" s="675"/>
      <c r="CM33" s="675"/>
      <c r="CN33" s="675"/>
      <c r="CO33" s="675"/>
      <c r="CP33" s="675"/>
      <c r="CQ33" s="675"/>
      <c r="CR33" s="675"/>
      <c r="CS33" s="675"/>
      <c r="CT33" s="675"/>
      <c r="CU33" s="675"/>
      <c r="CV33" s="675"/>
      <c r="CW33" s="675"/>
      <c r="CX33" s="675"/>
      <c r="CY33" s="675"/>
      <c r="CZ33" s="675"/>
      <c r="DA33" s="675"/>
      <c r="DB33" s="675"/>
      <c r="DC33" s="675"/>
      <c r="DD33" s="675"/>
      <c r="DE33" s="675"/>
      <c r="DF33" s="675"/>
      <c r="DG33" s="675"/>
      <c r="DH33" s="675"/>
      <c r="DI33" s="675"/>
      <c r="DJ33" s="675"/>
      <c r="DK33" s="675"/>
      <c r="DL33" s="675"/>
      <c r="DM33" s="675"/>
      <c r="DN33" s="675"/>
      <c r="DO33" s="675"/>
      <c r="DP33" s="675"/>
      <c r="DQ33" s="675"/>
      <c r="DR33" s="675"/>
      <c r="DS33" s="675"/>
      <c r="DT33" s="675"/>
      <c r="DU33" s="675"/>
      <c r="DV33" s="675"/>
      <c r="DW33" s="675"/>
      <c r="DX33" s="675"/>
      <c r="DY33" s="675"/>
      <c r="DZ33" s="675"/>
      <c r="EA33" s="675"/>
      <c r="EB33" s="675"/>
      <c r="EC33" s="675"/>
      <c r="ED33" s="675"/>
      <c r="EE33" s="675"/>
      <c r="EF33" s="675"/>
      <c r="EG33" s="675"/>
      <c r="EH33" s="675"/>
      <c r="EI33" s="675"/>
      <c r="EJ33" s="675"/>
      <c r="EK33" s="675"/>
      <c r="EL33" s="675"/>
      <c r="EM33" s="675"/>
      <c r="EN33" s="675"/>
      <c r="EO33" s="675"/>
      <c r="EP33" s="675"/>
      <c r="EQ33" s="675"/>
      <c r="ER33" s="675"/>
      <c r="ES33" s="675"/>
      <c r="ET33" s="675"/>
      <c r="EU33" s="675"/>
      <c r="EV33" s="675"/>
      <c r="EW33" s="675"/>
      <c r="EX33" s="675"/>
      <c r="EY33" s="675"/>
      <c r="EZ33" s="675"/>
      <c r="FA33" s="675"/>
      <c r="FB33" s="675"/>
      <c r="FC33" s="675"/>
      <c r="FD33" s="675"/>
      <c r="FE33" s="675"/>
      <c r="FF33" s="675"/>
      <c r="FG33" s="675"/>
      <c r="FH33" s="675"/>
      <c r="FI33" s="675"/>
      <c r="FJ33" s="675"/>
      <c r="FK33" s="675"/>
      <c r="FL33" s="675"/>
      <c r="FM33" s="675"/>
      <c r="FN33" s="675"/>
      <c r="FO33" s="675"/>
      <c r="FP33" s="675"/>
      <c r="FQ33" s="675"/>
      <c r="FR33" s="675"/>
      <c r="FS33" s="675"/>
      <c r="FT33" s="675"/>
      <c r="FU33" s="675"/>
      <c r="FV33" s="675"/>
      <c r="FW33" s="675"/>
      <c r="FX33" s="675"/>
      <c r="FY33" s="675"/>
      <c r="FZ33" s="675"/>
      <c r="GA33" s="675"/>
      <c r="GB33" s="675"/>
      <c r="GC33" s="675"/>
      <c r="GD33" s="675"/>
      <c r="GE33" s="675"/>
      <c r="GF33" s="675"/>
      <c r="GG33" s="675"/>
      <c r="GH33" s="675"/>
      <c r="GI33" s="675"/>
      <c r="GJ33" s="675"/>
      <c r="GK33" s="675"/>
      <c r="GL33" s="675"/>
      <c r="GM33" s="675"/>
      <c r="GN33" s="675"/>
      <c r="GO33" s="675"/>
      <c r="GP33" s="675"/>
      <c r="GQ33" s="675"/>
      <c r="GR33" s="675"/>
      <c r="GS33" s="675"/>
      <c r="GT33" s="675"/>
      <c r="GU33" s="675"/>
      <c r="GV33" s="675"/>
      <c r="GW33" s="675"/>
      <c r="GX33" s="675"/>
      <c r="GY33" s="675"/>
      <c r="GZ33" s="675"/>
    </row>
    <row r="34" spans="1:208" s="665" customFormat="1" ht="24" customHeight="1" x14ac:dyDescent="0.2">
      <c r="A34" s="666" t="s">
        <v>920</v>
      </c>
      <c r="B34" s="667">
        <v>3295.9836999999998</v>
      </c>
      <c r="C34" s="668">
        <v>38436.819289999992</v>
      </c>
      <c r="D34" s="667">
        <v>3019.9953499999997</v>
      </c>
      <c r="E34" s="668">
        <v>41459.409610000002</v>
      </c>
      <c r="F34" s="667">
        <v>3165.1678999999999</v>
      </c>
      <c r="G34" s="668">
        <v>22284.106900000002</v>
      </c>
      <c r="H34" s="667">
        <v>2832.7268099999997</v>
      </c>
      <c r="I34" s="668">
        <v>20759.602729999999</v>
      </c>
      <c r="J34" s="666" t="s">
        <v>920</v>
      </c>
      <c r="K34" s="667">
        <v>0</v>
      </c>
      <c r="L34" s="668">
        <v>14914.548000000001</v>
      </c>
      <c r="M34" s="667">
        <v>0</v>
      </c>
      <c r="N34" s="668">
        <v>19271.059269999998</v>
      </c>
      <c r="O34" s="667">
        <v>129.33680000000001</v>
      </c>
      <c r="P34" s="668">
        <v>1204.9109900000001</v>
      </c>
      <c r="Q34" s="667">
        <v>183.89064999999999</v>
      </c>
      <c r="R34" s="668">
        <v>1387.1947299999999</v>
      </c>
    </row>
    <row r="35" spans="1:208" s="676" customFormat="1" ht="24" customHeight="1" x14ac:dyDescent="0.2">
      <c r="A35" s="661" t="s">
        <v>921</v>
      </c>
      <c r="B35" s="662">
        <v>74.410399999999996</v>
      </c>
      <c r="C35" s="663">
        <v>35215.245989999996</v>
      </c>
      <c r="D35" s="662">
        <v>143.08600000000001</v>
      </c>
      <c r="E35" s="663">
        <v>38582.500260000008</v>
      </c>
      <c r="F35" s="662">
        <v>21.08</v>
      </c>
      <c r="G35" s="663">
        <v>19140.019000000004</v>
      </c>
      <c r="H35" s="662">
        <v>21.988000000000003</v>
      </c>
      <c r="I35" s="663">
        <v>17948.86392</v>
      </c>
      <c r="J35" s="661" t="s">
        <v>921</v>
      </c>
      <c r="K35" s="662">
        <v>0</v>
      </c>
      <c r="L35" s="663">
        <v>14914.548000000001</v>
      </c>
      <c r="M35" s="662">
        <v>0</v>
      </c>
      <c r="N35" s="663">
        <v>19271.059269999998</v>
      </c>
      <c r="O35" s="662">
        <v>53.330400000000004</v>
      </c>
      <c r="P35" s="663">
        <v>1128.9045900000001</v>
      </c>
      <c r="Q35" s="662">
        <v>121.09800000000001</v>
      </c>
      <c r="R35" s="663">
        <v>1324.4020799999998</v>
      </c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5"/>
      <c r="AO35" s="675"/>
      <c r="AP35" s="675"/>
      <c r="AQ35" s="675"/>
      <c r="AR35" s="675"/>
      <c r="AS35" s="675"/>
      <c r="AT35" s="675"/>
      <c r="AU35" s="675"/>
      <c r="AV35" s="675"/>
      <c r="AW35" s="675"/>
      <c r="AX35" s="675"/>
      <c r="AY35" s="675"/>
      <c r="AZ35" s="675"/>
      <c r="BA35" s="675"/>
      <c r="BB35" s="675"/>
      <c r="BC35" s="675"/>
      <c r="BD35" s="675"/>
      <c r="BE35" s="675"/>
      <c r="BF35" s="675"/>
      <c r="BG35" s="675"/>
      <c r="BH35" s="675"/>
      <c r="BI35" s="675"/>
      <c r="BJ35" s="675"/>
      <c r="BK35" s="675"/>
      <c r="BL35" s="675"/>
      <c r="BM35" s="675"/>
      <c r="BN35" s="675"/>
      <c r="BO35" s="675"/>
      <c r="BP35" s="675"/>
      <c r="BQ35" s="675"/>
      <c r="BR35" s="675"/>
      <c r="BS35" s="675"/>
      <c r="BT35" s="675"/>
      <c r="BU35" s="675"/>
      <c r="BV35" s="675"/>
      <c r="BW35" s="675"/>
      <c r="BX35" s="675"/>
      <c r="BY35" s="675"/>
      <c r="BZ35" s="675"/>
      <c r="CA35" s="675"/>
      <c r="CB35" s="675"/>
      <c r="CC35" s="675"/>
      <c r="CD35" s="675"/>
      <c r="CE35" s="675"/>
      <c r="CF35" s="675"/>
      <c r="CG35" s="675"/>
      <c r="CH35" s="675"/>
      <c r="CI35" s="675"/>
      <c r="CJ35" s="675"/>
      <c r="CK35" s="675"/>
      <c r="CL35" s="675"/>
      <c r="CM35" s="675"/>
      <c r="CN35" s="675"/>
      <c r="CO35" s="675"/>
      <c r="CP35" s="675"/>
      <c r="CQ35" s="675"/>
      <c r="CR35" s="675"/>
      <c r="CS35" s="675"/>
      <c r="CT35" s="675"/>
      <c r="CU35" s="675"/>
      <c r="CV35" s="675"/>
      <c r="CW35" s="675"/>
      <c r="CX35" s="675"/>
      <c r="CY35" s="675"/>
      <c r="CZ35" s="675"/>
      <c r="DA35" s="675"/>
      <c r="DB35" s="675"/>
      <c r="DC35" s="675"/>
      <c r="DD35" s="675"/>
      <c r="DE35" s="675"/>
      <c r="DF35" s="675"/>
      <c r="DG35" s="675"/>
      <c r="DH35" s="675"/>
      <c r="DI35" s="675"/>
      <c r="DJ35" s="675"/>
      <c r="DK35" s="675"/>
      <c r="DL35" s="675"/>
      <c r="DM35" s="675"/>
      <c r="DN35" s="675"/>
      <c r="DO35" s="675"/>
      <c r="DP35" s="675"/>
      <c r="DQ35" s="675"/>
      <c r="DR35" s="675"/>
      <c r="DS35" s="675"/>
      <c r="DT35" s="675"/>
      <c r="DU35" s="675"/>
      <c r="DV35" s="675"/>
      <c r="DW35" s="675"/>
      <c r="DX35" s="675"/>
      <c r="DY35" s="675"/>
      <c r="DZ35" s="675"/>
      <c r="EA35" s="675"/>
      <c r="EB35" s="675"/>
      <c r="EC35" s="675"/>
      <c r="ED35" s="675"/>
      <c r="EE35" s="675"/>
      <c r="EF35" s="675"/>
      <c r="EG35" s="675"/>
      <c r="EH35" s="675"/>
      <c r="EI35" s="675"/>
      <c r="EJ35" s="675"/>
      <c r="EK35" s="675"/>
      <c r="EL35" s="675"/>
      <c r="EM35" s="675"/>
      <c r="EN35" s="675"/>
      <c r="EO35" s="675"/>
      <c r="EP35" s="675"/>
      <c r="EQ35" s="675"/>
      <c r="ER35" s="675"/>
      <c r="ES35" s="675"/>
      <c r="ET35" s="675"/>
      <c r="EU35" s="675"/>
      <c r="EV35" s="675"/>
      <c r="EW35" s="675"/>
      <c r="EX35" s="675"/>
      <c r="EY35" s="675"/>
      <c r="EZ35" s="675"/>
      <c r="FA35" s="675"/>
      <c r="FB35" s="675"/>
      <c r="FC35" s="675"/>
      <c r="FD35" s="675"/>
      <c r="FE35" s="675"/>
      <c r="FF35" s="675"/>
      <c r="FG35" s="675"/>
      <c r="FH35" s="675"/>
      <c r="FI35" s="675"/>
      <c r="FJ35" s="675"/>
      <c r="FK35" s="675"/>
      <c r="FL35" s="675"/>
      <c r="FM35" s="675"/>
      <c r="FN35" s="675"/>
      <c r="FO35" s="675"/>
      <c r="FP35" s="675"/>
      <c r="FQ35" s="675"/>
      <c r="FR35" s="675"/>
      <c r="FS35" s="675"/>
      <c r="FT35" s="675"/>
      <c r="FU35" s="675"/>
      <c r="FV35" s="675"/>
      <c r="FW35" s="675"/>
      <c r="FX35" s="675"/>
      <c r="FY35" s="675"/>
      <c r="FZ35" s="675"/>
      <c r="GA35" s="675"/>
      <c r="GB35" s="675"/>
      <c r="GC35" s="675"/>
      <c r="GD35" s="675"/>
      <c r="GE35" s="675"/>
      <c r="GF35" s="675"/>
      <c r="GG35" s="675"/>
      <c r="GH35" s="675"/>
      <c r="GI35" s="675"/>
      <c r="GJ35" s="675"/>
      <c r="GK35" s="675"/>
      <c r="GL35" s="675"/>
      <c r="GM35" s="675"/>
      <c r="GN35" s="675"/>
      <c r="GO35" s="675"/>
      <c r="GP35" s="675"/>
      <c r="GQ35" s="675"/>
      <c r="GR35" s="675"/>
      <c r="GS35" s="675"/>
      <c r="GT35" s="675"/>
      <c r="GU35" s="675"/>
      <c r="GV35" s="675"/>
      <c r="GW35" s="675"/>
      <c r="GX35" s="675"/>
      <c r="GY35" s="675"/>
      <c r="GZ35" s="675"/>
    </row>
    <row r="36" spans="1:208" s="474" customFormat="1" ht="24" customHeight="1" x14ac:dyDescent="0.2">
      <c r="A36" s="666" t="s">
        <v>922</v>
      </c>
      <c r="B36" s="667">
        <v>853.14599999999996</v>
      </c>
      <c r="C36" s="668">
        <v>41918.188929999997</v>
      </c>
      <c r="D36" s="667">
        <v>1001.95527</v>
      </c>
      <c r="E36" s="668">
        <v>53148.675979999993</v>
      </c>
      <c r="F36" s="667">
        <v>763.15700000000004</v>
      </c>
      <c r="G36" s="668">
        <v>18390.211799999997</v>
      </c>
      <c r="H36" s="667">
        <v>873.3598300000001</v>
      </c>
      <c r="I36" s="668">
        <v>17205.751100000001</v>
      </c>
      <c r="J36" s="666" t="s">
        <v>922</v>
      </c>
      <c r="K36" s="667">
        <v>0</v>
      </c>
      <c r="L36" s="668">
        <v>18872.758129999998</v>
      </c>
      <c r="M36" s="667">
        <v>0</v>
      </c>
      <c r="N36" s="668">
        <v>30178.397660000002</v>
      </c>
      <c r="O36" s="667">
        <v>89.989000000000004</v>
      </c>
      <c r="P36" s="668">
        <v>3894.203</v>
      </c>
      <c r="Q36" s="667">
        <v>128.59544</v>
      </c>
      <c r="R36" s="668">
        <v>4898.9741500000009</v>
      </c>
      <c r="S36" s="677"/>
      <c r="T36" s="671"/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1"/>
      <c r="AL36" s="671"/>
      <c r="AM36" s="671"/>
      <c r="AN36" s="671"/>
      <c r="AO36" s="671"/>
      <c r="AP36" s="671"/>
      <c r="AQ36" s="671"/>
      <c r="AR36" s="671"/>
      <c r="AS36" s="671"/>
      <c r="AT36" s="671"/>
      <c r="AU36" s="671"/>
      <c r="AV36" s="671"/>
      <c r="AW36" s="671"/>
      <c r="AX36" s="671"/>
      <c r="AY36" s="671"/>
      <c r="AZ36" s="671"/>
      <c r="BA36" s="671"/>
      <c r="BB36" s="671"/>
      <c r="BC36" s="671"/>
      <c r="BD36" s="671"/>
      <c r="BE36" s="671"/>
      <c r="BF36" s="671"/>
      <c r="BG36" s="671"/>
      <c r="BH36" s="671"/>
      <c r="BI36" s="671"/>
      <c r="BJ36" s="671"/>
      <c r="BK36" s="671"/>
      <c r="BL36" s="671"/>
      <c r="BM36" s="671"/>
      <c r="BN36" s="671"/>
      <c r="BO36" s="671"/>
      <c r="BP36" s="671"/>
      <c r="BQ36" s="671"/>
      <c r="BR36" s="671"/>
      <c r="BS36" s="671"/>
      <c r="BT36" s="671"/>
      <c r="BU36" s="671"/>
      <c r="BV36" s="671"/>
      <c r="BW36" s="671"/>
      <c r="BX36" s="671"/>
      <c r="BY36" s="671"/>
      <c r="BZ36" s="671"/>
      <c r="CA36" s="671"/>
      <c r="CB36" s="678"/>
      <c r="CC36" s="679"/>
      <c r="CD36" s="678"/>
      <c r="CE36" s="679"/>
      <c r="CF36" s="678"/>
      <c r="CG36" s="679"/>
      <c r="CH36" s="678"/>
      <c r="CI36" s="679"/>
      <c r="CJ36" s="678"/>
      <c r="CK36" s="679"/>
      <c r="CL36" s="678"/>
      <c r="CM36" s="679"/>
      <c r="CN36" s="680"/>
      <c r="CO36" s="678"/>
      <c r="CP36" s="679"/>
      <c r="CQ36" s="678"/>
      <c r="CR36" s="679"/>
      <c r="CS36" s="678"/>
      <c r="CT36" s="679"/>
      <c r="CU36" s="678"/>
      <c r="CV36" s="679"/>
      <c r="CW36" s="678"/>
      <c r="CX36" s="679"/>
      <c r="CY36" s="678"/>
      <c r="CZ36" s="679"/>
      <c r="DA36" s="678"/>
      <c r="DB36" s="679"/>
      <c r="DC36" s="678"/>
      <c r="DD36" s="679"/>
      <c r="DE36" s="680"/>
      <c r="DF36" s="678"/>
      <c r="DG36" s="679"/>
      <c r="DH36" s="678"/>
      <c r="DI36" s="679"/>
      <c r="DJ36" s="678"/>
      <c r="DK36" s="679"/>
      <c r="DL36" s="678"/>
      <c r="DM36" s="679"/>
      <c r="DN36" s="678"/>
      <c r="DO36" s="679"/>
      <c r="DP36" s="678"/>
      <c r="DQ36" s="679"/>
      <c r="DR36" s="678"/>
      <c r="DS36" s="679"/>
      <c r="DT36" s="678"/>
      <c r="DU36" s="679"/>
      <c r="DV36" s="680"/>
      <c r="DW36" s="678"/>
      <c r="DX36" s="679"/>
      <c r="DY36" s="678"/>
      <c r="DZ36" s="679"/>
      <c r="EA36" s="678"/>
      <c r="EB36" s="679"/>
      <c r="EC36" s="678"/>
      <c r="ED36" s="679"/>
      <c r="EE36" s="678"/>
      <c r="EF36" s="679"/>
      <c r="EG36" s="678"/>
      <c r="EH36" s="679"/>
      <c r="EI36" s="678"/>
      <c r="EJ36" s="679"/>
      <c r="EK36" s="678"/>
      <c r="EL36" s="679"/>
      <c r="EM36" s="680"/>
      <c r="EN36" s="678"/>
      <c r="EO36" s="679"/>
      <c r="EP36" s="678"/>
      <c r="EQ36" s="679"/>
      <c r="ER36" s="678"/>
      <c r="ES36" s="679"/>
      <c r="ET36" s="678"/>
      <c r="EU36" s="679"/>
      <c r="EV36" s="678"/>
      <c r="EW36" s="679"/>
      <c r="EX36" s="678"/>
      <c r="EY36" s="679"/>
      <c r="EZ36" s="678"/>
      <c r="FA36" s="679"/>
      <c r="FB36" s="678"/>
      <c r="FC36" s="679"/>
      <c r="FD36" s="680"/>
      <c r="FE36" s="678"/>
      <c r="FF36" s="679"/>
      <c r="FG36" s="678"/>
      <c r="FH36" s="679"/>
      <c r="FI36" s="678"/>
      <c r="FJ36" s="679"/>
      <c r="FK36" s="678"/>
      <c r="FL36" s="679"/>
      <c r="FM36" s="678"/>
      <c r="FN36" s="679"/>
      <c r="FO36" s="678"/>
      <c r="FP36" s="679"/>
      <c r="FQ36" s="678"/>
      <c r="FR36" s="679"/>
      <c r="FS36" s="678"/>
      <c r="FT36" s="679"/>
      <c r="FU36" s="680"/>
    </row>
    <row r="37" spans="1:208" s="682" customFormat="1" ht="24" customHeight="1" x14ac:dyDescent="0.2">
      <c r="A37" s="661" t="s">
        <v>923</v>
      </c>
      <c r="B37" s="662">
        <v>25.803000000008524</v>
      </c>
      <c r="C37" s="681">
        <v>167076.94646999976</v>
      </c>
      <c r="D37" s="662">
        <v>39.138220000009483</v>
      </c>
      <c r="E37" s="681">
        <v>213129.49694000086</v>
      </c>
      <c r="F37" s="662">
        <v>22.203000000002248</v>
      </c>
      <c r="G37" s="681">
        <v>43777.110969999827</v>
      </c>
      <c r="H37" s="662">
        <v>33.198219999997036</v>
      </c>
      <c r="I37" s="681">
        <v>43020.843639999883</v>
      </c>
      <c r="J37" s="661" t="s">
        <v>923</v>
      </c>
      <c r="K37" s="662">
        <v>0</v>
      </c>
      <c r="L37" s="681">
        <v>85992.273079999999</v>
      </c>
      <c r="M37" s="662">
        <v>0</v>
      </c>
      <c r="N37" s="681">
        <v>125031.80219000006</v>
      </c>
      <c r="O37" s="662">
        <v>3.6000000000006764</v>
      </c>
      <c r="P37" s="681">
        <v>35787.313119999977</v>
      </c>
      <c r="Q37" s="662">
        <v>5.9399999999977808</v>
      </c>
      <c r="R37" s="681">
        <v>43423.769489999941</v>
      </c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4"/>
      <c r="EV37" s="474"/>
      <c r="EW37" s="474"/>
      <c r="EX37" s="474"/>
      <c r="EY37" s="474"/>
      <c r="EZ37" s="474"/>
      <c r="FA37" s="474"/>
      <c r="FB37" s="474"/>
      <c r="FC37" s="474"/>
      <c r="FD37" s="474"/>
      <c r="FE37" s="474"/>
      <c r="FF37" s="474"/>
      <c r="FG37" s="474"/>
      <c r="FH37" s="474"/>
      <c r="FI37" s="474"/>
      <c r="FJ37" s="474"/>
      <c r="FK37" s="474"/>
      <c r="FL37" s="474"/>
      <c r="FM37" s="474"/>
      <c r="FN37" s="474"/>
      <c r="FO37" s="474"/>
      <c r="FP37" s="474"/>
      <c r="FQ37" s="474"/>
      <c r="FR37" s="474"/>
      <c r="FS37" s="474"/>
      <c r="FT37" s="474"/>
      <c r="FU37" s="474"/>
      <c r="FV37" s="474"/>
      <c r="FW37" s="474"/>
      <c r="FX37" s="474"/>
      <c r="FY37" s="474"/>
      <c r="FZ37" s="474"/>
      <c r="GA37" s="474"/>
      <c r="GB37" s="474"/>
      <c r="GC37" s="474"/>
      <c r="GD37" s="474"/>
      <c r="GE37" s="474"/>
      <c r="GF37" s="474"/>
      <c r="GG37" s="474"/>
      <c r="GH37" s="474"/>
      <c r="GI37" s="474"/>
      <c r="GJ37" s="474"/>
      <c r="GK37" s="474"/>
      <c r="GL37" s="474"/>
      <c r="GM37" s="474"/>
      <c r="GN37" s="474"/>
      <c r="GO37" s="474"/>
      <c r="GP37" s="474"/>
      <c r="GQ37" s="474"/>
      <c r="GR37" s="474"/>
      <c r="GS37" s="474"/>
      <c r="GT37" s="474"/>
      <c r="GU37" s="474"/>
      <c r="GV37" s="474"/>
      <c r="GW37" s="474"/>
      <c r="GX37" s="474"/>
      <c r="GY37" s="474"/>
      <c r="GZ37" s="474"/>
    </row>
    <row r="38" spans="1:208" s="474" customFormat="1" ht="24" customHeight="1" x14ac:dyDescent="0.2">
      <c r="A38" s="683" t="s">
        <v>924</v>
      </c>
      <c r="B38" s="684">
        <v>56114.913691000016</v>
      </c>
      <c r="C38" s="685">
        <v>2048576.3499719999</v>
      </c>
      <c r="D38" s="684">
        <v>71729.269899999999</v>
      </c>
      <c r="E38" s="685">
        <v>2351277.5515900003</v>
      </c>
      <c r="F38" s="684">
        <v>39344.477810000004</v>
      </c>
      <c r="G38" s="685">
        <v>914141.74238700001</v>
      </c>
      <c r="H38" s="684">
        <v>44339.583790000012</v>
      </c>
      <c r="I38" s="685">
        <v>815835.00963999995</v>
      </c>
      <c r="J38" s="683" t="s">
        <v>924</v>
      </c>
      <c r="K38" s="684">
        <v>1009.586051</v>
      </c>
      <c r="L38" s="685">
        <v>891195.14765599999</v>
      </c>
      <c r="M38" s="684">
        <v>1733.7209799999998</v>
      </c>
      <c r="N38" s="685">
        <v>1225281.6349200001</v>
      </c>
      <c r="O38" s="684">
        <v>14904.81566</v>
      </c>
      <c r="P38" s="685">
        <v>212862.11248299998</v>
      </c>
      <c r="Q38" s="684">
        <v>24521.604059999998</v>
      </c>
      <c r="R38" s="685">
        <v>277242.24881999992</v>
      </c>
    </row>
    <row r="39" spans="1:208" s="474" customFormat="1" ht="24" customHeight="1" x14ac:dyDescent="0.2">
      <c r="A39" s="661" t="s">
        <v>925</v>
      </c>
      <c r="B39" s="662">
        <v>0</v>
      </c>
      <c r="C39" s="681">
        <v>1592.0169100000001</v>
      </c>
      <c r="D39" s="662">
        <v>0</v>
      </c>
      <c r="E39" s="681">
        <v>1944.0925900000002</v>
      </c>
      <c r="F39" s="662">
        <v>0</v>
      </c>
      <c r="G39" s="681">
        <v>198.83799999999999</v>
      </c>
      <c r="H39" s="662">
        <v>0</v>
      </c>
      <c r="I39" s="681">
        <v>140.22865000000002</v>
      </c>
      <c r="J39" s="661" t="s">
        <v>925</v>
      </c>
      <c r="K39" s="662">
        <v>0</v>
      </c>
      <c r="L39" s="681">
        <v>1392.7189100000003</v>
      </c>
      <c r="M39" s="662">
        <v>0</v>
      </c>
      <c r="N39" s="681">
        <v>1797.02394</v>
      </c>
      <c r="O39" s="662">
        <v>0</v>
      </c>
      <c r="P39" s="681">
        <v>0</v>
      </c>
      <c r="Q39" s="662">
        <v>0</v>
      </c>
      <c r="R39" s="681">
        <v>0</v>
      </c>
    </row>
    <row r="40" spans="1:208" s="682" customFormat="1" ht="24" customHeight="1" x14ac:dyDescent="0.2">
      <c r="A40" s="666" t="s">
        <v>926</v>
      </c>
      <c r="B40" s="667">
        <v>0</v>
      </c>
      <c r="C40" s="668">
        <v>18707.613820000002</v>
      </c>
      <c r="D40" s="667">
        <v>0</v>
      </c>
      <c r="E40" s="668">
        <v>28805.128580000001</v>
      </c>
      <c r="F40" s="667">
        <v>0</v>
      </c>
      <c r="G40" s="668">
        <v>7557.1780199999994</v>
      </c>
      <c r="H40" s="667">
        <v>0</v>
      </c>
      <c r="I40" s="668">
        <v>9071.0339000000004</v>
      </c>
      <c r="J40" s="666" t="s">
        <v>926</v>
      </c>
      <c r="K40" s="667">
        <v>0</v>
      </c>
      <c r="L40" s="668">
        <v>9204.0685999999987</v>
      </c>
      <c r="M40" s="667">
        <v>0</v>
      </c>
      <c r="N40" s="668">
        <v>17225.996920000001</v>
      </c>
      <c r="O40" s="667">
        <v>0</v>
      </c>
      <c r="P40" s="668">
        <v>1841.336</v>
      </c>
      <c r="Q40" s="667">
        <v>0</v>
      </c>
      <c r="R40" s="668">
        <v>2369.7322399999998</v>
      </c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4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4"/>
      <c r="ER40" s="474"/>
      <c r="ES40" s="474"/>
      <c r="ET40" s="474"/>
      <c r="EU40" s="474"/>
      <c r="EV40" s="474"/>
      <c r="EW40" s="474"/>
      <c r="EX40" s="474"/>
      <c r="EY40" s="474"/>
      <c r="EZ40" s="474"/>
      <c r="FA40" s="474"/>
      <c r="FB40" s="474"/>
      <c r="FC40" s="474"/>
      <c r="FD40" s="474"/>
      <c r="FE40" s="474"/>
      <c r="FF40" s="474"/>
      <c r="FG40" s="474"/>
      <c r="FH40" s="474"/>
      <c r="FI40" s="474"/>
      <c r="FJ40" s="474"/>
      <c r="FK40" s="474"/>
      <c r="FL40" s="474"/>
      <c r="FM40" s="474"/>
      <c r="FN40" s="474"/>
      <c r="FO40" s="474"/>
      <c r="FP40" s="474"/>
      <c r="FQ40" s="474"/>
      <c r="FR40" s="474"/>
      <c r="FS40" s="474"/>
      <c r="FT40" s="474"/>
      <c r="FU40" s="474"/>
      <c r="FV40" s="474"/>
      <c r="FW40" s="474"/>
      <c r="FX40" s="474"/>
      <c r="FY40" s="474"/>
      <c r="FZ40" s="474"/>
      <c r="GA40" s="474"/>
      <c r="GB40" s="474"/>
      <c r="GC40" s="474"/>
      <c r="GD40" s="474"/>
      <c r="GE40" s="474"/>
      <c r="GF40" s="474"/>
      <c r="GG40" s="474"/>
      <c r="GH40" s="474"/>
      <c r="GI40" s="474"/>
      <c r="GJ40" s="474"/>
      <c r="GK40" s="474"/>
      <c r="GL40" s="474"/>
      <c r="GM40" s="474"/>
      <c r="GN40" s="474"/>
      <c r="GO40" s="474"/>
      <c r="GP40" s="474"/>
      <c r="GQ40" s="474"/>
      <c r="GR40" s="474"/>
      <c r="GS40" s="474"/>
      <c r="GT40" s="474"/>
      <c r="GU40" s="474"/>
      <c r="GV40" s="474"/>
      <c r="GW40" s="474"/>
      <c r="GX40" s="474"/>
      <c r="GY40" s="474"/>
      <c r="GZ40" s="474"/>
    </row>
    <row r="41" spans="1:208" s="474" customFormat="1" ht="24" customHeight="1" x14ac:dyDescent="0.2">
      <c r="A41" s="661" t="s">
        <v>927</v>
      </c>
      <c r="B41" s="662">
        <v>0</v>
      </c>
      <c r="C41" s="681">
        <v>10284.398999999999</v>
      </c>
      <c r="D41" s="662">
        <v>0</v>
      </c>
      <c r="E41" s="681">
        <v>11117.170459999999</v>
      </c>
      <c r="F41" s="662">
        <v>0</v>
      </c>
      <c r="G41" s="681">
        <v>5015.2530000000006</v>
      </c>
      <c r="H41" s="662">
        <v>0</v>
      </c>
      <c r="I41" s="681">
        <v>4931.6614300000001</v>
      </c>
      <c r="J41" s="661" t="s">
        <v>927</v>
      </c>
      <c r="K41" s="662">
        <v>0</v>
      </c>
      <c r="L41" s="681">
        <v>4875.396999999999</v>
      </c>
      <c r="M41" s="662">
        <v>0</v>
      </c>
      <c r="N41" s="681">
        <v>5745.0459000000001</v>
      </c>
      <c r="O41" s="662">
        <v>0</v>
      </c>
      <c r="P41" s="681">
        <v>202.01299999999998</v>
      </c>
      <c r="Q41" s="662">
        <v>0</v>
      </c>
      <c r="R41" s="681">
        <v>243.34269</v>
      </c>
    </row>
    <row r="42" spans="1:208" s="682" customFormat="1" ht="24" customHeight="1" x14ac:dyDescent="0.2">
      <c r="A42" s="666" t="s">
        <v>928</v>
      </c>
      <c r="B42" s="667">
        <v>0</v>
      </c>
      <c r="C42" s="668">
        <v>5846.4668799999999</v>
      </c>
      <c r="D42" s="667">
        <v>0</v>
      </c>
      <c r="E42" s="668">
        <v>8870.1588899999988</v>
      </c>
      <c r="F42" s="667">
        <v>0</v>
      </c>
      <c r="G42" s="668">
        <v>3422.002</v>
      </c>
      <c r="H42" s="667">
        <v>0</v>
      </c>
      <c r="I42" s="668">
        <v>4124.6459299999997</v>
      </c>
      <c r="J42" s="666" t="s">
        <v>928</v>
      </c>
      <c r="K42" s="667">
        <v>0</v>
      </c>
      <c r="L42" s="668">
        <v>2420.0724799999998</v>
      </c>
      <c r="M42" s="667">
        <v>0</v>
      </c>
      <c r="N42" s="668">
        <v>4719.9609799999998</v>
      </c>
      <c r="O42" s="667">
        <v>0</v>
      </c>
      <c r="P42" s="668">
        <v>4.3120000000000003</v>
      </c>
      <c r="Q42" s="667">
        <v>0</v>
      </c>
      <c r="R42" s="668">
        <v>25.222799999999999</v>
      </c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4"/>
      <c r="DJ42" s="474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474"/>
      <c r="EK42" s="474"/>
      <c r="EL42" s="474"/>
      <c r="EM42" s="474"/>
      <c r="EN42" s="474"/>
      <c r="EO42" s="474"/>
      <c r="EP42" s="474"/>
      <c r="EQ42" s="474"/>
      <c r="ER42" s="474"/>
      <c r="ES42" s="474"/>
      <c r="ET42" s="474"/>
      <c r="EU42" s="474"/>
      <c r="EV42" s="474"/>
      <c r="EW42" s="474"/>
      <c r="EX42" s="474"/>
      <c r="EY42" s="474"/>
      <c r="EZ42" s="474"/>
      <c r="FA42" s="474"/>
      <c r="FB42" s="474"/>
      <c r="FC42" s="474"/>
      <c r="FD42" s="474"/>
      <c r="FE42" s="474"/>
      <c r="FF42" s="474"/>
      <c r="FG42" s="474"/>
      <c r="FH42" s="474"/>
      <c r="FI42" s="474"/>
      <c r="FJ42" s="474"/>
      <c r="FK42" s="474"/>
      <c r="FL42" s="474"/>
      <c r="FM42" s="474"/>
      <c r="FN42" s="474"/>
      <c r="FO42" s="474"/>
      <c r="FP42" s="474"/>
      <c r="FQ42" s="474"/>
      <c r="FR42" s="474"/>
      <c r="FS42" s="474"/>
      <c r="FT42" s="474"/>
      <c r="FU42" s="474"/>
      <c r="FV42" s="474"/>
      <c r="FW42" s="474"/>
      <c r="FX42" s="474"/>
      <c r="FY42" s="474"/>
      <c r="FZ42" s="474"/>
      <c r="GA42" s="474"/>
      <c r="GB42" s="474"/>
      <c r="GC42" s="474"/>
      <c r="GD42" s="474"/>
      <c r="GE42" s="474"/>
      <c r="GF42" s="474"/>
      <c r="GG42" s="474"/>
      <c r="GH42" s="474"/>
      <c r="GI42" s="474"/>
      <c r="GJ42" s="474"/>
      <c r="GK42" s="474"/>
      <c r="GL42" s="474"/>
      <c r="GM42" s="474"/>
      <c r="GN42" s="474"/>
      <c r="GO42" s="474"/>
      <c r="GP42" s="474"/>
      <c r="GQ42" s="474"/>
      <c r="GR42" s="474"/>
      <c r="GS42" s="474"/>
      <c r="GT42" s="474"/>
      <c r="GU42" s="474"/>
      <c r="GV42" s="474"/>
      <c r="GW42" s="474"/>
      <c r="GX42" s="474"/>
      <c r="GY42" s="474"/>
      <c r="GZ42" s="474"/>
    </row>
    <row r="43" spans="1:208" s="682" customFormat="1" ht="24" customHeight="1" x14ac:dyDescent="0.2">
      <c r="A43" s="661" t="s">
        <v>929</v>
      </c>
      <c r="B43" s="662">
        <v>0</v>
      </c>
      <c r="C43" s="681">
        <v>3366.88</v>
      </c>
      <c r="D43" s="662">
        <v>0</v>
      </c>
      <c r="E43" s="681">
        <v>5923.9428500000004</v>
      </c>
      <c r="F43" s="662">
        <v>0</v>
      </c>
      <c r="G43" s="681">
        <v>3239.9589999999998</v>
      </c>
      <c r="H43" s="662">
        <v>0</v>
      </c>
      <c r="I43" s="681">
        <v>5629.7172500000006</v>
      </c>
      <c r="J43" s="661" t="s">
        <v>929</v>
      </c>
      <c r="K43" s="662">
        <v>0</v>
      </c>
      <c r="L43" s="681">
        <v>126.92099999999999</v>
      </c>
      <c r="M43" s="662">
        <v>0</v>
      </c>
      <c r="N43" s="681">
        <v>294.22559999999999</v>
      </c>
      <c r="O43" s="662">
        <v>0</v>
      </c>
      <c r="P43" s="681">
        <v>0</v>
      </c>
      <c r="Q43" s="662">
        <v>0</v>
      </c>
      <c r="R43" s="681">
        <v>0</v>
      </c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4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4"/>
      <c r="EY43" s="474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474"/>
      <c r="FL43" s="474"/>
      <c r="FM43" s="474"/>
      <c r="FN43" s="474"/>
      <c r="FO43" s="474"/>
      <c r="FP43" s="474"/>
      <c r="FQ43" s="474"/>
      <c r="FR43" s="474"/>
      <c r="FS43" s="474"/>
      <c r="FT43" s="474"/>
      <c r="FU43" s="474"/>
      <c r="FV43" s="474"/>
      <c r="FW43" s="474"/>
      <c r="FX43" s="474"/>
      <c r="FY43" s="474"/>
      <c r="FZ43" s="474"/>
      <c r="GA43" s="474"/>
      <c r="GB43" s="474"/>
      <c r="GC43" s="474"/>
      <c r="GD43" s="474"/>
      <c r="GE43" s="474"/>
      <c r="GF43" s="474"/>
      <c r="GG43" s="474"/>
      <c r="GH43" s="474"/>
      <c r="GI43" s="474"/>
      <c r="GJ43" s="474"/>
      <c r="GK43" s="474"/>
      <c r="GL43" s="474"/>
      <c r="GM43" s="474"/>
      <c r="GN43" s="474"/>
      <c r="GO43" s="474"/>
      <c r="GP43" s="474"/>
      <c r="GQ43" s="474"/>
      <c r="GR43" s="474"/>
      <c r="GS43" s="474"/>
      <c r="GT43" s="474"/>
      <c r="GU43" s="474"/>
      <c r="GV43" s="474"/>
      <c r="GW43" s="474"/>
      <c r="GX43" s="474"/>
      <c r="GY43" s="474"/>
      <c r="GZ43" s="474"/>
    </row>
    <row r="44" spans="1:208" s="474" customFormat="1" ht="24" customHeight="1" x14ac:dyDescent="0.2">
      <c r="A44" s="666" t="s">
        <v>930</v>
      </c>
      <c r="B44" s="667">
        <v>75.906749999980093</v>
      </c>
      <c r="C44" s="668">
        <v>9123.2704300002588</v>
      </c>
      <c r="D44" s="667">
        <v>117.11912000000302</v>
      </c>
      <c r="E44" s="668">
        <v>12854.832810000036</v>
      </c>
      <c r="F44" s="667">
        <v>44.774199999999837</v>
      </c>
      <c r="G44" s="668">
        <v>5258.9538300000022</v>
      </c>
      <c r="H44" s="667">
        <v>70.497949999982666</v>
      </c>
      <c r="I44" s="668">
        <v>6215.8359700000947</v>
      </c>
      <c r="J44" s="666" t="s">
        <v>930</v>
      </c>
      <c r="K44" s="667">
        <v>1.6108500000000276</v>
      </c>
      <c r="L44" s="668">
        <v>3744.48127999999</v>
      </c>
      <c r="M44" s="667">
        <v>3.0503000000001066</v>
      </c>
      <c r="N44" s="668">
        <v>6480.4916000000694</v>
      </c>
      <c r="O44" s="667">
        <v>26.458199999999124</v>
      </c>
      <c r="P44" s="668">
        <v>80.093000000001211</v>
      </c>
      <c r="Q44" s="667">
        <v>38.835350000004837</v>
      </c>
      <c r="R44" s="668">
        <v>102.54901000002428</v>
      </c>
      <c r="S44" s="677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71"/>
      <c r="AG44" s="671"/>
      <c r="AH44" s="671"/>
      <c r="AI44" s="671"/>
      <c r="AJ44" s="671"/>
      <c r="AK44" s="671"/>
      <c r="AL44" s="671"/>
      <c r="AM44" s="671"/>
      <c r="AN44" s="671"/>
      <c r="AO44" s="671"/>
      <c r="AP44" s="671"/>
      <c r="AQ44" s="671"/>
      <c r="AR44" s="671"/>
      <c r="AS44" s="671"/>
      <c r="AT44" s="671"/>
      <c r="AU44" s="671"/>
      <c r="AV44" s="671"/>
      <c r="AW44" s="671"/>
      <c r="AX44" s="671"/>
      <c r="AY44" s="671"/>
      <c r="AZ44" s="671"/>
      <c r="BA44" s="671"/>
      <c r="BB44" s="671"/>
      <c r="BC44" s="671"/>
      <c r="BD44" s="671"/>
      <c r="BE44" s="671"/>
      <c r="BF44" s="671"/>
      <c r="BG44" s="671"/>
      <c r="BH44" s="671"/>
      <c r="BI44" s="671"/>
      <c r="BJ44" s="671"/>
      <c r="BK44" s="671"/>
      <c r="BL44" s="671"/>
      <c r="BM44" s="671"/>
      <c r="BN44" s="671"/>
      <c r="BO44" s="671"/>
      <c r="BP44" s="671"/>
      <c r="BQ44" s="671"/>
      <c r="BR44" s="671"/>
      <c r="BS44" s="671"/>
      <c r="BT44" s="671"/>
      <c r="BU44" s="671"/>
      <c r="BV44" s="671"/>
      <c r="BW44" s="671"/>
      <c r="BX44" s="671"/>
      <c r="BY44" s="671"/>
      <c r="BZ44" s="671"/>
      <c r="CA44" s="671"/>
      <c r="CB44" s="678"/>
      <c r="CC44" s="679"/>
      <c r="CD44" s="678"/>
      <c r="CE44" s="679"/>
      <c r="CF44" s="678"/>
      <c r="CG44" s="679"/>
      <c r="CH44" s="678"/>
      <c r="CI44" s="679"/>
      <c r="CJ44" s="678"/>
      <c r="CK44" s="679"/>
      <c r="CL44" s="678"/>
      <c r="CM44" s="679"/>
      <c r="CN44" s="680"/>
      <c r="CO44" s="678"/>
      <c r="CP44" s="679"/>
      <c r="CQ44" s="678"/>
      <c r="CR44" s="679"/>
      <c r="CS44" s="678"/>
      <c r="CT44" s="679"/>
      <c r="CU44" s="678"/>
      <c r="CV44" s="679"/>
      <c r="CW44" s="678"/>
      <c r="CX44" s="679"/>
      <c r="CY44" s="678"/>
      <c r="CZ44" s="679"/>
      <c r="DA44" s="678"/>
      <c r="DB44" s="679"/>
      <c r="DC44" s="678"/>
      <c r="DD44" s="679"/>
      <c r="DE44" s="680"/>
      <c r="DF44" s="678"/>
      <c r="DG44" s="679"/>
      <c r="DH44" s="678"/>
      <c r="DI44" s="679"/>
      <c r="DJ44" s="678"/>
      <c r="DK44" s="679"/>
      <c r="DL44" s="678"/>
      <c r="DM44" s="679"/>
      <c r="DN44" s="678"/>
      <c r="DO44" s="679"/>
      <c r="DP44" s="678"/>
      <c r="DQ44" s="679"/>
      <c r="DR44" s="678"/>
      <c r="DS44" s="679"/>
      <c r="DT44" s="678"/>
      <c r="DU44" s="679"/>
      <c r="DV44" s="680"/>
      <c r="DW44" s="678"/>
      <c r="DX44" s="679"/>
      <c r="DY44" s="678"/>
      <c r="DZ44" s="679"/>
      <c r="EA44" s="678"/>
      <c r="EB44" s="679"/>
      <c r="EC44" s="678"/>
      <c r="ED44" s="679"/>
      <c r="EE44" s="678"/>
      <c r="EF44" s="679"/>
      <c r="EG44" s="678"/>
      <c r="EH44" s="679"/>
      <c r="EI44" s="678"/>
      <c r="EJ44" s="679"/>
      <c r="EK44" s="678"/>
      <c r="EL44" s="679"/>
      <c r="EM44" s="680"/>
      <c r="EN44" s="678"/>
      <c r="EO44" s="679"/>
      <c r="EP44" s="678"/>
      <c r="EQ44" s="679"/>
      <c r="ER44" s="678"/>
      <c r="ES44" s="679"/>
      <c r="ET44" s="678"/>
      <c r="EU44" s="679"/>
      <c r="EV44" s="678"/>
      <c r="EW44" s="679"/>
      <c r="EX44" s="678"/>
      <c r="EY44" s="679"/>
      <c r="EZ44" s="678"/>
      <c r="FA44" s="679"/>
      <c r="FB44" s="678"/>
      <c r="FC44" s="679"/>
      <c r="FD44" s="680"/>
      <c r="FE44" s="678"/>
      <c r="FF44" s="679"/>
      <c r="FG44" s="678"/>
      <c r="FH44" s="679"/>
      <c r="FI44" s="678"/>
      <c r="FJ44" s="679"/>
      <c r="FK44" s="678"/>
      <c r="FL44" s="679"/>
      <c r="FM44" s="678"/>
      <c r="FN44" s="679"/>
      <c r="FO44" s="678"/>
      <c r="FP44" s="679"/>
      <c r="FQ44" s="678"/>
      <c r="FR44" s="679"/>
      <c r="FS44" s="678"/>
      <c r="FT44" s="679"/>
      <c r="FU44" s="680"/>
    </row>
    <row r="45" spans="1:208" s="682" customFormat="1" ht="24" customHeight="1" thickBot="1" x14ac:dyDescent="0.25">
      <c r="A45" s="686" t="s">
        <v>931</v>
      </c>
      <c r="B45" s="687">
        <v>56190.820440999996</v>
      </c>
      <c r="C45" s="688">
        <v>2104390.3631620002</v>
      </c>
      <c r="D45" s="687">
        <v>71846.389020000002</v>
      </c>
      <c r="E45" s="688">
        <v>2430992.6568500004</v>
      </c>
      <c r="F45" s="687">
        <v>39389.252010000004</v>
      </c>
      <c r="G45" s="688">
        <v>942225.10029700014</v>
      </c>
      <c r="H45" s="687">
        <v>44410.081739999994</v>
      </c>
      <c r="I45" s="688">
        <v>850082.72672999999</v>
      </c>
      <c r="J45" s="686" t="s">
        <v>931</v>
      </c>
      <c r="K45" s="687">
        <v>1011.196901</v>
      </c>
      <c r="L45" s="688">
        <v>916336.90356599994</v>
      </c>
      <c r="M45" s="687">
        <v>1736.7712799999999</v>
      </c>
      <c r="N45" s="688">
        <v>1267421.5448500002</v>
      </c>
      <c r="O45" s="687">
        <v>14931.273859999999</v>
      </c>
      <c r="P45" s="688">
        <v>215090.37653299997</v>
      </c>
      <c r="Q45" s="687">
        <v>24560.439410000003</v>
      </c>
      <c r="R45" s="688">
        <v>280133.88013000001</v>
      </c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  <c r="BS45" s="474"/>
      <c r="BT45" s="474"/>
      <c r="BU45" s="474"/>
      <c r="BV45" s="474"/>
      <c r="BW45" s="474"/>
      <c r="BX45" s="474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4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B45" s="474"/>
      <c r="EC45" s="474"/>
      <c r="ED45" s="474"/>
      <c r="EE45" s="474"/>
      <c r="EF45" s="474"/>
      <c r="EG45" s="474"/>
      <c r="EH45" s="474"/>
      <c r="EI45" s="474"/>
      <c r="EJ45" s="474"/>
      <c r="EK45" s="474"/>
      <c r="EL45" s="474"/>
      <c r="EM45" s="474"/>
      <c r="EN45" s="474"/>
      <c r="EO45" s="474"/>
      <c r="EP45" s="474"/>
      <c r="EQ45" s="474"/>
      <c r="ER45" s="474"/>
      <c r="ES45" s="474"/>
      <c r="ET45" s="474"/>
      <c r="EU45" s="474"/>
      <c r="EV45" s="474"/>
      <c r="EW45" s="474"/>
      <c r="EX45" s="474"/>
      <c r="EY45" s="474"/>
      <c r="EZ45" s="474"/>
      <c r="FA45" s="474"/>
      <c r="FB45" s="474"/>
      <c r="FC45" s="474"/>
      <c r="FD45" s="474"/>
      <c r="FE45" s="474"/>
      <c r="FF45" s="474"/>
      <c r="FG45" s="474"/>
      <c r="FH45" s="474"/>
      <c r="FI45" s="474"/>
      <c r="FJ45" s="474"/>
      <c r="FK45" s="474"/>
      <c r="FL45" s="474"/>
      <c r="FM45" s="474"/>
      <c r="FN45" s="474"/>
      <c r="FO45" s="474"/>
      <c r="FP45" s="474"/>
      <c r="FQ45" s="474"/>
      <c r="FR45" s="474"/>
      <c r="FS45" s="474"/>
      <c r="FT45" s="474"/>
      <c r="FU45" s="474"/>
      <c r="FV45" s="474"/>
      <c r="FW45" s="474"/>
      <c r="FX45" s="474"/>
      <c r="FY45" s="474"/>
      <c r="FZ45" s="474"/>
      <c r="GA45" s="474"/>
      <c r="GB45" s="474"/>
      <c r="GC45" s="474"/>
      <c r="GD45" s="474"/>
      <c r="GE45" s="474"/>
      <c r="GF45" s="474"/>
      <c r="GG45" s="474"/>
      <c r="GH45" s="474"/>
      <c r="GI45" s="474"/>
      <c r="GJ45" s="474"/>
      <c r="GK45" s="474"/>
      <c r="GL45" s="474"/>
      <c r="GM45" s="474"/>
      <c r="GN45" s="474"/>
      <c r="GO45" s="474"/>
      <c r="GP45" s="474"/>
      <c r="GQ45" s="474"/>
      <c r="GR45" s="474"/>
      <c r="GS45" s="474"/>
      <c r="GT45" s="474"/>
      <c r="GU45" s="474"/>
      <c r="GV45" s="474"/>
      <c r="GW45" s="474"/>
      <c r="GX45" s="474"/>
      <c r="GY45" s="474"/>
      <c r="GZ45" s="474"/>
    </row>
    <row r="46" spans="1:208" s="474" customFormat="1" x14ac:dyDescent="0.2">
      <c r="A46" s="689" t="s">
        <v>842</v>
      </c>
      <c r="B46" s="689"/>
      <c r="C46" s="689"/>
      <c r="D46" s="689"/>
      <c r="E46" s="689"/>
      <c r="F46" s="689"/>
      <c r="G46" s="689"/>
      <c r="H46" s="689"/>
      <c r="I46" s="689"/>
      <c r="J46" s="689" t="s">
        <v>842</v>
      </c>
      <c r="K46" s="689"/>
      <c r="L46" s="689"/>
      <c r="M46" s="689"/>
      <c r="N46" s="689"/>
      <c r="O46" s="689"/>
      <c r="P46" s="689"/>
      <c r="Q46" s="689"/>
      <c r="R46" s="689"/>
    </row>
    <row r="47" spans="1:208" s="474" customFormat="1" x14ac:dyDescent="0.2">
      <c r="A47" s="689"/>
      <c r="B47" s="689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689"/>
      <c r="R47" s="689"/>
    </row>
    <row r="48" spans="1:208" ht="18.75" x14ac:dyDescent="0.2">
      <c r="A48" s="690"/>
      <c r="B48" s="689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N48" s="689"/>
      <c r="O48" s="689"/>
      <c r="P48" s="689"/>
      <c r="Q48" s="689"/>
      <c r="R48" s="689"/>
    </row>
    <row r="49" spans="9:10" x14ac:dyDescent="0.2">
      <c r="I49" s="689"/>
      <c r="J49" s="689"/>
    </row>
  </sheetData>
  <mergeCells count="14"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  <mergeCell ref="F5:G5"/>
    <mergeCell ref="H5:I5"/>
  </mergeCells>
  <pageMargins left="0.70866141732283472" right="0.23622047244094491" top="0.6692913385826772" bottom="0.15748031496062992" header="0.47244094488188981" footer="0.27559055118110237"/>
  <pageSetup paperSize="9" scale="62" firstPageNumber="0" fitToWidth="2" orientation="portrait" r:id="rId1"/>
  <headerFooter alignWithMargins="0"/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BED3-0F97-441F-A6CA-F639E970B4FC}">
  <sheetPr>
    <pageSetUpPr fitToPage="1"/>
  </sheetPr>
  <dimension ref="A1:V65"/>
  <sheetViews>
    <sheetView showGridLines="0" defaultGridColor="0" view="pageBreakPreview" topLeftCell="A2" colorId="18" zoomScale="60" zoomScaleNormal="75" workbookViewId="0">
      <selection activeCell="A2" sqref="A2"/>
    </sheetView>
  </sheetViews>
  <sheetFormatPr baseColWidth="10" defaultColWidth="12.42578125" defaultRowHeight="15.75" x14ac:dyDescent="0.25"/>
  <cols>
    <col min="1" max="1" width="34.5703125" style="101" customWidth="1"/>
    <col min="2" max="2" width="10.7109375" style="101" customWidth="1"/>
    <col min="3" max="6" width="7.7109375" style="101" customWidth="1"/>
    <col min="7" max="7" width="10.7109375" style="101" customWidth="1"/>
    <col min="8" max="11" width="7.7109375" style="101" customWidth="1"/>
    <col min="12" max="12" width="10.7109375" style="101" customWidth="1"/>
    <col min="13" max="16" width="7.7109375" style="101" customWidth="1"/>
    <col min="17" max="17" width="12.42578125" style="101"/>
    <col min="18" max="18" width="28.85546875" style="101" customWidth="1"/>
    <col min="19" max="256" width="12.42578125" style="101"/>
    <col min="257" max="257" width="34.5703125" style="101" customWidth="1"/>
    <col min="258" max="258" width="10.7109375" style="101" customWidth="1"/>
    <col min="259" max="262" width="7.7109375" style="101" customWidth="1"/>
    <col min="263" max="263" width="10.7109375" style="101" customWidth="1"/>
    <col min="264" max="267" width="7.7109375" style="101" customWidth="1"/>
    <col min="268" max="268" width="10.7109375" style="101" customWidth="1"/>
    <col min="269" max="272" width="7.7109375" style="101" customWidth="1"/>
    <col min="273" max="273" width="12.42578125" style="101"/>
    <col min="274" max="274" width="28.85546875" style="101" customWidth="1"/>
    <col min="275" max="512" width="12.42578125" style="101"/>
    <col min="513" max="513" width="34.5703125" style="101" customWidth="1"/>
    <col min="514" max="514" width="10.7109375" style="101" customWidth="1"/>
    <col min="515" max="518" width="7.7109375" style="101" customWidth="1"/>
    <col min="519" max="519" width="10.7109375" style="101" customWidth="1"/>
    <col min="520" max="523" width="7.7109375" style="101" customWidth="1"/>
    <col min="524" max="524" width="10.7109375" style="101" customWidth="1"/>
    <col min="525" max="528" width="7.7109375" style="101" customWidth="1"/>
    <col min="529" max="529" width="12.42578125" style="101"/>
    <col min="530" max="530" width="28.85546875" style="101" customWidth="1"/>
    <col min="531" max="768" width="12.42578125" style="101"/>
    <col min="769" max="769" width="34.5703125" style="101" customWidth="1"/>
    <col min="770" max="770" width="10.7109375" style="101" customWidth="1"/>
    <col min="771" max="774" width="7.7109375" style="101" customWidth="1"/>
    <col min="775" max="775" width="10.7109375" style="101" customWidth="1"/>
    <col min="776" max="779" width="7.7109375" style="101" customWidth="1"/>
    <col min="780" max="780" width="10.7109375" style="101" customWidth="1"/>
    <col min="781" max="784" width="7.7109375" style="101" customWidth="1"/>
    <col min="785" max="785" width="12.42578125" style="101"/>
    <col min="786" max="786" width="28.85546875" style="101" customWidth="1"/>
    <col min="787" max="1024" width="12.42578125" style="101"/>
    <col min="1025" max="1025" width="34.5703125" style="101" customWidth="1"/>
    <col min="1026" max="1026" width="10.7109375" style="101" customWidth="1"/>
    <col min="1027" max="1030" width="7.7109375" style="101" customWidth="1"/>
    <col min="1031" max="1031" width="10.7109375" style="101" customWidth="1"/>
    <col min="1032" max="1035" width="7.7109375" style="101" customWidth="1"/>
    <col min="1036" max="1036" width="10.7109375" style="101" customWidth="1"/>
    <col min="1037" max="1040" width="7.7109375" style="101" customWidth="1"/>
    <col min="1041" max="1041" width="12.42578125" style="101"/>
    <col min="1042" max="1042" width="28.85546875" style="101" customWidth="1"/>
    <col min="1043" max="1280" width="12.42578125" style="101"/>
    <col min="1281" max="1281" width="34.5703125" style="101" customWidth="1"/>
    <col min="1282" max="1282" width="10.7109375" style="101" customWidth="1"/>
    <col min="1283" max="1286" width="7.7109375" style="101" customWidth="1"/>
    <col min="1287" max="1287" width="10.7109375" style="101" customWidth="1"/>
    <col min="1288" max="1291" width="7.7109375" style="101" customWidth="1"/>
    <col min="1292" max="1292" width="10.7109375" style="101" customWidth="1"/>
    <col min="1293" max="1296" width="7.7109375" style="101" customWidth="1"/>
    <col min="1297" max="1297" width="12.42578125" style="101"/>
    <col min="1298" max="1298" width="28.85546875" style="101" customWidth="1"/>
    <col min="1299" max="1536" width="12.42578125" style="101"/>
    <col min="1537" max="1537" width="34.5703125" style="101" customWidth="1"/>
    <col min="1538" max="1538" width="10.7109375" style="101" customWidth="1"/>
    <col min="1539" max="1542" width="7.7109375" style="101" customWidth="1"/>
    <col min="1543" max="1543" width="10.7109375" style="101" customWidth="1"/>
    <col min="1544" max="1547" width="7.7109375" style="101" customWidth="1"/>
    <col min="1548" max="1548" width="10.7109375" style="101" customWidth="1"/>
    <col min="1549" max="1552" width="7.7109375" style="101" customWidth="1"/>
    <col min="1553" max="1553" width="12.42578125" style="101"/>
    <col min="1554" max="1554" width="28.85546875" style="101" customWidth="1"/>
    <col min="1555" max="1792" width="12.42578125" style="101"/>
    <col min="1793" max="1793" width="34.5703125" style="101" customWidth="1"/>
    <col min="1794" max="1794" width="10.7109375" style="101" customWidth="1"/>
    <col min="1795" max="1798" width="7.7109375" style="101" customWidth="1"/>
    <col min="1799" max="1799" width="10.7109375" style="101" customWidth="1"/>
    <col min="1800" max="1803" width="7.7109375" style="101" customWidth="1"/>
    <col min="1804" max="1804" width="10.7109375" style="101" customWidth="1"/>
    <col min="1805" max="1808" width="7.7109375" style="101" customWidth="1"/>
    <col min="1809" max="1809" width="12.42578125" style="101"/>
    <col min="1810" max="1810" width="28.85546875" style="101" customWidth="1"/>
    <col min="1811" max="2048" width="12.42578125" style="101"/>
    <col min="2049" max="2049" width="34.5703125" style="101" customWidth="1"/>
    <col min="2050" max="2050" width="10.7109375" style="101" customWidth="1"/>
    <col min="2051" max="2054" width="7.7109375" style="101" customWidth="1"/>
    <col min="2055" max="2055" width="10.7109375" style="101" customWidth="1"/>
    <col min="2056" max="2059" width="7.7109375" style="101" customWidth="1"/>
    <col min="2060" max="2060" width="10.7109375" style="101" customWidth="1"/>
    <col min="2061" max="2064" width="7.7109375" style="101" customWidth="1"/>
    <col min="2065" max="2065" width="12.42578125" style="101"/>
    <col min="2066" max="2066" width="28.85546875" style="101" customWidth="1"/>
    <col min="2067" max="2304" width="12.42578125" style="101"/>
    <col min="2305" max="2305" width="34.5703125" style="101" customWidth="1"/>
    <col min="2306" max="2306" width="10.7109375" style="101" customWidth="1"/>
    <col min="2307" max="2310" width="7.7109375" style="101" customWidth="1"/>
    <col min="2311" max="2311" width="10.7109375" style="101" customWidth="1"/>
    <col min="2312" max="2315" width="7.7109375" style="101" customWidth="1"/>
    <col min="2316" max="2316" width="10.7109375" style="101" customWidth="1"/>
    <col min="2317" max="2320" width="7.7109375" style="101" customWidth="1"/>
    <col min="2321" max="2321" width="12.42578125" style="101"/>
    <col min="2322" max="2322" width="28.85546875" style="101" customWidth="1"/>
    <col min="2323" max="2560" width="12.42578125" style="101"/>
    <col min="2561" max="2561" width="34.5703125" style="101" customWidth="1"/>
    <col min="2562" max="2562" width="10.7109375" style="101" customWidth="1"/>
    <col min="2563" max="2566" width="7.7109375" style="101" customWidth="1"/>
    <col min="2567" max="2567" width="10.7109375" style="101" customWidth="1"/>
    <col min="2568" max="2571" width="7.7109375" style="101" customWidth="1"/>
    <col min="2572" max="2572" width="10.7109375" style="101" customWidth="1"/>
    <col min="2573" max="2576" width="7.7109375" style="101" customWidth="1"/>
    <col min="2577" max="2577" width="12.42578125" style="101"/>
    <col min="2578" max="2578" width="28.85546875" style="101" customWidth="1"/>
    <col min="2579" max="2816" width="12.42578125" style="101"/>
    <col min="2817" max="2817" width="34.5703125" style="101" customWidth="1"/>
    <col min="2818" max="2818" width="10.7109375" style="101" customWidth="1"/>
    <col min="2819" max="2822" width="7.7109375" style="101" customWidth="1"/>
    <col min="2823" max="2823" width="10.7109375" style="101" customWidth="1"/>
    <col min="2824" max="2827" width="7.7109375" style="101" customWidth="1"/>
    <col min="2828" max="2828" width="10.7109375" style="101" customWidth="1"/>
    <col min="2829" max="2832" width="7.7109375" style="101" customWidth="1"/>
    <col min="2833" max="2833" width="12.42578125" style="101"/>
    <col min="2834" max="2834" width="28.85546875" style="101" customWidth="1"/>
    <col min="2835" max="3072" width="12.42578125" style="101"/>
    <col min="3073" max="3073" width="34.5703125" style="101" customWidth="1"/>
    <col min="3074" max="3074" width="10.7109375" style="101" customWidth="1"/>
    <col min="3075" max="3078" width="7.7109375" style="101" customWidth="1"/>
    <col min="3079" max="3079" width="10.7109375" style="101" customWidth="1"/>
    <col min="3080" max="3083" width="7.7109375" style="101" customWidth="1"/>
    <col min="3084" max="3084" width="10.7109375" style="101" customWidth="1"/>
    <col min="3085" max="3088" width="7.7109375" style="101" customWidth="1"/>
    <col min="3089" max="3089" width="12.42578125" style="101"/>
    <col min="3090" max="3090" width="28.85546875" style="101" customWidth="1"/>
    <col min="3091" max="3328" width="12.42578125" style="101"/>
    <col min="3329" max="3329" width="34.5703125" style="101" customWidth="1"/>
    <col min="3330" max="3330" width="10.7109375" style="101" customWidth="1"/>
    <col min="3331" max="3334" width="7.7109375" style="101" customWidth="1"/>
    <col min="3335" max="3335" width="10.7109375" style="101" customWidth="1"/>
    <col min="3336" max="3339" width="7.7109375" style="101" customWidth="1"/>
    <col min="3340" max="3340" width="10.7109375" style="101" customWidth="1"/>
    <col min="3341" max="3344" width="7.7109375" style="101" customWidth="1"/>
    <col min="3345" max="3345" width="12.42578125" style="101"/>
    <col min="3346" max="3346" width="28.85546875" style="101" customWidth="1"/>
    <col min="3347" max="3584" width="12.42578125" style="101"/>
    <col min="3585" max="3585" width="34.5703125" style="101" customWidth="1"/>
    <col min="3586" max="3586" width="10.7109375" style="101" customWidth="1"/>
    <col min="3587" max="3590" width="7.7109375" style="101" customWidth="1"/>
    <col min="3591" max="3591" width="10.7109375" style="101" customWidth="1"/>
    <col min="3592" max="3595" width="7.7109375" style="101" customWidth="1"/>
    <col min="3596" max="3596" width="10.7109375" style="101" customWidth="1"/>
    <col min="3597" max="3600" width="7.7109375" style="101" customWidth="1"/>
    <col min="3601" max="3601" width="12.42578125" style="101"/>
    <col min="3602" max="3602" width="28.85546875" style="101" customWidth="1"/>
    <col min="3603" max="3840" width="12.42578125" style="101"/>
    <col min="3841" max="3841" width="34.5703125" style="101" customWidth="1"/>
    <col min="3842" max="3842" width="10.7109375" style="101" customWidth="1"/>
    <col min="3843" max="3846" width="7.7109375" style="101" customWidth="1"/>
    <col min="3847" max="3847" width="10.7109375" style="101" customWidth="1"/>
    <col min="3848" max="3851" width="7.7109375" style="101" customWidth="1"/>
    <col min="3852" max="3852" width="10.7109375" style="101" customWidth="1"/>
    <col min="3853" max="3856" width="7.7109375" style="101" customWidth="1"/>
    <col min="3857" max="3857" width="12.42578125" style="101"/>
    <col min="3858" max="3858" width="28.85546875" style="101" customWidth="1"/>
    <col min="3859" max="4096" width="12.42578125" style="101"/>
    <col min="4097" max="4097" width="34.5703125" style="101" customWidth="1"/>
    <col min="4098" max="4098" width="10.7109375" style="101" customWidth="1"/>
    <col min="4099" max="4102" width="7.7109375" style="101" customWidth="1"/>
    <col min="4103" max="4103" width="10.7109375" style="101" customWidth="1"/>
    <col min="4104" max="4107" width="7.7109375" style="101" customWidth="1"/>
    <col min="4108" max="4108" width="10.7109375" style="101" customWidth="1"/>
    <col min="4109" max="4112" width="7.7109375" style="101" customWidth="1"/>
    <col min="4113" max="4113" width="12.42578125" style="101"/>
    <col min="4114" max="4114" width="28.85546875" style="101" customWidth="1"/>
    <col min="4115" max="4352" width="12.42578125" style="101"/>
    <col min="4353" max="4353" width="34.5703125" style="101" customWidth="1"/>
    <col min="4354" max="4354" width="10.7109375" style="101" customWidth="1"/>
    <col min="4355" max="4358" width="7.7109375" style="101" customWidth="1"/>
    <col min="4359" max="4359" width="10.7109375" style="101" customWidth="1"/>
    <col min="4360" max="4363" width="7.7109375" style="101" customWidth="1"/>
    <col min="4364" max="4364" width="10.7109375" style="101" customWidth="1"/>
    <col min="4365" max="4368" width="7.7109375" style="101" customWidth="1"/>
    <col min="4369" max="4369" width="12.42578125" style="101"/>
    <col min="4370" max="4370" width="28.85546875" style="101" customWidth="1"/>
    <col min="4371" max="4608" width="12.42578125" style="101"/>
    <col min="4609" max="4609" width="34.5703125" style="101" customWidth="1"/>
    <col min="4610" max="4610" width="10.7109375" style="101" customWidth="1"/>
    <col min="4611" max="4614" width="7.7109375" style="101" customWidth="1"/>
    <col min="4615" max="4615" width="10.7109375" style="101" customWidth="1"/>
    <col min="4616" max="4619" width="7.7109375" style="101" customWidth="1"/>
    <col min="4620" max="4620" width="10.7109375" style="101" customWidth="1"/>
    <col min="4621" max="4624" width="7.7109375" style="101" customWidth="1"/>
    <col min="4625" max="4625" width="12.42578125" style="101"/>
    <col min="4626" max="4626" width="28.85546875" style="101" customWidth="1"/>
    <col min="4627" max="4864" width="12.42578125" style="101"/>
    <col min="4865" max="4865" width="34.5703125" style="101" customWidth="1"/>
    <col min="4866" max="4866" width="10.7109375" style="101" customWidth="1"/>
    <col min="4867" max="4870" width="7.7109375" style="101" customWidth="1"/>
    <col min="4871" max="4871" width="10.7109375" style="101" customWidth="1"/>
    <col min="4872" max="4875" width="7.7109375" style="101" customWidth="1"/>
    <col min="4876" max="4876" width="10.7109375" style="101" customWidth="1"/>
    <col min="4877" max="4880" width="7.7109375" style="101" customWidth="1"/>
    <col min="4881" max="4881" width="12.42578125" style="101"/>
    <col min="4882" max="4882" width="28.85546875" style="101" customWidth="1"/>
    <col min="4883" max="5120" width="12.42578125" style="101"/>
    <col min="5121" max="5121" width="34.5703125" style="101" customWidth="1"/>
    <col min="5122" max="5122" width="10.7109375" style="101" customWidth="1"/>
    <col min="5123" max="5126" width="7.7109375" style="101" customWidth="1"/>
    <col min="5127" max="5127" width="10.7109375" style="101" customWidth="1"/>
    <col min="5128" max="5131" width="7.7109375" style="101" customWidth="1"/>
    <col min="5132" max="5132" width="10.7109375" style="101" customWidth="1"/>
    <col min="5133" max="5136" width="7.7109375" style="101" customWidth="1"/>
    <col min="5137" max="5137" width="12.42578125" style="101"/>
    <col min="5138" max="5138" width="28.85546875" style="101" customWidth="1"/>
    <col min="5139" max="5376" width="12.42578125" style="101"/>
    <col min="5377" max="5377" width="34.5703125" style="101" customWidth="1"/>
    <col min="5378" max="5378" width="10.7109375" style="101" customWidth="1"/>
    <col min="5379" max="5382" width="7.7109375" style="101" customWidth="1"/>
    <col min="5383" max="5383" width="10.7109375" style="101" customWidth="1"/>
    <col min="5384" max="5387" width="7.7109375" style="101" customWidth="1"/>
    <col min="5388" max="5388" width="10.7109375" style="101" customWidth="1"/>
    <col min="5389" max="5392" width="7.7109375" style="101" customWidth="1"/>
    <col min="5393" max="5393" width="12.42578125" style="101"/>
    <col min="5394" max="5394" width="28.85546875" style="101" customWidth="1"/>
    <col min="5395" max="5632" width="12.42578125" style="101"/>
    <col min="5633" max="5633" width="34.5703125" style="101" customWidth="1"/>
    <col min="5634" max="5634" width="10.7109375" style="101" customWidth="1"/>
    <col min="5635" max="5638" width="7.7109375" style="101" customWidth="1"/>
    <col min="5639" max="5639" width="10.7109375" style="101" customWidth="1"/>
    <col min="5640" max="5643" width="7.7109375" style="101" customWidth="1"/>
    <col min="5644" max="5644" width="10.7109375" style="101" customWidth="1"/>
    <col min="5645" max="5648" width="7.7109375" style="101" customWidth="1"/>
    <col min="5649" max="5649" width="12.42578125" style="101"/>
    <col min="5650" max="5650" width="28.85546875" style="101" customWidth="1"/>
    <col min="5651" max="5888" width="12.42578125" style="101"/>
    <col min="5889" max="5889" width="34.5703125" style="101" customWidth="1"/>
    <col min="5890" max="5890" width="10.7109375" style="101" customWidth="1"/>
    <col min="5891" max="5894" width="7.7109375" style="101" customWidth="1"/>
    <col min="5895" max="5895" width="10.7109375" style="101" customWidth="1"/>
    <col min="5896" max="5899" width="7.7109375" style="101" customWidth="1"/>
    <col min="5900" max="5900" width="10.7109375" style="101" customWidth="1"/>
    <col min="5901" max="5904" width="7.7109375" style="101" customWidth="1"/>
    <col min="5905" max="5905" width="12.42578125" style="101"/>
    <col min="5906" max="5906" width="28.85546875" style="101" customWidth="1"/>
    <col min="5907" max="6144" width="12.42578125" style="101"/>
    <col min="6145" max="6145" width="34.5703125" style="101" customWidth="1"/>
    <col min="6146" max="6146" width="10.7109375" style="101" customWidth="1"/>
    <col min="6147" max="6150" width="7.7109375" style="101" customWidth="1"/>
    <col min="6151" max="6151" width="10.7109375" style="101" customWidth="1"/>
    <col min="6152" max="6155" width="7.7109375" style="101" customWidth="1"/>
    <col min="6156" max="6156" width="10.7109375" style="101" customWidth="1"/>
    <col min="6157" max="6160" width="7.7109375" style="101" customWidth="1"/>
    <col min="6161" max="6161" width="12.42578125" style="101"/>
    <col min="6162" max="6162" width="28.85546875" style="101" customWidth="1"/>
    <col min="6163" max="6400" width="12.42578125" style="101"/>
    <col min="6401" max="6401" width="34.5703125" style="101" customWidth="1"/>
    <col min="6402" max="6402" width="10.7109375" style="101" customWidth="1"/>
    <col min="6403" max="6406" width="7.7109375" style="101" customWidth="1"/>
    <col min="6407" max="6407" width="10.7109375" style="101" customWidth="1"/>
    <col min="6408" max="6411" width="7.7109375" style="101" customWidth="1"/>
    <col min="6412" max="6412" width="10.7109375" style="101" customWidth="1"/>
    <col min="6413" max="6416" width="7.7109375" style="101" customWidth="1"/>
    <col min="6417" max="6417" width="12.42578125" style="101"/>
    <col min="6418" max="6418" width="28.85546875" style="101" customWidth="1"/>
    <col min="6419" max="6656" width="12.42578125" style="101"/>
    <col min="6657" max="6657" width="34.5703125" style="101" customWidth="1"/>
    <col min="6658" max="6658" width="10.7109375" style="101" customWidth="1"/>
    <col min="6659" max="6662" width="7.7109375" style="101" customWidth="1"/>
    <col min="6663" max="6663" width="10.7109375" style="101" customWidth="1"/>
    <col min="6664" max="6667" width="7.7109375" style="101" customWidth="1"/>
    <col min="6668" max="6668" width="10.7109375" style="101" customWidth="1"/>
    <col min="6669" max="6672" width="7.7109375" style="101" customWidth="1"/>
    <col min="6673" max="6673" width="12.42578125" style="101"/>
    <col min="6674" max="6674" width="28.85546875" style="101" customWidth="1"/>
    <col min="6675" max="6912" width="12.42578125" style="101"/>
    <col min="6913" max="6913" width="34.5703125" style="101" customWidth="1"/>
    <col min="6914" max="6914" width="10.7109375" style="101" customWidth="1"/>
    <col min="6915" max="6918" width="7.7109375" style="101" customWidth="1"/>
    <col min="6919" max="6919" width="10.7109375" style="101" customWidth="1"/>
    <col min="6920" max="6923" width="7.7109375" style="101" customWidth="1"/>
    <col min="6924" max="6924" width="10.7109375" style="101" customWidth="1"/>
    <col min="6925" max="6928" width="7.7109375" style="101" customWidth="1"/>
    <col min="6929" max="6929" width="12.42578125" style="101"/>
    <col min="6930" max="6930" width="28.85546875" style="101" customWidth="1"/>
    <col min="6931" max="7168" width="12.42578125" style="101"/>
    <col min="7169" max="7169" width="34.5703125" style="101" customWidth="1"/>
    <col min="7170" max="7170" width="10.7109375" style="101" customWidth="1"/>
    <col min="7171" max="7174" width="7.7109375" style="101" customWidth="1"/>
    <col min="7175" max="7175" width="10.7109375" style="101" customWidth="1"/>
    <col min="7176" max="7179" width="7.7109375" style="101" customWidth="1"/>
    <col min="7180" max="7180" width="10.7109375" style="101" customWidth="1"/>
    <col min="7181" max="7184" width="7.7109375" style="101" customWidth="1"/>
    <col min="7185" max="7185" width="12.42578125" style="101"/>
    <col min="7186" max="7186" width="28.85546875" style="101" customWidth="1"/>
    <col min="7187" max="7424" width="12.42578125" style="101"/>
    <col min="7425" max="7425" width="34.5703125" style="101" customWidth="1"/>
    <col min="7426" max="7426" width="10.7109375" style="101" customWidth="1"/>
    <col min="7427" max="7430" width="7.7109375" style="101" customWidth="1"/>
    <col min="7431" max="7431" width="10.7109375" style="101" customWidth="1"/>
    <col min="7432" max="7435" width="7.7109375" style="101" customWidth="1"/>
    <col min="7436" max="7436" width="10.7109375" style="101" customWidth="1"/>
    <col min="7437" max="7440" width="7.7109375" style="101" customWidth="1"/>
    <col min="7441" max="7441" width="12.42578125" style="101"/>
    <col min="7442" max="7442" width="28.85546875" style="101" customWidth="1"/>
    <col min="7443" max="7680" width="12.42578125" style="101"/>
    <col min="7681" max="7681" width="34.5703125" style="101" customWidth="1"/>
    <col min="7682" max="7682" width="10.7109375" style="101" customWidth="1"/>
    <col min="7683" max="7686" width="7.7109375" style="101" customWidth="1"/>
    <col min="7687" max="7687" width="10.7109375" style="101" customWidth="1"/>
    <col min="7688" max="7691" width="7.7109375" style="101" customWidth="1"/>
    <col min="7692" max="7692" width="10.7109375" style="101" customWidth="1"/>
    <col min="7693" max="7696" width="7.7109375" style="101" customWidth="1"/>
    <col min="7697" max="7697" width="12.42578125" style="101"/>
    <col min="7698" max="7698" width="28.85546875" style="101" customWidth="1"/>
    <col min="7699" max="7936" width="12.42578125" style="101"/>
    <col min="7937" max="7937" width="34.5703125" style="101" customWidth="1"/>
    <col min="7938" max="7938" width="10.7109375" style="101" customWidth="1"/>
    <col min="7939" max="7942" width="7.7109375" style="101" customWidth="1"/>
    <col min="7943" max="7943" width="10.7109375" style="101" customWidth="1"/>
    <col min="7944" max="7947" width="7.7109375" style="101" customWidth="1"/>
    <col min="7948" max="7948" width="10.7109375" style="101" customWidth="1"/>
    <col min="7949" max="7952" width="7.7109375" style="101" customWidth="1"/>
    <col min="7953" max="7953" width="12.42578125" style="101"/>
    <col min="7954" max="7954" width="28.85546875" style="101" customWidth="1"/>
    <col min="7955" max="8192" width="12.42578125" style="101"/>
    <col min="8193" max="8193" width="34.5703125" style="101" customWidth="1"/>
    <col min="8194" max="8194" width="10.7109375" style="101" customWidth="1"/>
    <col min="8195" max="8198" width="7.7109375" style="101" customWidth="1"/>
    <col min="8199" max="8199" width="10.7109375" style="101" customWidth="1"/>
    <col min="8200" max="8203" width="7.7109375" style="101" customWidth="1"/>
    <col min="8204" max="8204" width="10.7109375" style="101" customWidth="1"/>
    <col min="8205" max="8208" width="7.7109375" style="101" customWidth="1"/>
    <col min="8209" max="8209" width="12.42578125" style="101"/>
    <col min="8210" max="8210" width="28.85546875" style="101" customWidth="1"/>
    <col min="8211" max="8448" width="12.42578125" style="101"/>
    <col min="8449" max="8449" width="34.5703125" style="101" customWidth="1"/>
    <col min="8450" max="8450" width="10.7109375" style="101" customWidth="1"/>
    <col min="8451" max="8454" width="7.7109375" style="101" customWidth="1"/>
    <col min="8455" max="8455" width="10.7109375" style="101" customWidth="1"/>
    <col min="8456" max="8459" width="7.7109375" style="101" customWidth="1"/>
    <col min="8460" max="8460" width="10.7109375" style="101" customWidth="1"/>
    <col min="8461" max="8464" width="7.7109375" style="101" customWidth="1"/>
    <col min="8465" max="8465" width="12.42578125" style="101"/>
    <col min="8466" max="8466" width="28.85546875" style="101" customWidth="1"/>
    <col min="8467" max="8704" width="12.42578125" style="101"/>
    <col min="8705" max="8705" width="34.5703125" style="101" customWidth="1"/>
    <col min="8706" max="8706" width="10.7109375" style="101" customWidth="1"/>
    <col min="8707" max="8710" width="7.7109375" style="101" customWidth="1"/>
    <col min="8711" max="8711" width="10.7109375" style="101" customWidth="1"/>
    <col min="8712" max="8715" width="7.7109375" style="101" customWidth="1"/>
    <col min="8716" max="8716" width="10.7109375" style="101" customWidth="1"/>
    <col min="8717" max="8720" width="7.7109375" style="101" customWidth="1"/>
    <col min="8721" max="8721" width="12.42578125" style="101"/>
    <col min="8722" max="8722" width="28.85546875" style="101" customWidth="1"/>
    <col min="8723" max="8960" width="12.42578125" style="101"/>
    <col min="8961" max="8961" width="34.5703125" style="101" customWidth="1"/>
    <col min="8962" max="8962" width="10.7109375" style="101" customWidth="1"/>
    <col min="8963" max="8966" width="7.7109375" style="101" customWidth="1"/>
    <col min="8967" max="8967" width="10.7109375" style="101" customWidth="1"/>
    <col min="8968" max="8971" width="7.7109375" style="101" customWidth="1"/>
    <col min="8972" max="8972" width="10.7109375" style="101" customWidth="1"/>
    <col min="8973" max="8976" width="7.7109375" style="101" customWidth="1"/>
    <col min="8977" max="8977" width="12.42578125" style="101"/>
    <col min="8978" max="8978" width="28.85546875" style="101" customWidth="1"/>
    <col min="8979" max="9216" width="12.42578125" style="101"/>
    <col min="9217" max="9217" width="34.5703125" style="101" customWidth="1"/>
    <col min="9218" max="9218" width="10.7109375" style="101" customWidth="1"/>
    <col min="9219" max="9222" width="7.7109375" style="101" customWidth="1"/>
    <col min="9223" max="9223" width="10.7109375" style="101" customWidth="1"/>
    <col min="9224" max="9227" width="7.7109375" style="101" customWidth="1"/>
    <col min="9228" max="9228" width="10.7109375" style="101" customWidth="1"/>
    <col min="9229" max="9232" width="7.7109375" style="101" customWidth="1"/>
    <col min="9233" max="9233" width="12.42578125" style="101"/>
    <col min="9234" max="9234" width="28.85546875" style="101" customWidth="1"/>
    <col min="9235" max="9472" width="12.42578125" style="101"/>
    <col min="9473" max="9473" width="34.5703125" style="101" customWidth="1"/>
    <col min="9474" max="9474" width="10.7109375" style="101" customWidth="1"/>
    <col min="9475" max="9478" width="7.7109375" style="101" customWidth="1"/>
    <col min="9479" max="9479" width="10.7109375" style="101" customWidth="1"/>
    <col min="9480" max="9483" width="7.7109375" style="101" customWidth="1"/>
    <col min="9484" max="9484" width="10.7109375" style="101" customWidth="1"/>
    <col min="9485" max="9488" width="7.7109375" style="101" customWidth="1"/>
    <col min="9489" max="9489" width="12.42578125" style="101"/>
    <col min="9490" max="9490" width="28.85546875" style="101" customWidth="1"/>
    <col min="9491" max="9728" width="12.42578125" style="101"/>
    <col min="9729" max="9729" width="34.5703125" style="101" customWidth="1"/>
    <col min="9730" max="9730" width="10.7109375" style="101" customWidth="1"/>
    <col min="9731" max="9734" width="7.7109375" style="101" customWidth="1"/>
    <col min="9735" max="9735" width="10.7109375" style="101" customWidth="1"/>
    <col min="9736" max="9739" width="7.7109375" style="101" customWidth="1"/>
    <col min="9740" max="9740" width="10.7109375" style="101" customWidth="1"/>
    <col min="9741" max="9744" width="7.7109375" style="101" customWidth="1"/>
    <col min="9745" max="9745" width="12.42578125" style="101"/>
    <col min="9746" max="9746" width="28.85546875" style="101" customWidth="1"/>
    <col min="9747" max="9984" width="12.42578125" style="101"/>
    <col min="9985" max="9985" width="34.5703125" style="101" customWidth="1"/>
    <col min="9986" max="9986" width="10.7109375" style="101" customWidth="1"/>
    <col min="9987" max="9990" width="7.7109375" style="101" customWidth="1"/>
    <col min="9991" max="9991" width="10.7109375" style="101" customWidth="1"/>
    <col min="9992" max="9995" width="7.7109375" style="101" customWidth="1"/>
    <col min="9996" max="9996" width="10.7109375" style="101" customWidth="1"/>
    <col min="9997" max="10000" width="7.7109375" style="101" customWidth="1"/>
    <col min="10001" max="10001" width="12.42578125" style="101"/>
    <col min="10002" max="10002" width="28.85546875" style="101" customWidth="1"/>
    <col min="10003" max="10240" width="12.42578125" style="101"/>
    <col min="10241" max="10241" width="34.5703125" style="101" customWidth="1"/>
    <col min="10242" max="10242" width="10.7109375" style="101" customWidth="1"/>
    <col min="10243" max="10246" width="7.7109375" style="101" customWidth="1"/>
    <col min="10247" max="10247" width="10.7109375" style="101" customWidth="1"/>
    <col min="10248" max="10251" width="7.7109375" style="101" customWidth="1"/>
    <col min="10252" max="10252" width="10.7109375" style="101" customWidth="1"/>
    <col min="10253" max="10256" width="7.7109375" style="101" customWidth="1"/>
    <col min="10257" max="10257" width="12.42578125" style="101"/>
    <col min="10258" max="10258" width="28.85546875" style="101" customWidth="1"/>
    <col min="10259" max="10496" width="12.42578125" style="101"/>
    <col min="10497" max="10497" width="34.5703125" style="101" customWidth="1"/>
    <col min="10498" max="10498" width="10.7109375" style="101" customWidth="1"/>
    <col min="10499" max="10502" width="7.7109375" style="101" customWidth="1"/>
    <col min="10503" max="10503" width="10.7109375" style="101" customWidth="1"/>
    <col min="10504" max="10507" width="7.7109375" style="101" customWidth="1"/>
    <col min="10508" max="10508" width="10.7109375" style="101" customWidth="1"/>
    <col min="10509" max="10512" width="7.7109375" style="101" customWidth="1"/>
    <col min="10513" max="10513" width="12.42578125" style="101"/>
    <col min="10514" max="10514" width="28.85546875" style="101" customWidth="1"/>
    <col min="10515" max="10752" width="12.42578125" style="101"/>
    <col min="10753" max="10753" width="34.5703125" style="101" customWidth="1"/>
    <col min="10754" max="10754" width="10.7109375" style="101" customWidth="1"/>
    <col min="10755" max="10758" width="7.7109375" style="101" customWidth="1"/>
    <col min="10759" max="10759" width="10.7109375" style="101" customWidth="1"/>
    <col min="10760" max="10763" width="7.7109375" style="101" customWidth="1"/>
    <col min="10764" max="10764" width="10.7109375" style="101" customWidth="1"/>
    <col min="10765" max="10768" width="7.7109375" style="101" customWidth="1"/>
    <col min="10769" max="10769" width="12.42578125" style="101"/>
    <col min="10770" max="10770" width="28.85546875" style="101" customWidth="1"/>
    <col min="10771" max="11008" width="12.42578125" style="101"/>
    <col min="11009" max="11009" width="34.5703125" style="101" customWidth="1"/>
    <col min="11010" max="11010" width="10.7109375" style="101" customWidth="1"/>
    <col min="11011" max="11014" width="7.7109375" style="101" customWidth="1"/>
    <col min="11015" max="11015" width="10.7109375" style="101" customWidth="1"/>
    <col min="11016" max="11019" width="7.7109375" style="101" customWidth="1"/>
    <col min="11020" max="11020" width="10.7109375" style="101" customWidth="1"/>
    <col min="11021" max="11024" width="7.7109375" style="101" customWidth="1"/>
    <col min="11025" max="11025" width="12.42578125" style="101"/>
    <col min="11026" max="11026" width="28.85546875" style="101" customWidth="1"/>
    <col min="11027" max="11264" width="12.42578125" style="101"/>
    <col min="11265" max="11265" width="34.5703125" style="101" customWidth="1"/>
    <col min="11266" max="11266" width="10.7109375" style="101" customWidth="1"/>
    <col min="11267" max="11270" width="7.7109375" style="101" customWidth="1"/>
    <col min="11271" max="11271" width="10.7109375" style="101" customWidth="1"/>
    <col min="11272" max="11275" width="7.7109375" style="101" customWidth="1"/>
    <col min="11276" max="11276" width="10.7109375" style="101" customWidth="1"/>
    <col min="11277" max="11280" width="7.7109375" style="101" customWidth="1"/>
    <col min="11281" max="11281" width="12.42578125" style="101"/>
    <col min="11282" max="11282" width="28.85546875" style="101" customWidth="1"/>
    <col min="11283" max="11520" width="12.42578125" style="101"/>
    <col min="11521" max="11521" width="34.5703125" style="101" customWidth="1"/>
    <col min="11522" max="11522" width="10.7109375" style="101" customWidth="1"/>
    <col min="11523" max="11526" width="7.7109375" style="101" customWidth="1"/>
    <col min="11527" max="11527" width="10.7109375" style="101" customWidth="1"/>
    <col min="11528" max="11531" width="7.7109375" style="101" customWidth="1"/>
    <col min="11532" max="11532" width="10.7109375" style="101" customWidth="1"/>
    <col min="11533" max="11536" width="7.7109375" style="101" customWidth="1"/>
    <col min="11537" max="11537" width="12.42578125" style="101"/>
    <col min="11538" max="11538" width="28.85546875" style="101" customWidth="1"/>
    <col min="11539" max="11776" width="12.42578125" style="101"/>
    <col min="11777" max="11777" width="34.5703125" style="101" customWidth="1"/>
    <col min="11778" max="11778" width="10.7109375" style="101" customWidth="1"/>
    <col min="11779" max="11782" width="7.7109375" style="101" customWidth="1"/>
    <col min="11783" max="11783" width="10.7109375" style="101" customWidth="1"/>
    <col min="11784" max="11787" width="7.7109375" style="101" customWidth="1"/>
    <col min="11788" max="11788" width="10.7109375" style="101" customWidth="1"/>
    <col min="11789" max="11792" width="7.7109375" style="101" customWidth="1"/>
    <col min="11793" max="11793" width="12.42578125" style="101"/>
    <col min="11794" max="11794" width="28.85546875" style="101" customWidth="1"/>
    <col min="11795" max="12032" width="12.42578125" style="101"/>
    <col min="12033" max="12033" width="34.5703125" style="101" customWidth="1"/>
    <col min="12034" max="12034" width="10.7109375" style="101" customWidth="1"/>
    <col min="12035" max="12038" width="7.7109375" style="101" customWidth="1"/>
    <col min="12039" max="12039" width="10.7109375" style="101" customWidth="1"/>
    <col min="12040" max="12043" width="7.7109375" style="101" customWidth="1"/>
    <col min="12044" max="12044" width="10.7109375" style="101" customWidth="1"/>
    <col min="12045" max="12048" width="7.7109375" style="101" customWidth="1"/>
    <col min="12049" max="12049" width="12.42578125" style="101"/>
    <col min="12050" max="12050" width="28.85546875" style="101" customWidth="1"/>
    <col min="12051" max="12288" width="12.42578125" style="101"/>
    <col min="12289" max="12289" width="34.5703125" style="101" customWidth="1"/>
    <col min="12290" max="12290" width="10.7109375" style="101" customWidth="1"/>
    <col min="12291" max="12294" width="7.7109375" style="101" customWidth="1"/>
    <col min="12295" max="12295" width="10.7109375" style="101" customWidth="1"/>
    <col min="12296" max="12299" width="7.7109375" style="101" customWidth="1"/>
    <col min="12300" max="12300" width="10.7109375" style="101" customWidth="1"/>
    <col min="12301" max="12304" width="7.7109375" style="101" customWidth="1"/>
    <col min="12305" max="12305" width="12.42578125" style="101"/>
    <col min="12306" max="12306" width="28.85546875" style="101" customWidth="1"/>
    <col min="12307" max="12544" width="12.42578125" style="101"/>
    <col min="12545" max="12545" width="34.5703125" style="101" customWidth="1"/>
    <col min="12546" max="12546" width="10.7109375" style="101" customWidth="1"/>
    <col min="12547" max="12550" width="7.7109375" style="101" customWidth="1"/>
    <col min="12551" max="12551" width="10.7109375" style="101" customWidth="1"/>
    <col min="12552" max="12555" width="7.7109375" style="101" customWidth="1"/>
    <col min="12556" max="12556" width="10.7109375" style="101" customWidth="1"/>
    <col min="12557" max="12560" width="7.7109375" style="101" customWidth="1"/>
    <col min="12561" max="12561" width="12.42578125" style="101"/>
    <col min="12562" max="12562" width="28.85546875" style="101" customWidth="1"/>
    <col min="12563" max="12800" width="12.42578125" style="101"/>
    <col min="12801" max="12801" width="34.5703125" style="101" customWidth="1"/>
    <col min="12802" max="12802" width="10.7109375" style="101" customWidth="1"/>
    <col min="12803" max="12806" width="7.7109375" style="101" customWidth="1"/>
    <col min="12807" max="12807" width="10.7109375" style="101" customWidth="1"/>
    <col min="12808" max="12811" width="7.7109375" style="101" customWidth="1"/>
    <col min="12812" max="12812" width="10.7109375" style="101" customWidth="1"/>
    <col min="12813" max="12816" width="7.7109375" style="101" customWidth="1"/>
    <col min="12817" max="12817" width="12.42578125" style="101"/>
    <col min="12818" max="12818" width="28.85546875" style="101" customWidth="1"/>
    <col min="12819" max="13056" width="12.42578125" style="101"/>
    <col min="13057" max="13057" width="34.5703125" style="101" customWidth="1"/>
    <col min="13058" max="13058" width="10.7109375" style="101" customWidth="1"/>
    <col min="13059" max="13062" width="7.7109375" style="101" customWidth="1"/>
    <col min="13063" max="13063" width="10.7109375" style="101" customWidth="1"/>
    <col min="13064" max="13067" width="7.7109375" style="101" customWidth="1"/>
    <col min="13068" max="13068" width="10.7109375" style="101" customWidth="1"/>
    <col min="13069" max="13072" width="7.7109375" style="101" customWidth="1"/>
    <col min="13073" max="13073" width="12.42578125" style="101"/>
    <col min="13074" max="13074" width="28.85546875" style="101" customWidth="1"/>
    <col min="13075" max="13312" width="12.42578125" style="101"/>
    <col min="13313" max="13313" width="34.5703125" style="101" customWidth="1"/>
    <col min="13314" max="13314" width="10.7109375" style="101" customWidth="1"/>
    <col min="13315" max="13318" width="7.7109375" style="101" customWidth="1"/>
    <col min="13319" max="13319" width="10.7109375" style="101" customWidth="1"/>
    <col min="13320" max="13323" width="7.7109375" style="101" customWidth="1"/>
    <col min="13324" max="13324" width="10.7109375" style="101" customWidth="1"/>
    <col min="13325" max="13328" width="7.7109375" style="101" customWidth="1"/>
    <col min="13329" max="13329" width="12.42578125" style="101"/>
    <col min="13330" max="13330" width="28.85546875" style="101" customWidth="1"/>
    <col min="13331" max="13568" width="12.42578125" style="101"/>
    <col min="13569" max="13569" width="34.5703125" style="101" customWidth="1"/>
    <col min="13570" max="13570" width="10.7109375" style="101" customWidth="1"/>
    <col min="13571" max="13574" width="7.7109375" style="101" customWidth="1"/>
    <col min="13575" max="13575" width="10.7109375" style="101" customWidth="1"/>
    <col min="13576" max="13579" width="7.7109375" style="101" customWidth="1"/>
    <col min="13580" max="13580" width="10.7109375" style="101" customWidth="1"/>
    <col min="13581" max="13584" width="7.7109375" style="101" customWidth="1"/>
    <col min="13585" max="13585" width="12.42578125" style="101"/>
    <col min="13586" max="13586" width="28.85546875" style="101" customWidth="1"/>
    <col min="13587" max="13824" width="12.42578125" style="101"/>
    <col min="13825" max="13825" width="34.5703125" style="101" customWidth="1"/>
    <col min="13826" max="13826" width="10.7109375" style="101" customWidth="1"/>
    <col min="13827" max="13830" width="7.7109375" style="101" customWidth="1"/>
    <col min="13831" max="13831" width="10.7109375" style="101" customWidth="1"/>
    <col min="13832" max="13835" width="7.7109375" style="101" customWidth="1"/>
    <col min="13836" max="13836" width="10.7109375" style="101" customWidth="1"/>
    <col min="13837" max="13840" width="7.7109375" style="101" customWidth="1"/>
    <col min="13841" max="13841" width="12.42578125" style="101"/>
    <col min="13842" max="13842" width="28.85546875" style="101" customWidth="1"/>
    <col min="13843" max="14080" width="12.42578125" style="101"/>
    <col min="14081" max="14081" width="34.5703125" style="101" customWidth="1"/>
    <col min="14082" max="14082" width="10.7109375" style="101" customWidth="1"/>
    <col min="14083" max="14086" width="7.7109375" style="101" customWidth="1"/>
    <col min="14087" max="14087" width="10.7109375" style="101" customWidth="1"/>
    <col min="14088" max="14091" width="7.7109375" style="101" customWidth="1"/>
    <col min="14092" max="14092" width="10.7109375" style="101" customWidth="1"/>
    <col min="14093" max="14096" width="7.7109375" style="101" customWidth="1"/>
    <col min="14097" max="14097" width="12.42578125" style="101"/>
    <col min="14098" max="14098" width="28.85546875" style="101" customWidth="1"/>
    <col min="14099" max="14336" width="12.42578125" style="101"/>
    <col min="14337" max="14337" width="34.5703125" style="101" customWidth="1"/>
    <col min="14338" max="14338" width="10.7109375" style="101" customWidth="1"/>
    <col min="14339" max="14342" width="7.7109375" style="101" customWidth="1"/>
    <col min="14343" max="14343" width="10.7109375" style="101" customWidth="1"/>
    <col min="14344" max="14347" width="7.7109375" style="101" customWidth="1"/>
    <col min="14348" max="14348" width="10.7109375" style="101" customWidth="1"/>
    <col min="14349" max="14352" width="7.7109375" style="101" customWidth="1"/>
    <col min="14353" max="14353" width="12.42578125" style="101"/>
    <col min="14354" max="14354" width="28.85546875" style="101" customWidth="1"/>
    <col min="14355" max="14592" width="12.42578125" style="101"/>
    <col min="14593" max="14593" width="34.5703125" style="101" customWidth="1"/>
    <col min="14594" max="14594" width="10.7109375" style="101" customWidth="1"/>
    <col min="14595" max="14598" width="7.7109375" style="101" customWidth="1"/>
    <col min="14599" max="14599" width="10.7109375" style="101" customWidth="1"/>
    <col min="14600" max="14603" width="7.7109375" style="101" customWidth="1"/>
    <col min="14604" max="14604" width="10.7109375" style="101" customWidth="1"/>
    <col min="14605" max="14608" width="7.7109375" style="101" customWidth="1"/>
    <col min="14609" max="14609" width="12.42578125" style="101"/>
    <col min="14610" max="14610" width="28.85546875" style="101" customWidth="1"/>
    <col min="14611" max="14848" width="12.42578125" style="101"/>
    <col min="14849" max="14849" width="34.5703125" style="101" customWidth="1"/>
    <col min="14850" max="14850" width="10.7109375" style="101" customWidth="1"/>
    <col min="14851" max="14854" width="7.7109375" style="101" customWidth="1"/>
    <col min="14855" max="14855" width="10.7109375" style="101" customWidth="1"/>
    <col min="14856" max="14859" width="7.7109375" style="101" customWidth="1"/>
    <col min="14860" max="14860" width="10.7109375" style="101" customWidth="1"/>
    <col min="14861" max="14864" width="7.7109375" style="101" customWidth="1"/>
    <col min="14865" max="14865" width="12.42578125" style="101"/>
    <col min="14866" max="14866" width="28.85546875" style="101" customWidth="1"/>
    <col min="14867" max="15104" width="12.42578125" style="101"/>
    <col min="15105" max="15105" width="34.5703125" style="101" customWidth="1"/>
    <col min="15106" max="15106" width="10.7109375" style="101" customWidth="1"/>
    <col min="15107" max="15110" width="7.7109375" style="101" customWidth="1"/>
    <col min="15111" max="15111" width="10.7109375" style="101" customWidth="1"/>
    <col min="15112" max="15115" width="7.7109375" style="101" customWidth="1"/>
    <col min="15116" max="15116" width="10.7109375" style="101" customWidth="1"/>
    <col min="15117" max="15120" width="7.7109375" style="101" customWidth="1"/>
    <col min="15121" max="15121" width="12.42578125" style="101"/>
    <col min="15122" max="15122" width="28.85546875" style="101" customWidth="1"/>
    <col min="15123" max="15360" width="12.42578125" style="101"/>
    <col min="15361" max="15361" width="34.5703125" style="101" customWidth="1"/>
    <col min="15362" max="15362" width="10.7109375" style="101" customWidth="1"/>
    <col min="15363" max="15366" width="7.7109375" style="101" customWidth="1"/>
    <col min="15367" max="15367" width="10.7109375" style="101" customWidth="1"/>
    <col min="15368" max="15371" width="7.7109375" style="101" customWidth="1"/>
    <col min="15372" max="15372" width="10.7109375" style="101" customWidth="1"/>
    <col min="15373" max="15376" width="7.7109375" style="101" customWidth="1"/>
    <col min="15377" max="15377" width="12.42578125" style="101"/>
    <col min="15378" max="15378" width="28.85546875" style="101" customWidth="1"/>
    <col min="15379" max="15616" width="12.42578125" style="101"/>
    <col min="15617" max="15617" width="34.5703125" style="101" customWidth="1"/>
    <col min="15618" max="15618" width="10.7109375" style="101" customWidth="1"/>
    <col min="15619" max="15622" width="7.7109375" style="101" customWidth="1"/>
    <col min="15623" max="15623" width="10.7109375" style="101" customWidth="1"/>
    <col min="15624" max="15627" width="7.7109375" style="101" customWidth="1"/>
    <col min="15628" max="15628" width="10.7109375" style="101" customWidth="1"/>
    <col min="15629" max="15632" width="7.7109375" style="101" customWidth="1"/>
    <col min="15633" max="15633" width="12.42578125" style="101"/>
    <col min="15634" max="15634" width="28.85546875" style="101" customWidth="1"/>
    <col min="15635" max="15872" width="12.42578125" style="101"/>
    <col min="15873" max="15873" width="34.5703125" style="101" customWidth="1"/>
    <col min="15874" max="15874" width="10.7109375" style="101" customWidth="1"/>
    <col min="15875" max="15878" width="7.7109375" style="101" customWidth="1"/>
    <col min="15879" max="15879" width="10.7109375" style="101" customWidth="1"/>
    <col min="15880" max="15883" width="7.7109375" style="101" customWidth="1"/>
    <col min="15884" max="15884" width="10.7109375" style="101" customWidth="1"/>
    <col min="15885" max="15888" width="7.7109375" style="101" customWidth="1"/>
    <col min="15889" max="15889" width="12.42578125" style="101"/>
    <col min="15890" max="15890" width="28.85546875" style="101" customWidth="1"/>
    <col min="15891" max="16128" width="12.42578125" style="101"/>
    <col min="16129" max="16129" width="34.5703125" style="101" customWidth="1"/>
    <col min="16130" max="16130" width="10.7109375" style="101" customWidth="1"/>
    <col min="16131" max="16134" width="7.7109375" style="101" customWidth="1"/>
    <col min="16135" max="16135" width="10.7109375" style="101" customWidth="1"/>
    <col min="16136" max="16139" width="7.7109375" style="101" customWidth="1"/>
    <col min="16140" max="16140" width="10.7109375" style="101" customWidth="1"/>
    <col min="16141" max="16144" width="7.7109375" style="101" customWidth="1"/>
    <col min="16145" max="16145" width="12.42578125" style="101"/>
    <col min="16146" max="16146" width="28.85546875" style="101" customWidth="1"/>
    <col min="16147" max="16384" width="12.42578125" style="101"/>
  </cols>
  <sheetData>
    <row r="1" spans="1:17" ht="27" customHeight="1" x14ac:dyDescent="0.25">
      <c r="A1" s="100" t="s">
        <v>67</v>
      </c>
    </row>
    <row r="2" spans="1:17" ht="21.95" customHeight="1" x14ac:dyDescent="0.25">
      <c r="A2" s="102" t="s">
        <v>68</v>
      </c>
    </row>
    <row r="3" spans="1:17" ht="19.5" thickBot="1" x14ac:dyDescent="0.3">
      <c r="A3" s="103"/>
    </row>
    <row r="4" spans="1:17" ht="24.95" customHeight="1" thickBot="1" x14ac:dyDescent="0.35">
      <c r="A4" s="104" t="s">
        <v>69</v>
      </c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7" ht="17.100000000000001" customHeight="1" x14ac:dyDescent="0.25">
      <c r="A5" s="108"/>
      <c r="B5" s="696" t="s">
        <v>66</v>
      </c>
      <c r="C5" s="697"/>
      <c r="D5" s="697"/>
      <c r="E5" s="697"/>
      <c r="F5" s="698"/>
      <c r="G5" s="696" t="s">
        <v>64</v>
      </c>
      <c r="H5" s="697"/>
      <c r="I5" s="697"/>
      <c r="J5" s="697"/>
      <c r="K5" s="698"/>
      <c r="L5" s="696" t="s">
        <v>65</v>
      </c>
      <c r="M5" s="697"/>
      <c r="N5" s="697"/>
      <c r="O5" s="697"/>
      <c r="P5" s="698"/>
    </row>
    <row r="6" spans="1:17" ht="15.95" customHeight="1" x14ac:dyDescent="0.3">
      <c r="A6" s="109" t="s">
        <v>70</v>
      </c>
      <c r="B6" s="699" t="s">
        <v>71</v>
      </c>
      <c r="C6" s="700"/>
      <c r="D6" s="701"/>
      <c r="E6" s="699" t="s">
        <v>72</v>
      </c>
      <c r="F6" s="701"/>
      <c r="G6" s="699" t="s">
        <v>71</v>
      </c>
      <c r="H6" s="700"/>
      <c r="I6" s="701"/>
      <c r="J6" s="699" t="s">
        <v>72</v>
      </c>
      <c r="K6" s="701"/>
      <c r="L6" s="699" t="s">
        <v>71</v>
      </c>
      <c r="M6" s="700"/>
      <c r="N6" s="701"/>
      <c r="O6" s="699" t="s">
        <v>72</v>
      </c>
      <c r="P6" s="701"/>
    </row>
    <row r="7" spans="1:17" ht="17.100000000000001" customHeight="1" thickBot="1" x14ac:dyDescent="0.35">
      <c r="A7" s="110"/>
      <c r="B7" s="111" t="s">
        <v>73</v>
      </c>
      <c r="C7" s="112" t="s">
        <v>74</v>
      </c>
      <c r="D7" s="113" t="s">
        <v>75</v>
      </c>
      <c r="E7" s="112" t="s">
        <v>74</v>
      </c>
      <c r="F7" s="113" t="s">
        <v>75</v>
      </c>
      <c r="G7" s="111" t="s">
        <v>73</v>
      </c>
      <c r="H7" s="112" t="s">
        <v>74</v>
      </c>
      <c r="I7" s="113" t="s">
        <v>75</v>
      </c>
      <c r="J7" s="112" t="s">
        <v>74</v>
      </c>
      <c r="K7" s="114" t="s">
        <v>75</v>
      </c>
      <c r="L7" s="111" t="s">
        <v>73</v>
      </c>
      <c r="M7" s="115" t="s">
        <v>74</v>
      </c>
      <c r="N7" s="116" t="s">
        <v>75</v>
      </c>
      <c r="O7" s="112" t="s">
        <v>74</v>
      </c>
      <c r="P7" s="116" t="s">
        <v>75</v>
      </c>
    </row>
    <row r="8" spans="1:17" ht="22.5" customHeight="1" x14ac:dyDescent="0.3">
      <c r="A8" s="117" t="s">
        <v>76</v>
      </c>
      <c r="B8" s="118">
        <v>26.310645161290321</v>
      </c>
      <c r="C8" s="119">
        <v>30.976129032258061</v>
      </c>
      <c r="D8" s="120">
        <v>22.205161290322579</v>
      </c>
      <c r="E8" s="121">
        <v>33.979999999999997</v>
      </c>
      <c r="F8" s="122">
        <v>18.43</v>
      </c>
      <c r="G8" s="123">
        <v>26.714193548387101</v>
      </c>
      <c r="H8" s="119">
        <v>32.146774193548389</v>
      </c>
      <c r="I8" s="120">
        <v>21.461612903225806</v>
      </c>
      <c r="J8" s="121">
        <v>39.29</v>
      </c>
      <c r="K8" s="124">
        <v>16.239999999999998</v>
      </c>
      <c r="L8" s="123">
        <v>22.730000000000004</v>
      </c>
      <c r="M8" s="119">
        <v>27.523333333333323</v>
      </c>
      <c r="N8" s="120">
        <v>18.583333333333329</v>
      </c>
      <c r="O8" s="121">
        <v>30.52</v>
      </c>
      <c r="P8" s="124">
        <v>15.17</v>
      </c>
      <c r="Q8" s="125"/>
    </row>
    <row r="9" spans="1:17" ht="23.1" customHeight="1" x14ac:dyDescent="0.3">
      <c r="A9" s="126" t="s">
        <v>77</v>
      </c>
      <c r="B9" s="127">
        <v>26.587741935483884</v>
      </c>
      <c r="C9" s="128">
        <v>31.77548387096774</v>
      </c>
      <c r="D9" s="129">
        <v>21.213225806451611</v>
      </c>
      <c r="E9" s="130">
        <v>34.67</v>
      </c>
      <c r="F9" s="131">
        <v>17.02</v>
      </c>
      <c r="G9" s="127">
        <v>26.230645161290326</v>
      </c>
      <c r="H9" s="128">
        <v>32.673548387096773</v>
      </c>
      <c r="I9" s="129">
        <v>19.692580645161282</v>
      </c>
      <c r="J9" s="130">
        <v>36.590000000000003</v>
      </c>
      <c r="K9" s="132">
        <v>14.17</v>
      </c>
      <c r="L9" s="127">
        <v>22.63133333333333</v>
      </c>
      <c r="M9" s="128">
        <v>28.470333333333329</v>
      </c>
      <c r="N9" s="129">
        <v>17.798666666666669</v>
      </c>
      <c r="O9" s="130">
        <v>30.49</v>
      </c>
      <c r="P9" s="132">
        <v>14.71</v>
      </c>
      <c r="Q9" s="125"/>
    </row>
    <row r="10" spans="1:17" ht="23.1" customHeight="1" x14ac:dyDescent="0.3">
      <c r="A10" s="133" t="s">
        <v>78</v>
      </c>
      <c r="B10" s="134">
        <v>26.425483870967735</v>
      </c>
      <c r="C10" s="135">
        <v>31.868387096774192</v>
      </c>
      <c r="D10" s="136">
        <v>21.44483870967742</v>
      </c>
      <c r="E10" s="137">
        <v>35.67</v>
      </c>
      <c r="F10" s="138">
        <v>16.88</v>
      </c>
      <c r="G10" s="134">
        <v>26.12838709677419</v>
      </c>
      <c r="H10" s="135">
        <v>32.757741935483885</v>
      </c>
      <c r="I10" s="136">
        <v>20.091935483870962</v>
      </c>
      <c r="J10" s="137">
        <v>38.82</v>
      </c>
      <c r="K10" s="139">
        <v>15.15</v>
      </c>
      <c r="L10" s="134">
        <v>22.170666666666666</v>
      </c>
      <c r="M10" s="135">
        <v>27.884999999999998</v>
      </c>
      <c r="N10" s="136">
        <v>17.713999999999999</v>
      </c>
      <c r="O10" s="137">
        <v>30.71</v>
      </c>
      <c r="P10" s="139">
        <v>13.51</v>
      </c>
    </row>
    <row r="11" spans="1:17" ht="23.1" customHeight="1" x14ac:dyDescent="0.3">
      <c r="A11" s="126" t="s">
        <v>79</v>
      </c>
      <c r="B11" s="127">
        <v>26.242580645161286</v>
      </c>
      <c r="C11" s="128">
        <v>31.280645161290323</v>
      </c>
      <c r="D11" s="129">
        <v>21.350645161290323</v>
      </c>
      <c r="E11" s="130">
        <v>34.57</v>
      </c>
      <c r="F11" s="131">
        <v>17.059999999999999</v>
      </c>
      <c r="G11" s="127">
        <v>27.593333333333334</v>
      </c>
      <c r="H11" s="128">
        <v>33.1</v>
      </c>
      <c r="I11" s="129">
        <v>21.786666666666665</v>
      </c>
      <c r="J11" s="130">
        <v>33.770000000000003</v>
      </c>
      <c r="K11" s="132">
        <v>21.12</v>
      </c>
      <c r="L11" s="140" t="s">
        <v>80</v>
      </c>
      <c r="M11" s="141" t="s">
        <v>80</v>
      </c>
      <c r="N11" s="142" t="s">
        <v>80</v>
      </c>
      <c r="O11" s="143" t="s">
        <v>80</v>
      </c>
      <c r="P11" s="144" t="s">
        <v>80</v>
      </c>
    </row>
    <row r="12" spans="1:17" ht="23.1" customHeight="1" x14ac:dyDescent="0.3">
      <c r="A12" s="133" t="s">
        <v>81</v>
      </c>
      <c r="B12" s="134">
        <v>26.326451612903224</v>
      </c>
      <c r="C12" s="135">
        <v>30.968387096774201</v>
      </c>
      <c r="D12" s="136">
        <v>21.833548387096776</v>
      </c>
      <c r="E12" s="137">
        <v>34.83</v>
      </c>
      <c r="F12" s="138">
        <v>17.989999999999998</v>
      </c>
      <c r="G12" s="134">
        <v>26.271612903225805</v>
      </c>
      <c r="H12" s="135">
        <v>31.994838709677417</v>
      </c>
      <c r="I12" s="136">
        <v>20.829032258064519</v>
      </c>
      <c r="J12" s="137">
        <v>37.9</v>
      </c>
      <c r="K12" s="139">
        <v>17.32</v>
      </c>
      <c r="L12" s="134">
        <v>22.161999999999999</v>
      </c>
      <c r="M12" s="135">
        <v>27.271000000000011</v>
      </c>
      <c r="N12" s="136">
        <v>17.735000000000003</v>
      </c>
      <c r="O12" s="137">
        <v>30.56</v>
      </c>
      <c r="P12" s="139">
        <v>12.83</v>
      </c>
    </row>
    <row r="13" spans="1:17" ht="23.1" customHeight="1" x14ac:dyDescent="0.3">
      <c r="A13" s="126" t="s">
        <v>82</v>
      </c>
      <c r="B13" s="127">
        <v>26.419032258064515</v>
      </c>
      <c r="C13" s="128">
        <v>30.939032258064504</v>
      </c>
      <c r="D13" s="129">
        <v>21.970000000000002</v>
      </c>
      <c r="E13" s="130">
        <v>33.67</v>
      </c>
      <c r="F13" s="131">
        <v>18.239999999999998</v>
      </c>
      <c r="G13" s="127">
        <v>26.776451612903223</v>
      </c>
      <c r="H13" s="128">
        <v>32.42903225806451</v>
      </c>
      <c r="I13" s="129">
        <v>21.440322580645162</v>
      </c>
      <c r="J13" s="130">
        <v>36.67</v>
      </c>
      <c r="K13" s="132">
        <v>15.25</v>
      </c>
      <c r="L13" s="127">
        <v>23.019333333333336</v>
      </c>
      <c r="M13" s="128">
        <v>27.861333333333338</v>
      </c>
      <c r="N13" s="129">
        <v>18.978666666666665</v>
      </c>
      <c r="O13" s="130">
        <v>30.2</v>
      </c>
      <c r="P13" s="132">
        <v>12.65</v>
      </c>
    </row>
    <row r="14" spans="1:17" ht="23.1" customHeight="1" x14ac:dyDescent="0.3">
      <c r="A14" s="133" t="s">
        <v>83</v>
      </c>
      <c r="B14" s="134">
        <v>25.011290322580653</v>
      </c>
      <c r="C14" s="135">
        <v>29.922580645161293</v>
      </c>
      <c r="D14" s="136">
        <v>20.545806451612901</v>
      </c>
      <c r="E14" s="137">
        <v>36.229999999999997</v>
      </c>
      <c r="F14" s="138">
        <v>16.53</v>
      </c>
      <c r="G14" s="134">
        <v>25.402903225806455</v>
      </c>
      <c r="H14" s="135">
        <v>31.141612903225806</v>
      </c>
      <c r="I14" s="136">
        <v>19.942903225806454</v>
      </c>
      <c r="J14" s="137">
        <v>38.46</v>
      </c>
      <c r="K14" s="139">
        <v>15.25</v>
      </c>
      <c r="L14" s="134">
        <v>21.254666666666669</v>
      </c>
      <c r="M14" s="135">
        <v>26.448</v>
      </c>
      <c r="N14" s="136">
        <v>16.868999999999996</v>
      </c>
      <c r="O14" s="137">
        <v>29.77</v>
      </c>
      <c r="P14" s="139">
        <v>11.83</v>
      </c>
    </row>
    <row r="15" spans="1:17" ht="23.1" customHeight="1" x14ac:dyDescent="0.3">
      <c r="A15" s="126" t="s">
        <v>84</v>
      </c>
      <c r="B15" s="127">
        <v>25.591612903225805</v>
      </c>
      <c r="C15" s="128">
        <v>32.193225806451615</v>
      </c>
      <c r="D15" s="129">
        <v>19.420967741935488</v>
      </c>
      <c r="E15" s="130">
        <v>37.520000000000003</v>
      </c>
      <c r="F15" s="131">
        <v>15.62</v>
      </c>
      <c r="G15" s="127">
        <v>25.549677419354836</v>
      </c>
      <c r="H15" s="128">
        <v>33.237419354838707</v>
      </c>
      <c r="I15" s="129">
        <v>18.072258064516127</v>
      </c>
      <c r="J15" s="130">
        <v>44.57</v>
      </c>
      <c r="K15" s="132">
        <v>12.75</v>
      </c>
      <c r="L15" s="127">
        <v>20.690333333333335</v>
      </c>
      <c r="M15" s="128">
        <v>27.322999999999997</v>
      </c>
      <c r="N15" s="129">
        <v>14.770333333333333</v>
      </c>
      <c r="O15" s="130">
        <v>31.69</v>
      </c>
      <c r="P15" s="132">
        <v>8.2100000000000009</v>
      </c>
    </row>
    <row r="16" spans="1:17" ht="23.1" customHeight="1" x14ac:dyDescent="0.3">
      <c r="A16" s="133" t="s">
        <v>85</v>
      </c>
      <c r="B16" s="134">
        <v>26.896774193548385</v>
      </c>
      <c r="C16" s="135">
        <v>32.281935483870974</v>
      </c>
      <c r="D16" s="136">
        <v>22.238387096774197</v>
      </c>
      <c r="E16" s="137">
        <v>34.94</v>
      </c>
      <c r="F16" s="138">
        <v>18.53</v>
      </c>
      <c r="G16" s="134">
        <v>26.888064516129027</v>
      </c>
      <c r="H16" s="135">
        <v>33.603548387096772</v>
      </c>
      <c r="I16" s="136">
        <v>21.174516129032259</v>
      </c>
      <c r="J16" s="137">
        <v>39.840000000000003</v>
      </c>
      <c r="K16" s="139">
        <v>16.66</v>
      </c>
      <c r="L16" s="134">
        <v>22.960333333333338</v>
      </c>
      <c r="M16" s="135">
        <v>28.637</v>
      </c>
      <c r="N16" s="136">
        <v>18.283999999999999</v>
      </c>
      <c r="O16" s="137">
        <v>32.04</v>
      </c>
      <c r="P16" s="139">
        <v>13.35</v>
      </c>
    </row>
    <row r="17" spans="1:17" ht="23.1" customHeight="1" thickBot="1" x14ac:dyDescent="0.35">
      <c r="A17" s="126" t="s">
        <v>86</v>
      </c>
      <c r="B17" s="145">
        <v>27.396129032258063</v>
      </c>
      <c r="C17" s="128">
        <v>31.725161290322578</v>
      </c>
      <c r="D17" s="129">
        <v>23.216451612903228</v>
      </c>
      <c r="E17" s="130">
        <v>34.99</v>
      </c>
      <c r="F17" s="131">
        <v>19.79</v>
      </c>
      <c r="G17" s="127">
        <v>27.425806451612907</v>
      </c>
      <c r="H17" s="128">
        <v>33.00645161290322</v>
      </c>
      <c r="I17" s="129">
        <v>22.167741935483864</v>
      </c>
      <c r="J17" s="130">
        <v>38.880000000000003</v>
      </c>
      <c r="K17" s="132">
        <v>18.8</v>
      </c>
      <c r="L17" s="127">
        <v>23.402999999999999</v>
      </c>
      <c r="M17" s="128">
        <v>28.605666666666664</v>
      </c>
      <c r="N17" s="129">
        <v>18.992666666666665</v>
      </c>
      <c r="O17" s="130">
        <v>31.23</v>
      </c>
      <c r="P17" s="132">
        <v>15.72</v>
      </c>
    </row>
    <row r="18" spans="1:17" ht="23.1" customHeight="1" x14ac:dyDescent="0.3">
      <c r="A18" s="117" t="s">
        <v>87</v>
      </c>
      <c r="B18" s="146">
        <v>27.293225806451613</v>
      </c>
      <c r="C18" s="147">
        <v>32.222580645161287</v>
      </c>
      <c r="D18" s="148">
        <v>22.747419354838712</v>
      </c>
      <c r="E18" s="149">
        <v>39.61</v>
      </c>
      <c r="F18" s="150">
        <v>18.579999999999998</v>
      </c>
      <c r="G18" s="146">
        <v>26.924838709677413</v>
      </c>
      <c r="H18" s="147">
        <v>33.063870967741934</v>
      </c>
      <c r="I18" s="148">
        <v>21.307096774193546</v>
      </c>
      <c r="J18" s="149">
        <v>45.45</v>
      </c>
      <c r="K18" s="151">
        <v>16.100000000000001</v>
      </c>
      <c r="L18" s="146">
        <v>23.027333333333331</v>
      </c>
      <c r="M18" s="147">
        <v>28.518333333333331</v>
      </c>
      <c r="N18" s="148">
        <v>18.457333333333334</v>
      </c>
      <c r="O18" s="149">
        <v>31.22</v>
      </c>
      <c r="P18" s="151">
        <v>13.49</v>
      </c>
    </row>
    <row r="19" spans="1:17" ht="23.1" customHeight="1" x14ac:dyDescent="0.3">
      <c r="A19" s="152" t="s">
        <v>88</v>
      </c>
      <c r="B19" s="145">
        <v>26.411290322580644</v>
      </c>
      <c r="C19" s="153">
        <v>31.783548387096776</v>
      </c>
      <c r="D19" s="154">
        <v>21.004516129032254</v>
      </c>
      <c r="E19" s="155">
        <v>35.56</v>
      </c>
      <c r="F19" s="156">
        <v>16.690000000000001</v>
      </c>
      <c r="G19" s="145">
        <v>26.481935483870974</v>
      </c>
      <c r="H19" s="153">
        <v>33.358064516129026</v>
      </c>
      <c r="I19" s="154">
        <v>19.72</v>
      </c>
      <c r="J19" s="155">
        <v>46.14</v>
      </c>
      <c r="K19" s="157">
        <v>15.43</v>
      </c>
      <c r="L19" s="145">
        <v>22.365333333333332</v>
      </c>
      <c r="M19" s="153">
        <v>28.619666666666667</v>
      </c>
      <c r="N19" s="154">
        <v>16.684000000000001</v>
      </c>
      <c r="O19" s="155">
        <v>32.07</v>
      </c>
      <c r="P19" s="157">
        <v>10.39</v>
      </c>
    </row>
    <row r="20" spans="1:17" ht="23.1" customHeight="1" x14ac:dyDescent="0.3">
      <c r="A20" s="133" t="s">
        <v>89</v>
      </c>
      <c r="B20" s="134">
        <v>27.318064516129034</v>
      </c>
      <c r="C20" s="135">
        <v>35.041612903225804</v>
      </c>
      <c r="D20" s="136">
        <v>20.867419354838713</v>
      </c>
      <c r="E20" s="137">
        <v>40.67</v>
      </c>
      <c r="F20" s="138">
        <v>17.12</v>
      </c>
      <c r="G20" s="134">
        <v>27.217419354838714</v>
      </c>
      <c r="H20" s="135">
        <v>36.227419354838716</v>
      </c>
      <c r="I20" s="136">
        <v>19.475806451612907</v>
      </c>
      <c r="J20" s="137">
        <v>46.46</v>
      </c>
      <c r="K20" s="139">
        <v>14.27</v>
      </c>
      <c r="L20" s="134">
        <v>22.263000000000009</v>
      </c>
      <c r="M20" s="135">
        <v>29.147000000000002</v>
      </c>
      <c r="N20" s="136">
        <v>16.870333333333335</v>
      </c>
      <c r="O20" s="137">
        <v>33.229999999999997</v>
      </c>
      <c r="P20" s="139">
        <v>12.01</v>
      </c>
      <c r="Q20" s="125"/>
    </row>
    <row r="21" spans="1:17" ht="23.1" customHeight="1" x14ac:dyDescent="0.3">
      <c r="A21" s="152" t="s">
        <v>90</v>
      </c>
      <c r="B21" s="145">
        <v>25.892258064516138</v>
      </c>
      <c r="C21" s="153">
        <v>30.065161290322582</v>
      </c>
      <c r="D21" s="154">
        <v>20.942580645161289</v>
      </c>
      <c r="E21" s="155">
        <v>31.87</v>
      </c>
      <c r="F21" s="156">
        <v>15.5</v>
      </c>
      <c r="G21" s="145">
        <v>25.63967741935484</v>
      </c>
      <c r="H21" s="153">
        <v>31.099677419354844</v>
      </c>
      <c r="I21" s="154">
        <v>19.390967741935484</v>
      </c>
      <c r="J21" s="155">
        <v>36.74</v>
      </c>
      <c r="K21" s="157">
        <v>14.89</v>
      </c>
      <c r="L21" s="145">
        <v>22.594666666666665</v>
      </c>
      <c r="M21" s="153">
        <v>27.651999999999997</v>
      </c>
      <c r="N21" s="154">
        <v>17.88</v>
      </c>
      <c r="O21" s="155">
        <v>30.28</v>
      </c>
      <c r="P21" s="157">
        <v>10.94</v>
      </c>
      <c r="Q21" s="125"/>
    </row>
    <row r="22" spans="1:17" ht="23.1" customHeight="1" x14ac:dyDescent="0.3">
      <c r="A22" s="133" t="s">
        <v>91</v>
      </c>
      <c r="B22" s="134">
        <v>27.278387096774193</v>
      </c>
      <c r="C22" s="135">
        <v>32.210645161290316</v>
      </c>
      <c r="D22" s="136">
        <v>22.48806451612904</v>
      </c>
      <c r="E22" s="137">
        <v>41.83</v>
      </c>
      <c r="F22" s="138">
        <v>17.559999999999999</v>
      </c>
      <c r="G22" s="134">
        <v>26.961290322580645</v>
      </c>
      <c r="H22" s="135">
        <v>33.043225806451609</v>
      </c>
      <c r="I22" s="136">
        <v>20.902903225806451</v>
      </c>
      <c r="J22" s="137">
        <v>45.83</v>
      </c>
      <c r="K22" s="139">
        <v>14.72</v>
      </c>
      <c r="L22" s="134">
        <v>23.197333333333329</v>
      </c>
      <c r="M22" s="135">
        <v>28.451666666666661</v>
      </c>
      <c r="N22" s="136">
        <v>18.279333333333337</v>
      </c>
      <c r="O22" s="137">
        <v>31.68</v>
      </c>
      <c r="P22" s="139">
        <v>12.18</v>
      </c>
      <c r="Q22" s="125"/>
    </row>
    <row r="23" spans="1:17" ht="23.1" customHeight="1" x14ac:dyDescent="0.3">
      <c r="A23" s="152" t="s">
        <v>92</v>
      </c>
      <c r="B23" s="145">
        <v>26.68129032258064</v>
      </c>
      <c r="C23" s="153">
        <v>31.278387096774193</v>
      </c>
      <c r="D23" s="154">
        <v>21.764516129032259</v>
      </c>
      <c r="E23" s="155">
        <v>36.46</v>
      </c>
      <c r="F23" s="156">
        <v>16.68</v>
      </c>
      <c r="G23" s="145">
        <v>26.3816129032258</v>
      </c>
      <c r="H23" s="153">
        <v>32.518064516129037</v>
      </c>
      <c r="I23" s="154">
        <v>20.21</v>
      </c>
      <c r="J23" s="155">
        <v>45.6</v>
      </c>
      <c r="K23" s="157">
        <v>15.14</v>
      </c>
      <c r="L23" s="145">
        <v>22.235333333333333</v>
      </c>
      <c r="M23" s="153">
        <v>27.728666666666662</v>
      </c>
      <c r="N23" s="154">
        <v>17.185000000000002</v>
      </c>
      <c r="O23" s="155">
        <v>31.66</v>
      </c>
      <c r="P23" s="157">
        <v>11.41</v>
      </c>
      <c r="Q23" s="125"/>
    </row>
    <row r="24" spans="1:17" ht="23.1" customHeight="1" x14ac:dyDescent="0.3">
      <c r="A24" s="133" t="s">
        <v>93</v>
      </c>
      <c r="B24" s="134">
        <v>27.109677419354835</v>
      </c>
      <c r="C24" s="135">
        <v>34.864193548387099</v>
      </c>
      <c r="D24" s="136">
        <v>20.66193548387097</v>
      </c>
      <c r="E24" s="137">
        <v>41.73</v>
      </c>
      <c r="F24" s="138">
        <v>16.43</v>
      </c>
      <c r="G24" s="134">
        <v>26.874838709677416</v>
      </c>
      <c r="H24" s="135">
        <v>35.863225806451617</v>
      </c>
      <c r="I24" s="136">
        <v>19.234838709677422</v>
      </c>
      <c r="J24" s="137">
        <v>44.89</v>
      </c>
      <c r="K24" s="139">
        <v>13.66</v>
      </c>
      <c r="L24" s="134">
        <v>22.131666666666668</v>
      </c>
      <c r="M24" s="135">
        <v>28.780999999999999</v>
      </c>
      <c r="N24" s="136">
        <v>16.852999999999998</v>
      </c>
      <c r="O24" s="137">
        <v>33.69</v>
      </c>
      <c r="P24" s="139">
        <v>10.98</v>
      </c>
      <c r="Q24" s="125"/>
    </row>
    <row r="25" spans="1:17" ht="23.1" customHeight="1" x14ac:dyDescent="0.3">
      <c r="A25" s="152" t="s">
        <v>94</v>
      </c>
      <c r="B25" s="145">
        <v>26.172258064516129</v>
      </c>
      <c r="C25" s="153">
        <v>35.517741935483869</v>
      </c>
      <c r="D25" s="154">
        <v>17.820645161290326</v>
      </c>
      <c r="E25" s="155">
        <v>42.36</v>
      </c>
      <c r="F25" s="156">
        <v>12.95</v>
      </c>
      <c r="G25" s="145">
        <v>25.502580645161292</v>
      </c>
      <c r="H25" s="153">
        <v>35.452580645161298</v>
      </c>
      <c r="I25" s="154">
        <v>16.580967741935485</v>
      </c>
      <c r="J25" s="155">
        <v>40.83</v>
      </c>
      <c r="K25" s="157">
        <v>10.35</v>
      </c>
      <c r="L25" s="145">
        <v>20.169333333333331</v>
      </c>
      <c r="M25" s="153">
        <v>27.941333333333326</v>
      </c>
      <c r="N25" s="154">
        <v>13.89066666666667</v>
      </c>
      <c r="O25" s="155">
        <v>32.65</v>
      </c>
      <c r="P25" s="157">
        <v>7.16</v>
      </c>
      <c r="Q25" s="125"/>
    </row>
    <row r="26" spans="1:17" ht="23.1" customHeight="1" x14ac:dyDescent="0.3">
      <c r="A26" s="133" t="s">
        <v>95</v>
      </c>
      <c r="B26" s="134">
        <v>28.676129032258061</v>
      </c>
      <c r="C26" s="135">
        <v>35.530645161290316</v>
      </c>
      <c r="D26" s="136">
        <v>22.329677419354844</v>
      </c>
      <c r="E26" s="137">
        <v>43.18</v>
      </c>
      <c r="F26" s="138">
        <v>16.940000000000001</v>
      </c>
      <c r="G26" s="134">
        <v>28.071612903225812</v>
      </c>
      <c r="H26" s="135">
        <v>36.184516129032254</v>
      </c>
      <c r="I26" s="136">
        <v>20.571290322580648</v>
      </c>
      <c r="J26" s="137">
        <v>47.18</v>
      </c>
      <c r="K26" s="139">
        <v>13.82</v>
      </c>
      <c r="L26" s="134">
        <v>23.502666666666666</v>
      </c>
      <c r="M26" s="135">
        <v>29.914333333333328</v>
      </c>
      <c r="N26" s="136">
        <v>18.161333333333342</v>
      </c>
      <c r="O26" s="137">
        <v>33.729999999999997</v>
      </c>
      <c r="P26" s="139">
        <v>12.82</v>
      </c>
      <c r="Q26" s="125"/>
    </row>
    <row r="27" spans="1:17" ht="23.1" customHeight="1" x14ac:dyDescent="0.3">
      <c r="A27" s="152" t="s">
        <v>96</v>
      </c>
      <c r="B27" s="145">
        <v>27.451935483870972</v>
      </c>
      <c r="C27" s="153">
        <v>32.565483870967739</v>
      </c>
      <c r="D27" s="154">
        <v>22.223870967741934</v>
      </c>
      <c r="E27" s="155">
        <v>42.52</v>
      </c>
      <c r="F27" s="156">
        <v>17.68</v>
      </c>
      <c r="G27" s="145">
        <v>27.236774193548388</v>
      </c>
      <c r="H27" s="153">
        <v>33.833548387096769</v>
      </c>
      <c r="I27" s="154">
        <v>20.599354838709679</v>
      </c>
      <c r="J27" s="155">
        <v>46.5</v>
      </c>
      <c r="K27" s="157">
        <v>14.99</v>
      </c>
      <c r="L27" s="145">
        <v>23.230333333333327</v>
      </c>
      <c r="M27" s="153">
        <v>28.70633333333333</v>
      </c>
      <c r="N27" s="154">
        <v>18.074666666666666</v>
      </c>
      <c r="O27" s="155">
        <v>32.35</v>
      </c>
      <c r="P27" s="157">
        <v>12.14</v>
      </c>
      <c r="Q27" s="125"/>
    </row>
    <row r="28" spans="1:17" ht="23.1" customHeight="1" x14ac:dyDescent="0.3">
      <c r="A28" s="133" t="s">
        <v>97</v>
      </c>
      <c r="B28" s="134">
        <v>25.878064516129033</v>
      </c>
      <c r="C28" s="135">
        <v>33.524516129032257</v>
      </c>
      <c r="D28" s="136">
        <v>18.946451612903228</v>
      </c>
      <c r="E28" s="137">
        <v>40.479999999999997</v>
      </c>
      <c r="F28" s="138">
        <v>13.82</v>
      </c>
      <c r="G28" s="134">
        <v>25.63451612903226</v>
      </c>
      <c r="H28" s="135">
        <v>34.696129032258064</v>
      </c>
      <c r="I28" s="136">
        <v>17.558064516129026</v>
      </c>
      <c r="J28" s="137">
        <v>44.83</v>
      </c>
      <c r="K28" s="139">
        <v>12.07</v>
      </c>
      <c r="L28" s="134">
        <v>21.154666666666664</v>
      </c>
      <c r="M28" s="135">
        <v>28.010666666666669</v>
      </c>
      <c r="N28" s="136">
        <v>15.209666666666669</v>
      </c>
      <c r="O28" s="137">
        <v>31.93</v>
      </c>
      <c r="P28" s="139">
        <v>8.8699999999999992</v>
      </c>
      <c r="Q28" s="125"/>
    </row>
    <row r="29" spans="1:17" ht="23.1" customHeight="1" x14ac:dyDescent="0.3">
      <c r="A29" s="152" t="s">
        <v>98</v>
      </c>
      <c r="B29" s="145">
        <v>25.941290322580638</v>
      </c>
      <c r="C29" s="153">
        <v>32.595806451612908</v>
      </c>
      <c r="D29" s="154">
        <v>19.891935483870963</v>
      </c>
      <c r="E29" s="155">
        <v>38.090000000000003</v>
      </c>
      <c r="F29" s="156">
        <v>16.670000000000002</v>
      </c>
      <c r="G29" s="145">
        <v>25.916774193548388</v>
      </c>
      <c r="H29" s="153">
        <v>33.636129032258076</v>
      </c>
      <c r="I29" s="154">
        <v>19.34741935483871</v>
      </c>
      <c r="J29" s="155">
        <v>43.38</v>
      </c>
      <c r="K29" s="157">
        <v>15.28</v>
      </c>
      <c r="L29" s="145">
        <v>21.140333333333334</v>
      </c>
      <c r="M29" s="153">
        <v>27.346999999999998</v>
      </c>
      <c r="N29" s="154">
        <v>15.851333333333336</v>
      </c>
      <c r="O29" s="155">
        <v>31.85</v>
      </c>
      <c r="P29" s="157">
        <v>10.69</v>
      </c>
      <c r="Q29" s="125"/>
    </row>
    <row r="30" spans="1:17" ht="23.1" customHeight="1" x14ac:dyDescent="0.3">
      <c r="A30" s="133" t="s">
        <v>99</v>
      </c>
      <c r="B30" s="134">
        <v>27.497741935483869</v>
      </c>
      <c r="C30" s="135">
        <v>33.066451612903222</v>
      </c>
      <c r="D30" s="136">
        <v>21.864838709677421</v>
      </c>
      <c r="E30" s="137">
        <v>39.69</v>
      </c>
      <c r="F30" s="138">
        <v>17.61</v>
      </c>
      <c r="G30" s="134">
        <v>26.975806451612904</v>
      </c>
      <c r="H30" s="135">
        <v>33.617096774193548</v>
      </c>
      <c r="I30" s="136">
        <v>20.270645161290329</v>
      </c>
      <c r="J30" s="137">
        <v>43.02</v>
      </c>
      <c r="K30" s="139">
        <v>14.75</v>
      </c>
      <c r="L30" s="134">
        <v>22.496000000000002</v>
      </c>
      <c r="M30" s="135">
        <v>28.122333333333337</v>
      </c>
      <c r="N30" s="136">
        <v>17.630000000000003</v>
      </c>
      <c r="O30" s="137">
        <v>32.64</v>
      </c>
      <c r="P30" s="139">
        <v>13.2</v>
      </c>
      <c r="Q30" s="125"/>
    </row>
    <row r="31" spans="1:17" ht="23.1" customHeight="1" x14ac:dyDescent="0.3">
      <c r="A31" s="152" t="s">
        <v>100</v>
      </c>
      <c r="B31" s="145">
        <v>26.345161290322586</v>
      </c>
      <c r="C31" s="153">
        <v>32.431290322580644</v>
      </c>
      <c r="D31" s="154">
        <v>20.68967741935484</v>
      </c>
      <c r="E31" s="155">
        <v>40.36</v>
      </c>
      <c r="F31" s="156">
        <v>15.71</v>
      </c>
      <c r="G31" s="145">
        <v>26.351612903225806</v>
      </c>
      <c r="H31" s="153">
        <v>34.052258064516117</v>
      </c>
      <c r="I31" s="154">
        <v>19.451935483870965</v>
      </c>
      <c r="J31" s="155">
        <v>45.07</v>
      </c>
      <c r="K31" s="157">
        <v>14.46</v>
      </c>
      <c r="L31" s="145">
        <v>21.944666666666667</v>
      </c>
      <c r="M31" s="153">
        <v>27.964666666666663</v>
      </c>
      <c r="N31" s="154">
        <v>16.852000000000007</v>
      </c>
      <c r="O31" s="155">
        <v>32.01</v>
      </c>
      <c r="P31" s="157">
        <v>11.94</v>
      </c>
      <c r="Q31" s="125"/>
    </row>
    <row r="32" spans="1:17" ht="23.1" customHeight="1" x14ac:dyDescent="0.3">
      <c r="A32" s="133" t="s">
        <v>101</v>
      </c>
      <c r="B32" s="134">
        <v>26.412258064516131</v>
      </c>
      <c r="C32" s="135">
        <v>32.433870967741932</v>
      </c>
      <c r="D32" s="136">
        <v>20.577419354838707</v>
      </c>
      <c r="E32" s="137">
        <v>40.22</v>
      </c>
      <c r="F32" s="138">
        <v>15.46</v>
      </c>
      <c r="G32" s="134">
        <v>26.0941935483871</v>
      </c>
      <c r="H32" s="135">
        <v>33.141612903225813</v>
      </c>
      <c r="I32" s="136">
        <v>19.234838709677419</v>
      </c>
      <c r="J32" s="137">
        <v>44.82</v>
      </c>
      <c r="K32" s="139">
        <v>12.57</v>
      </c>
      <c r="L32" s="134">
        <v>21.804000000000006</v>
      </c>
      <c r="M32" s="135">
        <v>27.797000000000004</v>
      </c>
      <c r="N32" s="136">
        <v>16.165000000000003</v>
      </c>
      <c r="O32" s="137">
        <v>31.55</v>
      </c>
      <c r="P32" s="139">
        <v>9.68</v>
      </c>
      <c r="Q32" s="125"/>
    </row>
    <row r="33" spans="1:22" ht="23.1" customHeight="1" x14ac:dyDescent="0.3">
      <c r="A33" s="152" t="s">
        <v>102</v>
      </c>
      <c r="B33" s="145">
        <v>27.034838709677416</v>
      </c>
      <c r="C33" s="153">
        <v>33.042258064516126</v>
      </c>
      <c r="D33" s="154">
        <v>21.725483870967743</v>
      </c>
      <c r="E33" s="155">
        <v>40.15</v>
      </c>
      <c r="F33" s="156">
        <v>18.010000000000002</v>
      </c>
      <c r="G33" s="145">
        <v>26.757419354838714</v>
      </c>
      <c r="H33" s="153">
        <v>33.238709677419358</v>
      </c>
      <c r="I33" s="154">
        <v>20.717741935483872</v>
      </c>
      <c r="J33" s="155">
        <v>44.01</v>
      </c>
      <c r="K33" s="157">
        <v>14.89</v>
      </c>
      <c r="L33" s="145">
        <v>22.175999999999998</v>
      </c>
      <c r="M33" s="153">
        <v>27.431333333333331</v>
      </c>
      <c r="N33" s="154">
        <v>17.76766666666667</v>
      </c>
      <c r="O33" s="155">
        <v>34.42</v>
      </c>
      <c r="P33" s="157">
        <v>13.71</v>
      </c>
      <c r="Q33" s="125"/>
    </row>
    <row r="34" spans="1:22" ht="23.1" customHeight="1" x14ac:dyDescent="0.3">
      <c r="A34" s="133" t="s">
        <v>103</v>
      </c>
      <c r="B34" s="134">
        <v>27.234516129032258</v>
      </c>
      <c r="C34" s="135">
        <v>31.782258064516128</v>
      </c>
      <c r="D34" s="136">
        <v>22.070967741935483</v>
      </c>
      <c r="E34" s="137">
        <v>37.42</v>
      </c>
      <c r="F34" s="138">
        <v>16.350000000000001</v>
      </c>
      <c r="G34" s="134">
        <v>26.785161290322584</v>
      </c>
      <c r="H34" s="135">
        <v>32.628709677419359</v>
      </c>
      <c r="I34" s="136">
        <v>20.320322580645161</v>
      </c>
      <c r="J34" s="137">
        <v>41.67</v>
      </c>
      <c r="K34" s="139">
        <v>15.84</v>
      </c>
      <c r="L34" s="134">
        <v>22.959666666666667</v>
      </c>
      <c r="M34" s="135">
        <v>28.337333333333323</v>
      </c>
      <c r="N34" s="136">
        <v>17.676333333333332</v>
      </c>
      <c r="O34" s="137">
        <v>31.41</v>
      </c>
      <c r="P34" s="139">
        <v>12.52</v>
      </c>
      <c r="Q34" s="125"/>
    </row>
    <row r="35" spans="1:22" ht="23.1" customHeight="1" x14ac:dyDescent="0.3">
      <c r="A35" s="152" t="s">
        <v>104</v>
      </c>
      <c r="B35" s="145">
        <v>27.127741935483868</v>
      </c>
      <c r="C35" s="153">
        <v>29.911935483870966</v>
      </c>
      <c r="D35" s="154">
        <v>23.741612903225807</v>
      </c>
      <c r="E35" s="155">
        <v>33.5</v>
      </c>
      <c r="F35" s="156">
        <v>16.61</v>
      </c>
      <c r="G35" s="145">
        <v>26.228387096774199</v>
      </c>
      <c r="H35" s="153">
        <v>30.047741935483874</v>
      </c>
      <c r="I35" s="154">
        <v>21.789677419354842</v>
      </c>
      <c r="J35" s="155">
        <v>38.35</v>
      </c>
      <c r="K35" s="157">
        <v>16.03</v>
      </c>
      <c r="L35" s="145">
        <v>23.180333333333337</v>
      </c>
      <c r="M35" s="153">
        <v>27.302</v>
      </c>
      <c r="N35" s="154">
        <v>19.190666666666669</v>
      </c>
      <c r="O35" s="155">
        <v>30.14</v>
      </c>
      <c r="P35" s="157">
        <v>13.69</v>
      </c>
      <c r="Q35" s="125"/>
    </row>
    <row r="36" spans="1:22" ht="23.1" customHeight="1" x14ac:dyDescent="0.3">
      <c r="A36" s="133" t="s">
        <v>105</v>
      </c>
      <c r="B36" s="134">
        <v>27.32</v>
      </c>
      <c r="C36" s="135">
        <v>35.10193548387096</v>
      </c>
      <c r="D36" s="136">
        <v>21.466774193548382</v>
      </c>
      <c r="E36" s="137">
        <v>40.94</v>
      </c>
      <c r="F36" s="138">
        <v>18.190000000000001</v>
      </c>
      <c r="G36" s="134">
        <v>27.195161290322581</v>
      </c>
      <c r="H36" s="135">
        <v>35.830322580645159</v>
      </c>
      <c r="I36" s="136">
        <v>20.103225806451611</v>
      </c>
      <c r="J36" s="137">
        <v>44.93</v>
      </c>
      <c r="K36" s="139">
        <v>14.93</v>
      </c>
      <c r="L36" s="134">
        <v>22.290333333333333</v>
      </c>
      <c r="M36" s="135">
        <v>28.794333333333334</v>
      </c>
      <c r="N36" s="136">
        <v>17.277666666666661</v>
      </c>
      <c r="O36" s="137">
        <v>34.31</v>
      </c>
      <c r="P36" s="139">
        <v>11.62</v>
      </c>
      <c r="Q36" s="125"/>
    </row>
    <row r="37" spans="1:22" ht="23.1" customHeight="1" x14ac:dyDescent="0.3">
      <c r="A37" s="152" t="s">
        <v>106</v>
      </c>
      <c r="B37" s="145">
        <v>26.641935483870963</v>
      </c>
      <c r="C37" s="153">
        <v>33.618387096774185</v>
      </c>
      <c r="D37" s="154">
        <v>21.084193548387102</v>
      </c>
      <c r="E37" s="155">
        <v>42</v>
      </c>
      <c r="F37" s="156">
        <v>17.420000000000002</v>
      </c>
      <c r="G37" s="145">
        <v>26.771290322580644</v>
      </c>
      <c r="H37" s="153">
        <v>34.84548387096774</v>
      </c>
      <c r="I37" s="154">
        <v>20.383870967741931</v>
      </c>
      <c r="J37" s="155">
        <v>46.27</v>
      </c>
      <c r="K37" s="157">
        <v>16.420000000000002</v>
      </c>
      <c r="L37" s="145">
        <v>21.972999999999995</v>
      </c>
      <c r="M37" s="153">
        <v>28.411333333333339</v>
      </c>
      <c r="N37" s="154">
        <v>16.932666666666673</v>
      </c>
      <c r="O37" s="155">
        <v>32.35</v>
      </c>
      <c r="P37" s="157">
        <v>11.67</v>
      </c>
      <c r="Q37" s="125"/>
    </row>
    <row r="38" spans="1:22" ht="23.1" customHeight="1" x14ac:dyDescent="0.3">
      <c r="A38" s="133" t="s">
        <v>107</v>
      </c>
      <c r="B38" s="134">
        <v>26.728709677419356</v>
      </c>
      <c r="C38" s="135">
        <v>32.209354838709672</v>
      </c>
      <c r="D38" s="136">
        <v>21.529677419354837</v>
      </c>
      <c r="E38" s="137">
        <v>41.36</v>
      </c>
      <c r="F38" s="138">
        <v>17.059999999999999</v>
      </c>
      <c r="G38" s="134">
        <v>26.452903225806459</v>
      </c>
      <c r="H38" s="135">
        <v>33.083225806451608</v>
      </c>
      <c r="I38" s="136">
        <v>20.301612903225802</v>
      </c>
      <c r="J38" s="137">
        <v>45.1</v>
      </c>
      <c r="K38" s="139">
        <v>15.6</v>
      </c>
      <c r="L38" s="134">
        <v>22.373666666666672</v>
      </c>
      <c r="M38" s="135">
        <v>27.96</v>
      </c>
      <c r="N38" s="136">
        <v>17.635000000000002</v>
      </c>
      <c r="O38" s="137">
        <v>31.37</v>
      </c>
      <c r="P38" s="139">
        <v>12.26</v>
      </c>
    </row>
    <row r="39" spans="1:22" ht="23.1" customHeight="1" x14ac:dyDescent="0.3">
      <c r="A39" s="152" t="s">
        <v>108</v>
      </c>
      <c r="B39" s="145">
        <v>27.02322580645161</v>
      </c>
      <c r="C39" s="153">
        <v>31.906129032258065</v>
      </c>
      <c r="D39" s="154">
        <v>22.333870967741937</v>
      </c>
      <c r="E39" s="155">
        <v>39.46</v>
      </c>
      <c r="F39" s="156">
        <v>18.12</v>
      </c>
      <c r="G39" s="145">
        <v>26.600967741935481</v>
      </c>
      <c r="H39" s="153">
        <v>32.837419354838715</v>
      </c>
      <c r="I39" s="154">
        <v>20.785161290322581</v>
      </c>
      <c r="J39" s="155">
        <v>45.71</v>
      </c>
      <c r="K39" s="157">
        <v>15.31</v>
      </c>
      <c r="L39" s="145">
        <v>22.730666666666675</v>
      </c>
      <c r="M39" s="153">
        <v>28.042333333333332</v>
      </c>
      <c r="N39" s="154">
        <v>18.377000000000002</v>
      </c>
      <c r="O39" s="155">
        <v>30.73</v>
      </c>
      <c r="P39" s="157">
        <v>13.43</v>
      </c>
    </row>
    <row r="40" spans="1:22" ht="23.1" customHeight="1" x14ac:dyDescent="0.3">
      <c r="A40" s="133" t="s">
        <v>109</v>
      </c>
      <c r="B40" s="134">
        <v>26.524838709677422</v>
      </c>
      <c r="C40" s="135">
        <v>35.972258064516126</v>
      </c>
      <c r="D40" s="136">
        <v>18.59967741935484</v>
      </c>
      <c r="E40" s="137">
        <v>42.64</v>
      </c>
      <c r="F40" s="138">
        <v>15.95</v>
      </c>
      <c r="G40" s="134">
        <v>25.946774193548386</v>
      </c>
      <c r="H40" s="135">
        <v>35.722580645161294</v>
      </c>
      <c r="I40" s="136">
        <v>17.440645161290323</v>
      </c>
      <c r="J40" s="137">
        <v>40.99</v>
      </c>
      <c r="K40" s="139">
        <v>10.08</v>
      </c>
      <c r="L40" s="134">
        <v>20.117666666666668</v>
      </c>
      <c r="M40" s="135">
        <v>27.79</v>
      </c>
      <c r="N40" s="136">
        <v>13.962000000000005</v>
      </c>
      <c r="O40" s="137">
        <v>33.68</v>
      </c>
      <c r="P40" s="139">
        <v>8.6199999999999992</v>
      </c>
    </row>
    <row r="41" spans="1:22" ht="23.1" customHeight="1" x14ac:dyDescent="0.3">
      <c r="A41" s="152" t="s">
        <v>110</v>
      </c>
      <c r="B41" s="145">
        <v>27.265806451612907</v>
      </c>
      <c r="C41" s="153">
        <v>31.051935483870967</v>
      </c>
      <c r="D41" s="154">
        <v>23.512580645161293</v>
      </c>
      <c r="E41" s="155">
        <v>35.11</v>
      </c>
      <c r="F41" s="156">
        <v>20.07</v>
      </c>
      <c r="G41" s="145">
        <v>27.296129032258069</v>
      </c>
      <c r="H41" s="153">
        <v>31.671935483870971</v>
      </c>
      <c r="I41" s="154">
        <v>22.720322580645167</v>
      </c>
      <c r="J41" s="155">
        <v>38.18</v>
      </c>
      <c r="K41" s="157">
        <v>18.399999999999999</v>
      </c>
      <c r="L41" s="145">
        <v>23.664666666666669</v>
      </c>
      <c r="M41" s="153">
        <v>27.774000000000004</v>
      </c>
      <c r="N41" s="154">
        <v>19.558666666666667</v>
      </c>
      <c r="O41" s="155">
        <v>30.83</v>
      </c>
      <c r="P41" s="157">
        <v>15.25</v>
      </c>
      <c r="S41" s="158"/>
      <c r="T41" s="158"/>
      <c r="U41" s="158"/>
      <c r="V41" s="158"/>
    </row>
    <row r="42" spans="1:22" ht="23.1" customHeight="1" x14ac:dyDescent="0.3">
      <c r="A42" s="159" t="s">
        <v>111</v>
      </c>
      <c r="B42" s="134">
        <v>27.457419354838709</v>
      </c>
      <c r="C42" s="135">
        <v>31.42806451612903</v>
      </c>
      <c r="D42" s="136">
        <v>22.895161290322587</v>
      </c>
      <c r="E42" s="137">
        <v>36.46</v>
      </c>
      <c r="F42" s="138">
        <v>17.82</v>
      </c>
      <c r="G42" s="134">
        <v>26.915806451612905</v>
      </c>
      <c r="H42" s="135">
        <v>32.213548387096772</v>
      </c>
      <c r="I42" s="136">
        <v>21.102258064516128</v>
      </c>
      <c r="J42" s="137">
        <v>41.37</v>
      </c>
      <c r="K42" s="139">
        <v>16.27</v>
      </c>
      <c r="L42" s="134">
        <v>23.262999999999995</v>
      </c>
      <c r="M42" s="135">
        <v>28.115666666666673</v>
      </c>
      <c r="N42" s="136">
        <v>18.499333333333336</v>
      </c>
      <c r="O42" s="137">
        <v>31.34</v>
      </c>
      <c r="P42" s="139">
        <v>13.25</v>
      </c>
    </row>
    <row r="43" spans="1:22" ht="23.1" customHeight="1" x14ac:dyDescent="0.3">
      <c r="A43" s="152" t="s">
        <v>112</v>
      </c>
      <c r="B43" s="145">
        <v>27.549677419354836</v>
      </c>
      <c r="C43" s="153">
        <v>33.142258064516135</v>
      </c>
      <c r="D43" s="154">
        <v>22.108709677419352</v>
      </c>
      <c r="E43" s="155">
        <v>39</v>
      </c>
      <c r="F43" s="156">
        <v>17.850000000000001</v>
      </c>
      <c r="G43" s="145">
        <v>27.500645161290322</v>
      </c>
      <c r="H43" s="153">
        <v>34.077419354838703</v>
      </c>
      <c r="I43" s="154">
        <v>21.574838709677419</v>
      </c>
      <c r="J43" s="155">
        <v>43.67</v>
      </c>
      <c r="K43" s="157">
        <v>17.309999999999999</v>
      </c>
      <c r="L43" s="145">
        <v>23.012333333333338</v>
      </c>
      <c r="M43" s="153">
        <v>28.027666666666672</v>
      </c>
      <c r="N43" s="154">
        <v>18.857999999999997</v>
      </c>
      <c r="O43" s="155">
        <v>33.26</v>
      </c>
      <c r="P43" s="157">
        <v>15.72</v>
      </c>
    </row>
    <row r="44" spans="1:22" ht="23.1" customHeight="1" x14ac:dyDescent="0.3">
      <c r="A44" s="133" t="s">
        <v>113</v>
      </c>
      <c r="B44" s="134">
        <v>27.993870967741938</v>
      </c>
      <c r="C44" s="135">
        <v>35.094193548387096</v>
      </c>
      <c r="D44" s="136">
        <v>22.199677419354838</v>
      </c>
      <c r="E44" s="137">
        <v>42.5</v>
      </c>
      <c r="F44" s="138">
        <v>18.010000000000002</v>
      </c>
      <c r="G44" s="134">
        <v>27.439032258064518</v>
      </c>
      <c r="H44" s="135">
        <v>35.877096774193554</v>
      </c>
      <c r="I44" s="136">
        <v>20.18548387096774</v>
      </c>
      <c r="J44" s="137">
        <v>46.67</v>
      </c>
      <c r="K44" s="139">
        <v>14.45</v>
      </c>
      <c r="L44" s="134">
        <v>22.957333333333334</v>
      </c>
      <c r="M44" s="135">
        <v>29.759333333333334</v>
      </c>
      <c r="N44" s="136">
        <v>17.683333333333337</v>
      </c>
      <c r="O44" s="137">
        <v>34.090000000000003</v>
      </c>
      <c r="P44" s="139">
        <v>12.26</v>
      </c>
    </row>
    <row r="45" spans="1:22" ht="23.1" customHeight="1" thickBot="1" x14ac:dyDescent="0.35">
      <c r="A45" s="160" t="s">
        <v>114</v>
      </c>
      <c r="B45" s="161">
        <v>27.842903225806452</v>
      </c>
      <c r="C45" s="162">
        <v>35.341290322580633</v>
      </c>
      <c r="D45" s="163">
        <v>21.621935483870967</v>
      </c>
      <c r="E45" s="164">
        <v>41.62</v>
      </c>
      <c r="F45" s="165">
        <v>17.47</v>
      </c>
      <c r="G45" s="161">
        <v>27.413548387096771</v>
      </c>
      <c r="H45" s="162">
        <v>36.121935483870963</v>
      </c>
      <c r="I45" s="163">
        <v>19.816129032258068</v>
      </c>
      <c r="J45" s="164">
        <v>45.26</v>
      </c>
      <c r="K45" s="166">
        <v>14.1</v>
      </c>
      <c r="L45" s="161">
        <v>22.701666666666668</v>
      </c>
      <c r="M45" s="162">
        <v>29.461666666666659</v>
      </c>
      <c r="N45" s="163">
        <v>17.319999999999997</v>
      </c>
      <c r="O45" s="164">
        <v>33.97</v>
      </c>
      <c r="P45" s="166">
        <v>11.82</v>
      </c>
    </row>
    <row r="46" spans="1:22" ht="23.1" customHeight="1" x14ac:dyDescent="0.3">
      <c r="A46" s="117" t="s">
        <v>64</v>
      </c>
      <c r="B46" s="134">
        <v>26.755483870967744</v>
      </c>
      <c r="C46" s="135">
        <v>32.61354838709677</v>
      </c>
      <c r="D46" s="136">
        <v>20.328387096774197</v>
      </c>
      <c r="E46" s="137">
        <v>38.75</v>
      </c>
      <c r="F46" s="138">
        <v>18.13</v>
      </c>
      <c r="G46" s="134">
        <v>26.319032258064521</v>
      </c>
      <c r="H46" s="135">
        <v>32.896774193548389</v>
      </c>
      <c r="I46" s="136">
        <v>19.502580645161288</v>
      </c>
      <c r="J46" s="137">
        <v>41.48</v>
      </c>
      <c r="K46" s="139">
        <v>16.059999999999999</v>
      </c>
      <c r="L46" s="134">
        <v>22.557333333333329</v>
      </c>
      <c r="M46" s="135">
        <v>28.528666666666666</v>
      </c>
      <c r="N46" s="136">
        <v>17.269000000000002</v>
      </c>
      <c r="O46" s="137">
        <v>33.090000000000003</v>
      </c>
      <c r="P46" s="139">
        <v>11.65</v>
      </c>
      <c r="Q46" s="125"/>
    </row>
    <row r="47" spans="1:22" ht="23.1" customHeight="1" x14ac:dyDescent="0.3">
      <c r="A47" s="152" t="s">
        <v>115</v>
      </c>
      <c r="B47" s="145">
        <v>28.073548387096778</v>
      </c>
      <c r="C47" s="153">
        <v>33.444193548387098</v>
      </c>
      <c r="D47" s="154">
        <v>23.699677419354842</v>
      </c>
      <c r="E47" s="155">
        <v>39.11</v>
      </c>
      <c r="F47" s="156">
        <v>20.87</v>
      </c>
      <c r="G47" s="145">
        <v>27.833225806451612</v>
      </c>
      <c r="H47" s="153">
        <v>33.633548387096774</v>
      </c>
      <c r="I47" s="154">
        <v>22.952580645161294</v>
      </c>
      <c r="J47" s="155">
        <v>42.67</v>
      </c>
      <c r="K47" s="157">
        <v>20.13</v>
      </c>
      <c r="L47" s="145">
        <v>24.232666666666667</v>
      </c>
      <c r="M47" s="153">
        <v>29.530333333333338</v>
      </c>
      <c r="N47" s="154">
        <v>19.940000000000001</v>
      </c>
      <c r="O47" s="155">
        <v>31.67</v>
      </c>
      <c r="P47" s="157">
        <v>16.32</v>
      </c>
      <c r="Q47" s="125"/>
    </row>
    <row r="48" spans="1:22" ht="23.1" customHeight="1" x14ac:dyDescent="0.3">
      <c r="A48" s="133" t="s">
        <v>116</v>
      </c>
      <c r="B48" s="134">
        <v>27.57</v>
      </c>
      <c r="C48" s="135">
        <v>32.599677419354833</v>
      </c>
      <c r="D48" s="136">
        <v>22.879354838709677</v>
      </c>
      <c r="E48" s="137">
        <v>35.78</v>
      </c>
      <c r="F48" s="138">
        <v>20.09</v>
      </c>
      <c r="G48" s="134">
        <v>26.839354838709678</v>
      </c>
      <c r="H48" s="135">
        <v>31.851290322580649</v>
      </c>
      <c r="I48" s="136">
        <v>22.312903225806462</v>
      </c>
      <c r="J48" s="137">
        <v>35.049999999999997</v>
      </c>
      <c r="K48" s="139">
        <v>19.350000000000001</v>
      </c>
      <c r="L48" s="134">
        <v>23.71166666666667</v>
      </c>
      <c r="M48" s="135">
        <v>28.710666666666665</v>
      </c>
      <c r="N48" s="136">
        <v>19.698666666666664</v>
      </c>
      <c r="O48" s="137">
        <v>32.770000000000003</v>
      </c>
      <c r="P48" s="139">
        <v>16.940000000000001</v>
      </c>
      <c r="Q48" s="125"/>
    </row>
    <row r="49" spans="1:17" ht="23.1" customHeight="1" x14ac:dyDescent="0.3">
      <c r="A49" s="152" t="s">
        <v>117</v>
      </c>
      <c r="B49" s="145">
        <v>27.437419354838713</v>
      </c>
      <c r="C49" s="153">
        <v>32.379677419354834</v>
      </c>
      <c r="D49" s="154">
        <v>22.567741935483873</v>
      </c>
      <c r="E49" s="155">
        <v>36.42</v>
      </c>
      <c r="F49" s="156">
        <v>19.37</v>
      </c>
      <c r="G49" s="145">
        <v>26.561612903225811</v>
      </c>
      <c r="H49" s="153">
        <v>31.849032258064515</v>
      </c>
      <c r="I49" s="154">
        <v>21.397419354838707</v>
      </c>
      <c r="J49" s="155">
        <v>35.549999999999997</v>
      </c>
      <c r="K49" s="157">
        <v>17.850000000000001</v>
      </c>
      <c r="L49" s="145">
        <v>23.209</v>
      </c>
      <c r="M49" s="153">
        <v>28.57500000000001</v>
      </c>
      <c r="N49" s="154">
        <v>18.940333333333335</v>
      </c>
      <c r="O49" s="155">
        <v>33.36</v>
      </c>
      <c r="P49" s="157">
        <v>15.62</v>
      </c>
      <c r="Q49" s="125"/>
    </row>
    <row r="50" spans="1:17" ht="23.1" customHeight="1" x14ac:dyDescent="0.3">
      <c r="A50" s="133" t="s">
        <v>118</v>
      </c>
      <c r="B50" s="134">
        <v>26.426774193548383</v>
      </c>
      <c r="C50" s="135">
        <v>34.814193548387095</v>
      </c>
      <c r="D50" s="136">
        <v>19.070967741935483</v>
      </c>
      <c r="E50" s="137">
        <v>40.869999999999997</v>
      </c>
      <c r="F50" s="138">
        <v>16.41</v>
      </c>
      <c r="G50" s="134">
        <v>25.924193548387095</v>
      </c>
      <c r="H50" s="135">
        <v>35.006129032258066</v>
      </c>
      <c r="I50" s="136">
        <v>17.878064516129033</v>
      </c>
      <c r="J50" s="137">
        <v>43.66</v>
      </c>
      <c r="K50" s="139">
        <v>13.22</v>
      </c>
      <c r="L50" s="134">
        <v>20.720333333333336</v>
      </c>
      <c r="M50" s="135">
        <v>27.425333333333334</v>
      </c>
      <c r="N50" s="136">
        <v>15.157333333333334</v>
      </c>
      <c r="O50" s="137">
        <v>31.14</v>
      </c>
      <c r="P50" s="139">
        <v>10.63</v>
      </c>
      <c r="Q50" s="125"/>
    </row>
    <row r="51" spans="1:17" ht="23.1" customHeight="1" x14ac:dyDescent="0.3">
      <c r="A51" s="152" t="s">
        <v>119</v>
      </c>
      <c r="B51" s="145">
        <v>28.214516129032262</v>
      </c>
      <c r="C51" s="153">
        <v>34.315161290322585</v>
      </c>
      <c r="D51" s="154">
        <v>22.40354838709677</v>
      </c>
      <c r="E51" s="155">
        <v>40.909999999999997</v>
      </c>
      <c r="F51" s="156">
        <v>19.38</v>
      </c>
      <c r="G51" s="145">
        <v>27.561612903225804</v>
      </c>
      <c r="H51" s="153">
        <v>34.689677419354837</v>
      </c>
      <c r="I51" s="154">
        <v>20.885806451612908</v>
      </c>
      <c r="J51" s="155">
        <v>44.21</v>
      </c>
      <c r="K51" s="157">
        <v>16.02</v>
      </c>
      <c r="L51" s="145">
        <v>23.93566666666667</v>
      </c>
      <c r="M51" s="153">
        <v>30.413666666666661</v>
      </c>
      <c r="N51" s="154">
        <v>18.38366666666667</v>
      </c>
      <c r="O51" s="155">
        <v>33.57</v>
      </c>
      <c r="P51" s="157">
        <v>12.38</v>
      </c>
      <c r="Q51" s="125"/>
    </row>
    <row r="52" spans="1:17" ht="23.1" customHeight="1" x14ac:dyDescent="0.3">
      <c r="A52" s="133" t="s">
        <v>120</v>
      </c>
      <c r="B52" s="134">
        <v>28.472903225806458</v>
      </c>
      <c r="C52" s="135">
        <v>33.967419354838704</v>
      </c>
      <c r="D52" s="136">
        <v>23.629354838709681</v>
      </c>
      <c r="E52" s="137">
        <v>38.770000000000003</v>
      </c>
      <c r="F52" s="138">
        <v>21.87</v>
      </c>
      <c r="G52" s="134">
        <v>28.241290322580642</v>
      </c>
      <c r="H52" s="135">
        <v>34.27741935483872</v>
      </c>
      <c r="I52" s="136">
        <v>23.011935483870968</v>
      </c>
      <c r="J52" s="137">
        <v>41.58</v>
      </c>
      <c r="K52" s="139">
        <v>18.989999999999998</v>
      </c>
      <c r="L52" s="134">
        <v>24.545666666666662</v>
      </c>
      <c r="M52" s="135">
        <v>29.965</v>
      </c>
      <c r="N52" s="136">
        <v>19.842000000000002</v>
      </c>
      <c r="O52" s="137">
        <v>32.94</v>
      </c>
      <c r="P52" s="139">
        <v>15.45</v>
      </c>
      <c r="Q52" s="125"/>
    </row>
    <row r="53" spans="1:17" ht="23.1" customHeight="1" x14ac:dyDescent="0.3">
      <c r="A53" s="152" t="s">
        <v>121</v>
      </c>
      <c r="B53" s="145">
        <v>27.159677419354839</v>
      </c>
      <c r="C53" s="153">
        <v>32.576451612903227</v>
      </c>
      <c r="D53" s="154">
        <v>21.829354838709673</v>
      </c>
      <c r="E53" s="155">
        <v>35.94</v>
      </c>
      <c r="F53" s="156">
        <v>17.29</v>
      </c>
      <c r="G53" s="145">
        <v>26.344193548387096</v>
      </c>
      <c r="H53" s="153">
        <v>32.840967741935486</v>
      </c>
      <c r="I53" s="154">
        <v>19.338064516129034</v>
      </c>
      <c r="J53" s="155">
        <v>38.57</v>
      </c>
      <c r="K53" s="157">
        <v>15.08</v>
      </c>
      <c r="L53" s="145">
        <v>22.541666666666664</v>
      </c>
      <c r="M53" s="153">
        <v>28.530333333333342</v>
      </c>
      <c r="N53" s="154">
        <v>16.927999999999997</v>
      </c>
      <c r="O53" s="155">
        <v>31.57</v>
      </c>
      <c r="P53" s="157">
        <v>11.32</v>
      </c>
      <c r="Q53" s="125"/>
    </row>
    <row r="54" spans="1:17" ht="23.1" customHeight="1" x14ac:dyDescent="0.3">
      <c r="A54" s="133" t="s">
        <v>122</v>
      </c>
      <c r="B54" s="134">
        <v>28.559354838709677</v>
      </c>
      <c r="C54" s="135">
        <v>33.938387096774186</v>
      </c>
      <c r="D54" s="136">
        <v>23.292580645161291</v>
      </c>
      <c r="E54" s="137">
        <v>38.39</v>
      </c>
      <c r="F54" s="138">
        <v>19.8</v>
      </c>
      <c r="G54" s="134">
        <v>28.408709677419353</v>
      </c>
      <c r="H54" s="135">
        <v>34.214193548387101</v>
      </c>
      <c r="I54" s="136">
        <v>22.819677419354843</v>
      </c>
      <c r="J54" s="137">
        <v>41.25</v>
      </c>
      <c r="K54" s="139">
        <v>20.14</v>
      </c>
      <c r="L54" s="134">
        <v>24.787666666666663</v>
      </c>
      <c r="M54" s="135">
        <v>30.185000000000009</v>
      </c>
      <c r="N54" s="136">
        <v>20.322333333333333</v>
      </c>
      <c r="O54" s="137">
        <v>32.69</v>
      </c>
      <c r="P54" s="139">
        <v>16.989999999999998</v>
      </c>
      <c r="Q54" s="125"/>
    </row>
    <row r="55" spans="1:17" ht="23.1" customHeight="1" x14ac:dyDescent="0.3">
      <c r="A55" s="152" t="s">
        <v>123</v>
      </c>
      <c r="B55" s="145">
        <v>27.004516129032261</v>
      </c>
      <c r="C55" s="153">
        <v>33.106774193548382</v>
      </c>
      <c r="D55" s="154">
        <v>20.777419354838706</v>
      </c>
      <c r="E55" s="155">
        <v>40.5</v>
      </c>
      <c r="F55" s="156">
        <v>18.2</v>
      </c>
      <c r="G55" s="145">
        <v>26.40677419354839</v>
      </c>
      <c r="H55" s="153">
        <v>33.430967741935497</v>
      </c>
      <c r="I55" s="154">
        <v>19.530322580645166</v>
      </c>
      <c r="J55" s="155">
        <v>40.31</v>
      </c>
      <c r="K55" s="157">
        <v>15.83</v>
      </c>
      <c r="L55" s="145">
        <v>22.514666666666663</v>
      </c>
      <c r="M55" s="153">
        <v>28.720333333333336</v>
      </c>
      <c r="N55" s="154">
        <v>16.972666666666665</v>
      </c>
      <c r="O55" s="155">
        <v>32.78</v>
      </c>
      <c r="P55" s="157">
        <v>10.92</v>
      </c>
      <c r="Q55" s="125"/>
    </row>
    <row r="56" spans="1:17" ht="23.1" customHeight="1" x14ac:dyDescent="0.3">
      <c r="A56" s="133" t="s">
        <v>124</v>
      </c>
      <c r="B56" s="134">
        <v>27.485483870967744</v>
      </c>
      <c r="C56" s="135">
        <v>32.782580645161289</v>
      </c>
      <c r="D56" s="136">
        <v>21.993548387096773</v>
      </c>
      <c r="E56" s="137">
        <v>37.53</v>
      </c>
      <c r="F56" s="138">
        <v>16.98</v>
      </c>
      <c r="G56" s="134">
        <v>26.891935483870974</v>
      </c>
      <c r="H56" s="135">
        <v>32.957096774193545</v>
      </c>
      <c r="I56" s="136">
        <v>20.315161290322585</v>
      </c>
      <c r="J56" s="137">
        <v>40.33</v>
      </c>
      <c r="K56" s="139">
        <v>16.38</v>
      </c>
      <c r="L56" s="134">
        <v>22.895333333333333</v>
      </c>
      <c r="M56" s="135">
        <v>28.247999999999998</v>
      </c>
      <c r="N56" s="136">
        <v>17.829666666666665</v>
      </c>
      <c r="O56" s="137">
        <v>32.380000000000003</v>
      </c>
      <c r="P56" s="139">
        <v>13.06</v>
      </c>
      <c r="Q56" s="125"/>
    </row>
    <row r="57" spans="1:17" ht="23.1" customHeight="1" x14ac:dyDescent="0.3">
      <c r="A57" s="152" t="s">
        <v>125</v>
      </c>
      <c r="B57" s="145">
        <v>27.333225806451612</v>
      </c>
      <c r="C57" s="153">
        <v>33.853548387096772</v>
      </c>
      <c r="D57" s="154">
        <v>21.782258064516132</v>
      </c>
      <c r="E57" s="155">
        <v>39.86</v>
      </c>
      <c r="F57" s="156">
        <v>18.97</v>
      </c>
      <c r="G57" s="145">
        <v>26.779032258064522</v>
      </c>
      <c r="H57" s="153">
        <v>33.826129032258066</v>
      </c>
      <c r="I57" s="154">
        <v>20.723548387096773</v>
      </c>
      <c r="J57" s="155">
        <v>42.47</v>
      </c>
      <c r="K57" s="157">
        <v>17.55</v>
      </c>
      <c r="L57" s="145">
        <v>22.970333333333333</v>
      </c>
      <c r="M57" s="153">
        <v>28.994666666666667</v>
      </c>
      <c r="N57" s="154">
        <v>18.046666666666663</v>
      </c>
      <c r="O57" s="155">
        <v>31.84</v>
      </c>
      <c r="P57" s="157">
        <v>13.33</v>
      </c>
      <c r="Q57" s="125"/>
    </row>
    <row r="58" spans="1:17" ht="23.1" customHeight="1" x14ac:dyDescent="0.3">
      <c r="A58" s="133" t="s">
        <v>126</v>
      </c>
      <c r="B58" s="134">
        <v>27.888064516129031</v>
      </c>
      <c r="C58" s="135">
        <v>33.26</v>
      </c>
      <c r="D58" s="136">
        <v>22.958064516129035</v>
      </c>
      <c r="E58" s="137">
        <v>39.51</v>
      </c>
      <c r="F58" s="138">
        <v>20.440000000000001</v>
      </c>
      <c r="G58" s="134">
        <v>27.556451612903228</v>
      </c>
      <c r="H58" s="135">
        <v>33.047741935483863</v>
      </c>
      <c r="I58" s="136">
        <v>22.381290322580643</v>
      </c>
      <c r="J58" s="137">
        <v>38.26</v>
      </c>
      <c r="K58" s="139">
        <v>19.77</v>
      </c>
      <c r="L58" s="134">
        <v>24.178333333333331</v>
      </c>
      <c r="M58" s="135">
        <v>29.51166666666667</v>
      </c>
      <c r="N58" s="136">
        <v>19.935333333333336</v>
      </c>
      <c r="O58" s="137">
        <v>32.4</v>
      </c>
      <c r="P58" s="139">
        <v>16.79</v>
      </c>
    </row>
    <row r="59" spans="1:17" ht="23.1" customHeight="1" x14ac:dyDescent="0.3">
      <c r="A59" s="152" t="s">
        <v>127</v>
      </c>
      <c r="B59" s="145">
        <v>26.331612903225807</v>
      </c>
      <c r="C59" s="153">
        <v>34.120322580645158</v>
      </c>
      <c r="D59" s="154">
        <v>19.463870967741933</v>
      </c>
      <c r="E59" s="155">
        <v>40.74</v>
      </c>
      <c r="F59" s="156">
        <v>16.96</v>
      </c>
      <c r="G59" s="145">
        <v>25.728387096774192</v>
      </c>
      <c r="H59" s="153">
        <v>33.846129032258062</v>
      </c>
      <c r="I59" s="154">
        <v>18.685806451612898</v>
      </c>
      <c r="J59" s="155">
        <v>42.02</v>
      </c>
      <c r="K59" s="157">
        <v>14.29</v>
      </c>
      <c r="L59" s="145">
        <v>20.884</v>
      </c>
      <c r="M59" s="153">
        <v>27.488999999999997</v>
      </c>
      <c r="N59" s="154">
        <v>15.700666666666665</v>
      </c>
      <c r="O59" s="155">
        <v>31.08</v>
      </c>
      <c r="P59" s="157">
        <v>12.28</v>
      </c>
      <c r="Q59" s="125"/>
    </row>
    <row r="60" spans="1:17" ht="23.1" customHeight="1" x14ac:dyDescent="0.3">
      <c r="A60" s="133" t="s">
        <v>128</v>
      </c>
      <c r="B60" s="134">
        <v>26.649677419354841</v>
      </c>
      <c r="C60" s="135">
        <v>34.50645161290322</v>
      </c>
      <c r="D60" s="136">
        <v>19.04774193548387</v>
      </c>
      <c r="E60" s="137">
        <v>41.41</v>
      </c>
      <c r="F60" s="138">
        <v>15.75</v>
      </c>
      <c r="G60" s="134">
        <v>26.214193548387101</v>
      </c>
      <c r="H60" s="135">
        <v>35.042258064516126</v>
      </c>
      <c r="I60" s="136">
        <v>17.871935483870971</v>
      </c>
      <c r="J60" s="137">
        <v>43.71</v>
      </c>
      <c r="K60" s="139">
        <v>12.64</v>
      </c>
      <c r="L60" s="134">
        <v>20.917333333333332</v>
      </c>
      <c r="M60" s="135">
        <v>28.310333333333332</v>
      </c>
      <c r="N60" s="136">
        <v>14.987333333333334</v>
      </c>
      <c r="O60" s="137">
        <v>33.299999999999997</v>
      </c>
      <c r="P60" s="139">
        <v>10.3</v>
      </c>
    </row>
    <row r="61" spans="1:17" ht="23.1" customHeight="1" x14ac:dyDescent="0.3">
      <c r="A61" s="152" t="s">
        <v>129</v>
      </c>
      <c r="B61" s="145">
        <v>27.401290322580643</v>
      </c>
      <c r="C61" s="153">
        <v>31.576129032258063</v>
      </c>
      <c r="D61" s="154">
        <v>23.0616129032258</v>
      </c>
      <c r="E61" s="155">
        <v>34.01</v>
      </c>
      <c r="F61" s="156">
        <v>20.49</v>
      </c>
      <c r="G61" s="145">
        <v>27.098064516129032</v>
      </c>
      <c r="H61" s="153">
        <v>31.886774193548387</v>
      </c>
      <c r="I61" s="154">
        <v>22.51354838709678</v>
      </c>
      <c r="J61" s="155">
        <v>35.67</v>
      </c>
      <c r="K61" s="157">
        <v>19.89</v>
      </c>
      <c r="L61" s="145">
        <v>23.995000000000001</v>
      </c>
      <c r="M61" s="153">
        <v>28.962333333333337</v>
      </c>
      <c r="N61" s="154">
        <v>19.974666666666668</v>
      </c>
      <c r="O61" s="155">
        <v>32.4</v>
      </c>
      <c r="P61" s="157">
        <v>17.16</v>
      </c>
    </row>
    <row r="62" spans="1:17" ht="22.5" customHeight="1" thickBot="1" x14ac:dyDescent="0.35">
      <c r="A62" s="167" t="s">
        <v>130</v>
      </c>
      <c r="B62" s="168">
        <v>26.601612903225803</v>
      </c>
      <c r="C62" s="169">
        <v>34.337096774193547</v>
      </c>
      <c r="D62" s="170">
        <v>18.914838709677419</v>
      </c>
      <c r="E62" s="171">
        <v>40.880000000000003</v>
      </c>
      <c r="F62" s="172">
        <v>16.12</v>
      </c>
      <c r="G62" s="168">
        <v>25.479677419354836</v>
      </c>
      <c r="H62" s="169">
        <v>34.109032258064516</v>
      </c>
      <c r="I62" s="170">
        <v>16.909354838709675</v>
      </c>
      <c r="J62" s="171">
        <v>42.68</v>
      </c>
      <c r="K62" s="173">
        <v>12.09</v>
      </c>
      <c r="L62" s="168">
        <v>21.039666666666665</v>
      </c>
      <c r="M62" s="169">
        <v>28.021333333333342</v>
      </c>
      <c r="N62" s="170">
        <v>14.80766666666667</v>
      </c>
      <c r="O62" s="171">
        <v>31.19</v>
      </c>
      <c r="P62" s="173">
        <v>8.0500000000000007</v>
      </c>
    </row>
    <row r="63" spans="1:17" ht="22.5" customHeight="1" x14ac:dyDescent="0.25">
      <c r="A63" s="694" t="s">
        <v>131</v>
      </c>
      <c r="B63" s="695"/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5"/>
      <c r="P63" s="695"/>
    </row>
    <row r="64" spans="1:17" ht="19.5" customHeight="1" x14ac:dyDescent="0.25">
      <c r="A64" s="174" t="s">
        <v>132</v>
      </c>
    </row>
    <row r="65" spans="1:1" x14ac:dyDescent="0.25">
      <c r="A65" s="174"/>
    </row>
  </sheetData>
  <mergeCells count="10">
    <mergeCell ref="A63:P63"/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41" right="0.26" top="0.51" bottom="0.33" header="0" footer="0"/>
  <pageSetup paperSize="9" scale="5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1DA7-5FE5-4720-80C8-C146E60FA13A}">
  <dimension ref="A1:R74"/>
  <sheetViews>
    <sheetView defaultGridColor="0" colorId="18" zoomScale="75" workbookViewId="0"/>
  </sheetViews>
  <sheetFormatPr baseColWidth="10" defaultColWidth="11" defaultRowHeight="12.75" x14ac:dyDescent="0.2"/>
  <cols>
    <col min="1" max="1" width="35.7109375" style="177" customWidth="1"/>
    <col min="2" max="2" width="11.7109375" style="177" customWidth="1"/>
    <col min="3" max="3" width="15.7109375" style="177" customWidth="1"/>
    <col min="4" max="4" width="11.7109375" style="177" customWidth="1"/>
    <col min="5" max="5" width="15.7109375" style="177" customWidth="1"/>
    <col min="6" max="6" width="11.7109375" style="177" customWidth="1"/>
    <col min="7" max="7" width="15.7109375" style="177" customWidth="1"/>
    <col min="8" max="256" width="11" style="177"/>
    <col min="257" max="257" width="35.7109375" style="177" customWidth="1"/>
    <col min="258" max="258" width="11.7109375" style="177" customWidth="1"/>
    <col min="259" max="259" width="15.7109375" style="177" customWidth="1"/>
    <col min="260" max="260" width="11.7109375" style="177" customWidth="1"/>
    <col min="261" max="261" width="15.7109375" style="177" customWidth="1"/>
    <col min="262" max="262" width="11.7109375" style="177" customWidth="1"/>
    <col min="263" max="263" width="15.7109375" style="177" customWidth="1"/>
    <col min="264" max="512" width="11" style="177"/>
    <col min="513" max="513" width="35.7109375" style="177" customWidth="1"/>
    <col min="514" max="514" width="11.7109375" style="177" customWidth="1"/>
    <col min="515" max="515" width="15.7109375" style="177" customWidth="1"/>
    <col min="516" max="516" width="11.7109375" style="177" customWidth="1"/>
    <col min="517" max="517" width="15.7109375" style="177" customWidth="1"/>
    <col min="518" max="518" width="11.7109375" style="177" customWidth="1"/>
    <col min="519" max="519" width="15.7109375" style="177" customWidth="1"/>
    <col min="520" max="768" width="11" style="177"/>
    <col min="769" max="769" width="35.7109375" style="177" customWidth="1"/>
    <col min="770" max="770" width="11.7109375" style="177" customWidth="1"/>
    <col min="771" max="771" width="15.7109375" style="177" customWidth="1"/>
    <col min="772" max="772" width="11.7109375" style="177" customWidth="1"/>
    <col min="773" max="773" width="15.7109375" style="177" customWidth="1"/>
    <col min="774" max="774" width="11.7109375" style="177" customWidth="1"/>
    <col min="775" max="775" width="15.7109375" style="177" customWidth="1"/>
    <col min="776" max="1024" width="11" style="177"/>
    <col min="1025" max="1025" width="35.7109375" style="177" customWidth="1"/>
    <col min="1026" max="1026" width="11.7109375" style="177" customWidth="1"/>
    <col min="1027" max="1027" width="15.7109375" style="177" customWidth="1"/>
    <col min="1028" max="1028" width="11.7109375" style="177" customWidth="1"/>
    <col min="1029" max="1029" width="15.7109375" style="177" customWidth="1"/>
    <col min="1030" max="1030" width="11.7109375" style="177" customWidth="1"/>
    <col min="1031" max="1031" width="15.7109375" style="177" customWidth="1"/>
    <col min="1032" max="1280" width="11" style="177"/>
    <col min="1281" max="1281" width="35.7109375" style="177" customWidth="1"/>
    <col min="1282" max="1282" width="11.7109375" style="177" customWidth="1"/>
    <col min="1283" max="1283" width="15.7109375" style="177" customWidth="1"/>
    <col min="1284" max="1284" width="11.7109375" style="177" customWidth="1"/>
    <col min="1285" max="1285" width="15.7109375" style="177" customWidth="1"/>
    <col min="1286" max="1286" width="11.7109375" style="177" customWidth="1"/>
    <col min="1287" max="1287" width="15.7109375" style="177" customWidth="1"/>
    <col min="1288" max="1536" width="11" style="177"/>
    <col min="1537" max="1537" width="35.7109375" style="177" customWidth="1"/>
    <col min="1538" max="1538" width="11.7109375" style="177" customWidth="1"/>
    <col min="1539" max="1539" width="15.7109375" style="177" customWidth="1"/>
    <col min="1540" max="1540" width="11.7109375" style="177" customWidth="1"/>
    <col min="1541" max="1541" width="15.7109375" style="177" customWidth="1"/>
    <col min="1542" max="1542" width="11.7109375" style="177" customWidth="1"/>
    <col min="1543" max="1543" width="15.7109375" style="177" customWidth="1"/>
    <col min="1544" max="1792" width="11" style="177"/>
    <col min="1793" max="1793" width="35.7109375" style="177" customWidth="1"/>
    <col min="1794" max="1794" width="11.7109375" style="177" customWidth="1"/>
    <col min="1795" max="1795" width="15.7109375" style="177" customWidth="1"/>
    <col min="1796" max="1796" width="11.7109375" style="177" customWidth="1"/>
    <col min="1797" max="1797" width="15.7109375" style="177" customWidth="1"/>
    <col min="1798" max="1798" width="11.7109375" style="177" customWidth="1"/>
    <col min="1799" max="1799" width="15.7109375" style="177" customWidth="1"/>
    <col min="1800" max="2048" width="11" style="177"/>
    <col min="2049" max="2049" width="35.7109375" style="177" customWidth="1"/>
    <col min="2050" max="2050" width="11.7109375" style="177" customWidth="1"/>
    <col min="2051" max="2051" width="15.7109375" style="177" customWidth="1"/>
    <col min="2052" max="2052" width="11.7109375" style="177" customWidth="1"/>
    <col min="2053" max="2053" width="15.7109375" style="177" customWidth="1"/>
    <col min="2054" max="2054" width="11.7109375" style="177" customWidth="1"/>
    <col min="2055" max="2055" width="15.7109375" style="177" customWidth="1"/>
    <col min="2056" max="2304" width="11" style="177"/>
    <col min="2305" max="2305" width="35.7109375" style="177" customWidth="1"/>
    <col min="2306" max="2306" width="11.7109375" style="177" customWidth="1"/>
    <col min="2307" max="2307" width="15.7109375" style="177" customWidth="1"/>
    <col min="2308" max="2308" width="11.7109375" style="177" customWidth="1"/>
    <col min="2309" max="2309" width="15.7109375" style="177" customWidth="1"/>
    <col min="2310" max="2310" width="11.7109375" style="177" customWidth="1"/>
    <col min="2311" max="2311" width="15.7109375" style="177" customWidth="1"/>
    <col min="2312" max="2560" width="11" style="177"/>
    <col min="2561" max="2561" width="35.7109375" style="177" customWidth="1"/>
    <col min="2562" max="2562" width="11.7109375" style="177" customWidth="1"/>
    <col min="2563" max="2563" width="15.7109375" style="177" customWidth="1"/>
    <col min="2564" max="2564" width="11.7109375" style="177" customWidth="1"/>
    <col min="2565" max="2565" width="15.7109375" style="177" customWidth="1"/>
    <col min="2566" max="2566" width="11.7109375" style="177" customWidth="1"/>
    <col min="2567" max="2567" width="15.7109375" style="177" customWidth="1"/>
    <col min="2568" max="2816" width="11" style="177"/>
    <col min="2817" max="2817" width="35.7109375" style="177" customWidth="1"/>
    <col min="2818" max="2818" width="11.7109375" style="177" customWidth="1"/>
    <col min="2819" max="2819" width="15.7109375" style="177" customWidth="1"/>
    <col min="2820" max="2820" width="11.7109375" style="177" customWidth="1"/>
    <col min="2821" max="2821" width="15.7109375" style="177" customWidth="1"/>
    <col min="2822" max="2822" width="11.7109375" style="177" customWidth="1"/>
    <col min="2823" max="2823" width="15.7109375" style="177" customWidth="1"/>
    <col min="2824" max="3072" width="11" style="177"/>
    <col min="3073" max="3073" width="35.7109375" style="177" customWidth="1"/>
    <col min="3074" max="3074" width="11.7109375" style="177" customWidth="1"/>
    <col min="3075" max="3075" width="15.7109375" style="177" customWidth="1"/>
    <col min="3076" max="3076" width="11.7109375" style="177" customWidth="1"/>
    <col min="3077" max="3077" width="15.7109375" style="177" customWidth="1"/>
    <col min="3078" max="3078" width="11.7109375" style="177" customWidth="1"/>
    <col min="3079" max="3079" width="15.7109375" style="177" customWidth="1"/>
    <col min="3080" max="3328" width="11" style="177"/>
    <col min="3329" max="3329" width="35.7109375" style="177" customWidth="1"/>
    <col min="3330" max="3330" width="11.7109375" style="177" customWidth="1"/>
    <col min="3331" max="3331" width="15.7109375" style="177" customWidth="1"/>
    <col min="3332" max="3332" width="11.7109375" style="177" customWidth="1"/>
    <col min="3333" max="3333" width="15.7109375" style="177" customWidth="1"/>
    <col min="3334" max="3334" width="11.7109375" style="177" customWidth="1"/>
    <col min="3335" max="3335" width="15.7109375" style="177" customWidth="1"/>
    <col min="3336" max="3584" width="11" style="177"/>
    <col min="3585" max="3585" width="35.7109375" style="177" customWidth="1"/>
    <col min="3586" max="3586" width="11.7109375" style="177" customWidth="1"/>
    <col min="3587" max="3587" width="15.7109375" style="177" customWidth="1"/>
    <col min="3588" max="3588" width="11.7109375" style="177" customWidth="1"/>
    <col min="3589" max="3589" width="15.7109375" style="177" customWidth="1"/>
    <col min="3590" max="3590" width="11.7109375" style="177" customWidth="1"/>
    <col min="3591" max="3591" width="15.7109375" style="177" customWidth="1"/>
    <col min="3592" max="3840" width="11" style="177"/>
    <col min="3841" max="3841" width="35.7109375" style="177" customWidth="1"/>
    <col min="3842" max="3842" width="11.7109375" style="177" customWidth="1"/>
    <col min="3843" max="3843" width="15.7109375" style="177" customWidth="1"/>
    <col min="3844" max="3844" width="11.7109375" style="177" customWidth="1"/>
    <col min="3845" max="3845" width="15.7109375" style="177" customWidth="1"/>
    <col min="3846" max="3846" width="11.7109375" style="177" customWidth="1"/>
    <col min="3847" max="3847" width="15.7109375" style="177" customWidth="1"/>
    <col min="3848" max="4096" width="11" style="177"/>
    <col min="4097" max="4097" width="35.7109375" style="177" customWidth="1"/>
    <col min="4098" max="4098" width="11.7109375" style="177" customWidth="1"/>
    <col min="4099" max="4099" width="15.7109375" style="177" customWidth="1"/>
    <col min="4100" max="4100" width="11.7109375" style="177" customWidth="1"/>
    <col min="4101" max="4101" width="15.7109375" style="177" customWidth="1"/>
    <col min="4102" max="4102" width="11.7109375" style="177" customWidth="1"/>
    <col min="4103" max="4103" width="15.7109375" style="177" customWidth="1"/>
    <col min="4104" max="4352" width="11" style="177"/>
    <col min="4353" max="4353" width="35.7109375" style="177" customWidth="1"/>
    <col min="4354" max="4354" width="11.7109375" style="177" customWidth="1"/>
    <col min="4355" max="4355" width="15.7109375" style="177" customWidth="1"/>
    <col min="4356" max="4356" width="11.7109375" style="177" customWidth="1"/>
    <col min="4357" max="4357" width="15.7109375" style="177" customWidth="1"/>
    <col min="4358" max="4358" width="11.7109375" style="177" customWidth="1"/>
    <col min="4359" max="4359" width="15.7109375" style="177" customWidth="1"/>
    <col min="4360" max="4608" width="11" style="177"/>
    <col min="4609" max="4609" width="35.7109375" style="177" customWidth="1"/>
    <col min="4610" max="4610" width="11.7109375" style="177" customWidth="1"/>
    <col min="4611" max="4611" width="15.7109375" style="177" customWidth="1"/>
    <col min="4612" max="4612" width="11.7109375" style="177" customWidth="1"/>
    <col min="4613" max="4613" width="15.7109375" style="177" customWidth="1"/>
    <col min="4614" max="4614" width="11.7109375" style="177" customWidth="1"/>
    <col min="4615" max="4615" width="15.7109375" style="177" customWidth="1"/>
    <col min="4616" max="4864" width="11" style="177"/>
    <col min="4865" max="4865" width="35.7109375" style="177" customWidth="1"/>
    <col min="4866" max="4866" width="11.7109375" style="177" customWidth="1"/>
    <col min="4867" max="4867" width="15.7109375" style="177" customWidth="1"/>
    <col min="4868" max="4868" width="11.7109375" style="177" customWidth="1"/>
    <col min="4869" max="4869" width="15.7109375" style="177" customWidth="1"/>
    <col min="4870" max="4870" width="11.7109375" style="177" customWidth="1"/>
    <col min="4871" max="4871" width="15.7109375" style="177" customWidth="1"/>
    <col min="4872" max="5120" width="11" style="177"/>
    <col min="5121" max="5121" width="35.7109375" style="177" customWidth="1"/>
    <col min="5122" max="5122" width="11.7109375" style="177" customWidth="1"/>
    <col min="5123" max="5123" width="15.7109375" style="177" customWidth="1"/>
    <col min="5124" max="5124" width="11.7109375" style="177" customWidth="1"/>
    <col min="5125" max="5125" width="15.7109375" style="177" customWidth="1"/>
    <col min="5126" max="5126" width="11.7109375" style="177" customWidth="1"/>
    <col min="5127" max="5127" width="15.7109375" style="177" customWidth="1"/>
    <col min="5128" max="5376" width="11" style="177"/>
    <col min="5377" max="5377" width="35.7109375" style="177" customWidth="1"/>
    <col min="5378" max="5378" width="11.7109375" style="177" customWidth="1"/>
    <col min="5379" max="5379" width="15.7109375" style="177" customWidth="1"/>
    <col min="5380" max="5380" width="11.7109375" style="177" customWidth="1"/>
    <col min="5381" max="5381" width="15.7109375" style="177" customWidth="1"/>
    <col min="5382" max="5382" width="11.7109375" style="177" customWidth="1"/>
    <col min="5383" max="5383" width="15.7109375" style="177" customWidth="1"/>
    <col min="5384" max="5632" width="11" style="177"/>
    <col min="5633" max="5633" width="35.7109375" style="177" customWidth="1"/>
    <col min="5634" max="5634" width="11.7109375" style="177" customWidth="1"/>
    <col min="5635" max="5635" width="15.7109375" style="177" customWidth="1"/>
    <col min="5636" max="5636" width="11.7109375" style="177" customWidth="1"/>
    <col min="5637" max="5637" width="15.7109375" style="177" customWidth="1"/>
    <col min="5638" max="5638" width="11.7109375" style="177" customWidth="1"/>
    <col min="5639" max="5639" width="15.7109375" style="177" customWidth="1"/>
    <col min="5640" max="5888" width="11" style="177"/>
    <col min="5889" max="5889" width="35.7109375" style="177" customWidth="1"/>
    <col min="5890" max="5890" width="11.7109375" style="177" customWidth="1"/>
    <col min="5891" max="5891" width="15.7109375" style="177" customWidth="1"/>
    <col min="5892" max="5892" width="11.7109375" style="177" customWidth="1"/>
    <col min="5893" max="5893" width="15.7109375" style="177" customWidth="1"/>
    <col min="5894" max="5894" width="11.7109375" style="177" customWidth="1"/>
    <col min="5895" max="5895" width="15.7109375" style="177" customWidth="1"/>
    <col min="5896" max="6144" width="11" style="177"/>
    <col min="6145" max="6145" width="35.7109375" style="177" customWidth="1"/>
    <col min="6146" max="6146" width="11.7109375" style="177" customWidth="1"/>
    <col min="6147" max="6147" width="15.7109375" style="177" customWidth="1"/>
    <col min="6148" max="6148" width="11.7109375" style="177" customWidth="1"/>
    <col min="6149" max="6149" width="15.7109375" style="177" customWidth="1"/>
    <col min="6150" max="6150" width="11.7109375" style="177" customWidth="1"/>
    <col min="6151" max="6151" width="15.7109375" style="177" customWidth="1"/>
    <col min="6152" max="6400" width="11" style="177"/>
    <col min="6401" max="6401" width="35.7109375" style="177" customWidth="1"/>
    <col min="6402" max="6402" width="11.7109375" style="177" customWidth="1"/>
    <col min="6403" max="6403" width="15.7109375" style="177" customWidth="1"/>
    <col min="6404" max="6404" width="11.7109375" style="177" customWidth="1"/>
    <col min="6405" max="6405" width="15.7109375" style="177" customWidth="1"/>
    <col min="6406" max="6406" width="11.7109375" style="177" customWidth="1"/>
    <col min="6407" max="6407" width="15.7109375" style="177" customWidth="1"/>
    <col min="6408" max="6656" width="11" style="177"/>
    <col min="6657" max="6657" width="35.7109375" style="177" customWidth="1"/>
    <col min="6658" max="6658" width="11.7109375" style="177" customWidth="1"/>
    <col min="6659" max="6659" width="15.7109375" style="177" customWidth="1"/>
    <col min="6660" max="6660" width="11.7109375" style="177" customWidth="1"/>
    <col min="6661" max="6661" width="15.7109375" style="177" customWidth="1"/>
    <col min="6662" max="6662" width="11.7109375" style="177" customWidth="1"/>
    <col min="6663" max="6663" width="15.7109375" style="177" customWidth="1"/>
    <col min="6664" max="6912" width="11" style="177"/>
    <col min="6913" max="6913" width="35.7109375" style="177" customWidth="1"/>
    <col min="6914" max="6914" width="11.7109375" style="177" customWidth="1"/>
    <col min="6915" max="6915" width="15.7109375" style="177" customWidth="1"/>
    <col min="6916" max="6916" width="11.7109375" style="177" customWidth="1"/>
    <col min="6917" max="6917" width="15.7109375" style="177" customWidth="1"/>
    <col min="6918" max="6918" width="11.7109375" style="177" customWidth="1"/>
    <col min="6919" max="6919" width="15.7109375" style="177" customWidth="1"/>
    <col min="6920" max="7168" width="11" style="177"/>
    <col min="7169" max="7169" width="35.7109375" style="177" customWidth="1"/>
    <col min="7170" max="7170" width="11.7109375" style="177" customWidth="1"/>
    <col min="7171" max="7171" width="15.7109375" style="177" customWidth="1"/>
    <col min="7172" max="7172" width="11.7109375" style="177" customWidth="1"/>
    <col min="7173" max="7173" width="15.7109375" style="177" customWidth="1"/>
    <col min="7174" max="7174" width="11.7109375" style="177" customWidth="1"/>
    <col min="7175" max="7175" width="15.7109375" style="177" customWidth="1"/>
    <col min="7176" max="7424" width="11" style="177"/>
    <col min="7425" max="7425" width="35.7109375" style="177" customWidth="1"/>
    <col min="7426" max="7426" width="11.7109375" style="177" customWidth="1"/>
    <col min="7427" max="7427" width="15.7109375" style="177" customWidth="1"/>
    <col min="7428" max="7428" width="11.7109375" style="177" customWidth="1"/>
    <col min="7429" max="7429" width="15.7109375" style="177" customWidth="1"/>
    <col min="7430" max="7430" width="11.7109375" style="177" customWidth="1"/>
    <col min="7431" max="7431" width="15.7109375" style="177" customWidth="1"/>
    <col min="7432" max="7680" width="11" style="177"/>
    <col min="7681" max="7681" width="35.7109375" style="177" customWidth="1"/>
    <col min="7682" max="7682" width="11.7109375" style="177" customWidth="1"/>
    <col min="7683" max="7683" width="15.7109375" style="177" customWidth="1"/>
    <col min="7684" max="7684" width="11.7109375" style="177" customWidth="1"/>
    <col min="7685" max="7685" width="15.7109375" style="177" customWidth="1"/>
    <col min="7686" max="7686" width="11.7109375" style="177" customWidth="1"/>
    <col min="7687" max="7687" width="15.7109375" style="177" customWidth="1"/>
    <col min="7688" max="7936" width="11" style="177"/>
    <col min="7937" max="7937" width="35.7109375" style="177" customWidth="1"/>
    <col min="7938" max="7938" width="11.7109375" style="177" customWidth="1"/>
    <col min="7939" max="7939" width="15.7109375" style="177" customWidth="1"/>
    <col min="7940" max="7940" width="11.7109375" style="177" customWidth="1"/>
    <col min="7941" max="7941" width="15.7109375" style="177" customWidth="1"/>
    <col min="7942" max="7942" width="11.7109375" style="177" customWidth="1"/>
    <col min="7943" max="7943" width="15.7109375" style="177" customWidth="1"/>
    <col min="7944" max="8192" width="11" style="177"/>
    <col min="8193" max="8193" width="35.7109375" style="177" customWidth="1"/>
    <col min="8194" max="8194" width="11.7109375" style="177" customWidth="1"/>
    <col min="8195" max="8195" width="15.7109375" style="177" customWidth="1"/>
    <col min="8196" max="8196" width="11.7109375" style="177" customWidth="1"/>
    <col min="8197" max="8197" width="15.7109375" style="177" customWidth="1"/>
    <col min="8198" max="8198" width="11.7109375" style="177" customWidth="1"/>
    <col min="8199" max="8199" width="15.7109375" style="177" customWidth="1"/>
    <col min="8200" max="8448" width="11" style="177"/>
    <col min="8449" max="8449" width="35.7109375" style="177" customWidth="1"/>
    <col min="8450" max="8450" width="11.7109375" style="177" customWidth="1"/>
    <col min="8451" max="8451" width="15.7109375" style="177" customWidth="1"/>
    <col min="8452" max="8452" width="11.7109375" style="177" customWidth="1"/>
    <col min="8453" max="8453" width="15.7109375" style="177" customWidth="1"/>
    <col min="8454" max="8454" width="11.7109375" style="177" customWidth="1"/>
    <col min="8455" max="8455" width="15.7109375" style="177" customWidth="1"/>
    <col min="8456" max="8704" width="11" style="177"/>
    <col min="8705" max="8705" width="35.7109375" style="177" customWidth="1"/>
    <col min="8706" max="8706" width="11.7109375" style="177" customWidth="1"/>
    <col min="8707" max="8707" width="15.7109375" style="177" customWidth="1"/>
    <col min="8708" max="8708" width="11.7109375" style="177" customWidth="1"/>
    <col min="8709" max="8709" width="15.7109375" style="177" customWidth="1"/>
    <col min="8710" max="8710" width="11.7109375" style="177" customWidth="1"/>
    <col min="8711" max="8711" width="15.7109375" style="177" customWidth="1"/>
    <col min="8712" max="8960" width="11" style="177"/>
    <col min="8961" max="8961" width="35.7109375" style="177" customWidth="1"/>
    <col min="8962" max="8962" width="11.7109375" style="177" customWidth="1"/>
    <col min="8963" max="8963" width="15.7109375" style="177" customWidth="1"/>
    <col min="8964" max="8964" width="11.7109375" style="177" customWidth="1"/>
    <col min="8965" max="8965" width="15.7109375" style="177" customWidth="1"/>
    <col min="8966" max="8966" width="11.7109375" style="177" customWidth="1"/>
    <col min="8967" max="8967" width="15.7109375" style="177" customWidth="1"/>
    <col min="8968" max="9216" width="11" style="177"/>
    <col min="9217" max="9217" width="35.7109375" style="177" customWidth="1"/>
    <col min="9218" max="9218" width="11.7109375" style="177" customWidth="1"/>
    <col min="9219" max="9219" width="15.7109375" style="177" customWidth="1"/>
    <col min="9220" max="9220" width="11.7109375" style="177" customWidth="1"/>
    <col min="9221" max="9221" width="15.7109375" style="177" customWidth="1"/>
    <col min="9222" max="9222" width="11.7109375" style="177" customWidth="1"/>
    <col min="9223" max="9223" width="15.7109375" style="177" customWidth="1"/>
    <col min="9224" max="9472" width="11" style="177"/>
    <col min="9473" max="9473" width="35.7109375" style="177" customWidth="1"/>
    <col min="9474" max="9474" width="11.7109375" style="177" customWidth="1"/>
    <col min="9475" max="9475" width="15.7109375" style="177" customWidth="1"/>
    <col min="9476" max="9476" width="11.7109375" style="177" customWidth="1"/>
    <col min="9477" max="9477" width="15.7109375" style="177" customWidth="1"/>
    <col min="9478" max="9478" width="11.7109375" style="177" customWidth="1"/>
    <col min="9479" max="9479" width="15.7109375" style="177" customWidth="1"/>
    <col min="9480" max="9728" width="11" style="177"/>
    <col min="9729" max="9729" width="35.7109375" style="177" customWidth="1"/>
    <col min="9730" max="9730" width="11.7109375" style="177" customWidth="1"/>
    <col min="9731" max="9731" width="15.7109375" style="177" customWidth="1"/>
    <col min="9732" max="9732" width="11.7109375" style="177" customWidth="1"/>
    <col min="9733" max="9733" width="15.7109375" style="177" customWidth="1"/>
    <col min="9734" max="9734" width="11.7109375" style="177" customWidth="1"/>
    <col min="9735" max="9735" width="15.7109375" style="177" customWidth="1"/>
    <col min="9736" max="9984" width="11" style="177"/>
    <col min="9985" max="9985" width="35.7109375" style="177" customWidth="1"/>
    <col min="9986" max="9986" width="11.7109375" style="177" customWidth="1"/>
    <col min="9987" max="9987" width="15.7109375" style="177" customWidth="1"/>
    <col min="9988" max="9988" width="11.7109375" style="177" customWidth="1"/>
    <col min="9989" max="9989" width="15.7109375" style="177" customWidth="1"/>
    <col min="9990" max="9990" width="11.7109375" style="177" customWidth="1"/>
    <col min="9991" max="9991" width="15.7109375" style="177" customWidth="1"/>
    <col min="9992" max="10240" width="11" style="177"/>
    <col min="10241" max="10241" width="35.7109375" style="177" customWidth="1"/>
    <col min="10242" max="10242" width="11.7109375" style="177" customWidth="1"/>
    <col min="10243" max="10243" width="15.7109375" style="177" customWidth="1"/>
    <col min="10244" max="10244" width="11.7109375" style="177" customWidth="1"/>
    <col min="10245" max="10245" width="15.7109375" style="177" customWidth="1"/>
    <col min="10246" max="10246" width="11.7109375" style="177" customWidth="1"/>
    <col min="10247" max="10247" width="15.7109375" style="177" customWidth="1"/>
    <col min="10248" max="10496" width="11" style="177"/>
    <col min="10497" max="10497" width="35.7109375" style="177" customWidth="1"/>
    <col min="10498" max="10498" width="11.7109375" style="177" customWidth="1"/>
    <col min="10499" max="10499" width="15.7109375" style="177" customWidth="1"/>
    <col min="10500" max="10500" width="11.7109375" style="177" customWidth="1"/>
    <col min="10501" max="10501" width="15.7109375" style="177" customWidth="1"/>
    <col min="10502" max="10502" width="11.7109375" style="177" customWidth="1"/>
    <col min="10503" max="10503" width="15.7109375" style="177" customWidth="1"/>
    <col min="10504" max="10752" width="11" style="177"/>
    <col min="10753" max="10753" width="35.7109375" style="177" customWidth="1"/>
    <col min="10754" max="10754" width="11.7109375" style="177" customWidth="1"/>
    <col min="10755" max="10755" width="15.7109375" style="177" customWidth="1"/>
    <col min="10756" max="10756" width="11.7109375" style="177" customWidth="1"/>
    <col min="10757" max="10757" width="15.7109375" style="177" customWidth="1"/>
    <col min="10758" max="10758" width="11.7109375" style="177" customWidth="1"/>
    <col min="10759" max="10759" width="15.7109375" style="177" customWidth="1"/>
    <col min="10760" max="11008" width="11" style="177"/>
    <col min="11009" max="11009" width="35.7109375" style="177" customWidth="1"/>
    <col min="11010" max="11010" width="11.7109375" style="177" customWidth="1"/>
    <col min="11011" max="11011" width="15.7109375" style="177" customWidth="1"/>
    <col min="11012" max="11012" width="11.7109375" style="177" customWidth="1"/>
    <col min="11013" max="11013" width="15.7109375" style="177" customWidth="1"/>
    <col min="11014" max="11014" width="11.7109375" style="177" customWidth="1"/>
    <col min="11015" max="11015" width="15.7109375" style="177" customWidth="1"/>
    <col min="11016" max="11264" width="11" style="177"/>
    <col min="11265" max="11265" width="35.7109375" style="177" customWidth="1"/>
    <col min="11266" max="11266" width="11.7109375" style="177" customWidth="1"/>
    <col min="11267" max="11267" width="15.7109375" style="177" customWidth="1"/>
    <col min="11268" max="11268" width="11.7109375" style="177" customWidth="1"/>
    <col min="11269" max="11269" width="15.7109375" style="177" customWidth="1"/>
    <col min="11270" max="11270" width="11.7109375" style="177" customWidth="1"/>
    <col min="11271" max="11271" width="15.7109375" style="177" customWidth="1"/>
    <col min="11272" max="11520" width="11" style="177"/>
    <col min="11521" max="11521" width="35.7109375" style="177" customWidth="1"/>
    <col min="11522" max="11522" width="11.7109375" style="177" customWidth="1"/>
    <col min="11523" max="11523" width="15.7109375" style="177" customWidth="1"/>
    <col min="11524" max="11524" width="11.7109375" style="177" customWidth="1"/>
    <col min="11525" max="11525" width="15.7109375" style="177" customWidth="1"/>
    <col min="11526" max="11526" width="11.7109375" style="177" customWidth="1"/>
    <col min="11527" max="11527" width="15.7109375" style="177" customWidth="1"/>
    <col min="11528" max="11776" width="11" style="177"/>
    <col min="11777" max="11777" width="35.7109375" style="177" customWidth="1"/>
    <col min="11778" max="11778" width="11.7109375" style="177" customWidth="1"/>
    <col min="11779" max="11779" width="15.7109375" style="177" customWidth="1"/>
    <col min="11780" max="11780" width="11.7109375" style="177" customWidth="1"/>
    <col min="11781" max="11781" width="15.7109375" style="177" customWidth="1"/>
    <col min="11782" max="11782" width="11.7109375" style="177" customWidth="1"/>
    <col min="11783" max="11783" width="15.7109375" style="177" customWidth="1"/>
    <col min="11784" max="12032" width="11" style="177"/>
    <col min="12033" max="12033" width="35.7109375" style="177" customWidth="1"/>
    <col min="12034" max="12034" width="11.7109375" style="177" customWidth="1"/>
    <col min="12035" max="12035" width="15.7109375" style="177" customWidth="1"/>
    <col min="12036" max="12036" width="11.7109375" style="177" customWidth="1"/>
    <col min="12037" max="12037" width="15.7109375" style="177" customWidth="1"/>
    <col min="12038" max="12038" width="11.7109375" style="177" customWidth="1"/>
    <col min="12039" max="12039" width="15.7109375" style="177" customWidth="1"/>
    <col min="12040" max="12288" width="11" style="177"/>
    <col min="12289" max="12289" width="35.7109375" style="177" customWidth="1"/>
    <col min="12290" max="12290" width="11.7109375" style="177" customWidth="1"/>
    <col min="12291" max="12291" width="15.7109375" style="177" customWidth="1"/>
    <col min="12292" max="12292" width="11.7109375" style="177" customWidth="1"/>
    <col min="12293" max="12293" width="15.7109375" style="177" customWidth="1"/>
    <col min="12294" max="12294" width="11.7109375" style="177" customWidth="1"/>
    <col min="12295" max="12295" width="15.7109375" style="177" customWidth="1"/>
    <col min="12296" max="12544" width="11" style="177"/>
    <col min="12545" max="12545" width="35.7109375" style="177" customWidth="1"/>
    <col min="12546" max="12546" width="11.7109375" style="177" customWidth="1"/>
    <col min="12547" max="12547" width="15.7109375" style="177" customWidth="1"/>
    <col min="12548" max="12548" width="11.7109375" style="177" customWidth="1"/>
    <col min="12549" max="12549" width="15.7109375" style="177" customWidth="1"/>
    <col min="12550" max="12550" width="11.7109375" style="177" customWidth="1"/>
    <col min="12551" max="12551" width="15.7109375" style="177" customWidth="1"/>
    <col min="12552" max="12800" width="11" style="177"/>
    <col min="12801" max="12801" width="35.7109375" style="177" customWidth="1"/>
    <col min="12802" max="12802" width="11.7109375" style="177" customWidth="1"/>
    <col min="12803" max="12803" width="15.7109375" style="177" customWidth="1"/>
    <col min="12804" max="12804" width="11.7109375" style="177" customWidth="1"/>
    <col min="12805" max="12805" width="15.7109375" style="177" customWidth="1"/>
    <col min="12806" max="12806" width="11.7109375" style="177" customWidth="1"/>
    <col min="12807" max="12807" width="15.7109375" style="177" customWidth="1"/>
    <col min="12808" max="13056" width="11" style="177"/>
    <col min="13057" max="13057" width="35.7109375" style="177" customWidth="1"/>
    <col min="13058" max="13058" width="11.7109375" style="177" customWidth="1"/>
    <col min="13059" max="13059" width="15.7109375" style="177" customWidth="1"/>
    <col min="13060" max="13060" width="11.7109375" style="177" customWidth="1"/>
    <col min="13061" max="13061" width="15.7109375" style="177" customWidth="1"/>
    <col min="13062" max="13062" width="11.7109375" style="177" customWidth="1"/>
    <col min="13063" max="13063" width="15.7109375" style="177" customWidth="1"/>
    <col min="13064" max="13312" width="11" style="177"/>
    <col min="13313" max="13313" width="35.7109375" style="177" customWidth="1"/>
    <col min="13314" max="13314" width="11.7109375" style="177" customWidth="1"/>
    <col min="13315" max="13315" width="15.7109375" style="177" customWidth="1"/>
    <col min="13316" max="13316" width="11.7109375" style="177" customWidth="1"/>
    <col min="13317" max="13317" width="15.7109375" style="177" customWidth="1"/>
    <col min="13318" max="13318" width="11.7109375" style="177" customWidth="1"/>
    <col min="13319" max="13319" width="15.7109375" style="177" customWidth="1"/>
    <col min="13320" max="13568" width="11" style="177"/>
    <col min="13569" max="13569" width="35.7109375" style="177" customWidth="1"/>
    <col min="13570" max="13570" width="11.7109375" style="177" customWidth="1"/>
    <col min="13571" max="13571" width="15.7109375" style="177" customWidth="1"/>
    <col min="13572" max="13572" width="11.7109375" style="177" customWidth="1"/>
    <col min="13573" max="13573" width="15.7109375" style="177" customWidth="1"/>
    <col min="13574" max="13574" width="11.7109375" style="177" customWidth="1"/>
    <col min="13575" max="13575" width="15.7109375" style="177" customWidth="1"/>
    <col min="13576" max="13824" width="11" style="177"/>
    <col min="13825" max="13825" width="35.7109375" style="177" customWidth="1"/>
    <col min="13826" max="13826" width="11.7109375" style="177" customWidth="1"/>
    <col min="13827" max="13827" width="15.7109375" style="177" customWidth="1"/>
    <col min="13828" max="13828" width="11.7109375" style="177" customWidth="1"/>
    <col min="13829" max="13829" width="15.7109375" style="177" customWidth="1"/>
    <col min="13830" max="13830" width="11.7109375" style="177" customWidth="1"/>
    <col min="13831" max="13831" width="15.7109375" style="177" customWidth="1"/>
    <col min="13832" max="14080" width="11" style="177"/>
    <col min="14081" max="14081" width="35.7109375" style="177" customWidth="1"/>
    <col min="14082" max="14082" width="11.7109375" style="177" customWidth="1"/>
    <col min="14083" max="14083" width="15.7109375" style="177" customWidth="1"/>
    <col min="14084" max="14084" width="11.7109375" style="177" customWidth="1"/>
    <col min="14085" max="14085" width="15.7109375" style="177" customWidth="1"/>
    <col min="14086" max="14086" width="11.7109375" style="177" customWidth="1"/>
    <col min="14087" max="14087" width="15.7109375" style="177" customWidth="1"/>
    <col min="14088" max="14336" width="11" style="177"/>
    <col min="14337" max="14337" width="35.7109375" style="177" customWidth="1"/>
    <col min="14338" max="14338" width="11.7109375" style="177" customWidth="1"/>
    <col min="14339" max="14339" width="15.7109375" style="177" customWidth="1"/>
    <col min="14340" max="14340" width="11.7109375" style="177" customWidth="1"/>
    <col min="14341" max="14341" width="15.7109375" style="177" customWidth="1"/>
    <col min="14342" max="14342" width="11.7109375" style="177" customWidth="1"/>
    <col min="14343" max="14343" width="15.7109375" style="177" customWidth="1"/>
    <col min="14344" max="14592" width="11" style="177"/>
    <col min="14593" max="14593" width="35.7109375" style="177" customWidth="1"/>
    <col min="14594" max="14594" width="11.7109375" style="177" customWidth="1"/>
    <col min="14595" max="14595" width="15.7109375" style="177" customWidth="1"/>
    <col min="14596" max="14596" width="11.7109375" style="177" customWidth="1"/>
    <col min="14597" max="14597" width="15.7109375" style="177" customWidth="1"/>
    <col min="14598" max="14598" width="11.7109375" style="177" customWidth="1"/>
    <col min="14599" max="14599" width="15.7109375" style="177" customWidth="1"/>
    <col min="14600" max="14848" width="11" style="177"/>
    <col min="14849" max="14849" width="35.7109375" style="177" customWidth="1"/>
    <col min="14850" max="14850" width="11.7109375" style="177" customWidth="1"/>
    <col min="14851" max="14851" width="15.7109375" style="177" customWidth="1"/>
    <col min="14852" max="14852" width="11.7109375" style="177" customWidth="1"/>
    <col min="14853" max="14853" width="15.7109375" style="177" customWidth="1"/>
    <col min="14854" max="14854" width="11.7109375" style="177" customWidth="1"/>
    <col min="14855" max="14855" width="15.7109375" style="177" customWidth="1"/>
    <col min="14856" max="15104" width="11" style="177"/>
    <col min="15105" max="15105" width="35.7109375" style="177" customWidth="1"/>
    <col min="15106" max="15106" width="11.7109375" style="177" customWidth="1"/>
    <col min="15107" max="15107" width="15.7109375" style="177" customWidth="1"/>
    <col min="15108" max="15108" width="11.7109375" style="177" customWidth="1"/>
    <col min="15109" max="15109" width="15.7109375" style="177" customWidth="1"/>
    <col min="15110" max="15110" width="11.7109375" style="177" customWidth="1"/>
    <col min="15111" max="15111" width="15.7109375" style="177" customWidth="1"/>
    <col min="15112" max="15360" width="11" style="177"/>
    <col min="15361" max="15361" width="35.7109375" style="177" customWidth="1"/>
    <col min="15362" max="15362" width="11.7109375" style="177" customWidth="1"/>
    <col min="15363" max="15363" width="15.7109375" style="177" customWidth="1"/>
    <col min="15364" max="15364" width="11.7109375" style="177" customWidth="1"/>
    <col min="15365" max="15365" width="15.7109375" style="177" customWidth="1"/>
    <col min="15366" max="15366" width="11.7109375" style="177" customWidth="1"/>
    <col min="15367" max="15367" width="15.7109375" style="177" customWidth="1"/>
    <col min="15368" max="15616" width="11" style="177"/>
    <col min="15617" max="15617" width="35.7109375" style="177" customWidth="1"/>
    <col min="15618" max="15618" width="11.7109375" style="177" customWidth="1"/>
    <col min="15619" max="15619" width="15.7109375" style="177" customWidth="1"/>
    <col min="15620" max="15620" width="11.7109375" style="177" customWidth="1"/>
    <col min="15621" max="15621" width="15.7109375" style="177" customWidth="1"/>
    <col min="15622" max="15622" width="11.7109375" style="177" customWidth="1"/>
    <col min="15623" max="15623" width="15.7109375" style="177" customWidth="1"/>
    <col min="15624" max="15872" width="11" style="177"/>
    <col min="15873" max="15873" width="35.7109375" style="177" customWidth="1"/>
    <col min="15874" max="15874" width="11.7109375" style="177" customWidth="1"/>
    <col min="15875" max="15875" width="15.7109375" style="177" customWidth="1"/>
    <col min="15876" max="15876" width="11.7109375" style="177" customWidth="1"/>
    <col min="15877" max="15877" width="15.7109375" style="177" customWidth="1"/>
    <col min="15878" max="15878" width="11.7109375" style="177" customWidth="1"/>
    <col min="15879" max="15879" width="15.7109375" style="177" customWidth="1"/>
    <col min="15880" max="16128" width="11" style="177"/>
    <col min="16129" max="16129" width="35.7109375" style="177" customWidth="1"/>
    <col min="16130" max="16130" width="11.7109375" style="177" customWidth="1"/>
    <col min="16131" max="16131" width="15.7109375" style="177" customWidth="1"/>
    <col min="16132" max="16132" width="11.7109375" style="177" customWidth="1"/>
    <col min="16133" max="16133" width="15.7109375" style="177" customWidth="1"/>
    <col min="16134" max="16134" width="11.7109375" style="177" customWidth="1"/>
    <col min="16135" max="16135" width="15.7109375" style="177" customWidth="1"/>
    <col min="16136" max="16384" width="11" style="177"/>
  </cols>
  <sheetData>
    <row r="1" spans="1:16" ht="27" customHeight="1" x14ac:dyDescent="0.2">
      <c r="A1" s="175" t="s">
        <v>133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25.15" customHeight="1" x14ac:dyDescent="0.25">
      <c r="A2" s="178" t="s">
        <v>134</v>
      </c>
      <c r="B2" s="179"/>
      <c r="C2" s="179"/>
      <c r="D2" s="179"/>
      <c r="E2" s="179"/>
      <c r="F2" s="179"/>
      <c r="G2" s="179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9.5" customHeight="1" thickBot="1" x14ac:dyDescent="0.3">
      <c r="A3" s="178"/>
      <c r="B3" s="179"/>
      <c r="C3" s="179"/>
      <c r="D3" s="179"/>
      <c r="E3" s="179"/>
      <c r="F3" s="179"/>
      <c r="G3" s="179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9.899999999999999" customHeight="1" thickBot="1" x14ac:dyDescent="0.25">
      <c r="A4" s="180" t="s">
        <v>135</v>
      </c>
      <c r="B4" s="181"/>
      <c r="C4" s="181"/>
      <c r="D4" s="181"/>
      <c r="E4" s="181"/>
      <c r="F4" s="181"/>
      <c r="G4" s="182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7.100000000000001" customHeight="1" x14ac:dyDescent="0.2">
      <c r="A5" s="702" t="s">
        <v>70</v>
      </c>
      <c r="B5" s="704" t="s">
        <v>66</v>
      </c>
      <c r="C5" s="705"/>
      <c r="D5" s="706" t="s">
        <v>64</v>
      </c>
      <c r="E5" s="707"/>
      <c r="F5" s="706" t="s">
        <v>65</v>
      </c>
      <c r="G5" s="707"/>
      <c r="H5" s="176"/>
      <c r="I5" s="176"/>
      <c r="J5" s="176"/>
      <c r="K5" s="176"/>
      <c r="L5" s="176"/>
      <c r="M5" s="176"/>
      <c r="N5" s="176"/>
      <c r="O5" s="176"/>
      <c r="P5" s="176"/>
    </row>
    <row r="6" spans="1:16" ht="17.100000000000001" customHeight="1" thickBot="1" x14ac:dyDescent="0.25">
      <c r="A6" s="703"/>
      <c r="B6" s="183" t="s">
        <v>136</v>
      </c>
      <c r="C6" s="184" t="s">
        <v>137</v>
      </c>
      <c r="D6" s="185" t="s">
        <v>136</v>
      </c>
      <c r="E6" s="186" t="s">
        <v>137</v>
      </c>
      <c r="F6" s="183" t="s">
        <v>136</v>
      </c>
      <c r="G6" s="187" t="s">
        <v>137</v>
      </c>
      <c r="H6" s="176"/>
      <c r="I6" s="176"/>
      <c r="J6" s="176"/>
      <c r="K6" s="176"/>
      <c r="L6" s="176"/>
      <c r="M6" s="176"/>
      <c r="N6" s="176"/>
      <c r="O6" s="176"/>
      <c r="P6" s="176"/>
    </row>
    <row r="7" spans="1:16" ht="16.5" customHeight="1" x14ac:dyDescent="0.25">
      <c r="A7" s="117" t="s">
        <v>76</v>
      </c>
      <c r="B7" s="188">
        <v>12.849999999999998</v>
      </c>
      <c r="C7" s="189">
        <v>5.92</v>
      </c>
      <c r="D7" s="190">
        <v>5.51</v>
      </c>
      <c r="E7" s="191">
        <v>3.88</v>
      </c>
      <c r="F7" s="192">
        <v>139.54</v>
      </c>
      <c r="G7" s="193">
        <v>59.98</v>
      </c>
      <c r="H7" s="176"/>
      <c r="I7" s="176"/>
      <c r="J7" s="176"/>
      <c r="K7" s="176"/>
      <c r="L7" s="176"/>
      <c r="M7" s="176"/>
      <c r="N7" s="176"/>
      <c r="O7" s="176"/>
      <c r="P7" s="176"/>
    </row>
    <row r="8" spans="1:16" ht="17.100000000000001" customHeight="1" x14ac:dyDescent="0.25">
      <c r="A8" s="126" t="s">
        <v>77</v>
      </c>
      <c r="B8" s="194">
        <v>4.0600000000000005</v>
      </c>
      <c r="C8" s="195">
        <v>2.44</v>
      </c>
      <c r="D8" s="194">
        <v>30.04</v>
      </c>
      <c r="E8" s="195">
        <v>24.56</v>
      </c>
      <c r="F8" s="194">
        <v>150.80999999999997</v>
      </c>
      <c r="G8" s="195">
        <v>60.49</v>
      </c>
      <c r="H8" s="176"/>
      <c r="I8" s="176"/>
      <c r="J8" s="176"/>
      <c r="K8" s="176"/>
      <c r="L8" s="176"/>
      <c r="M8" s="176"/>
      <c r="N8" s="176"/>
      <c r="O8" s="176"/>
      <c r="P8" s="176"/>
    </row>
    <row r="9" spans="1:16" ht="17.100000000000001" customHeight="1" x14ac:dyDescent="0.25">
      <c r="A9" s="133" t="s">
        <v>78</v>
      </c>
      <c r="B9" s="196">
        <v>7.07</v>
      </c>
      <c r="C9" s="197">
        <v>3.84</v>
      </c>
      <c r="D9" s="196">
        <v>28.889999999999997</v>
      </c>
      <c r="E9" s="197">
        <v>28.08</v>
      </c>
      <c r="F9" s="196">
        <v>106.45000000000002</v>
      </c>
      <c r="G9" s="197">
        <v>51.11</v>
      </c>
      <c r="H9" s="176"/>
      <c r="I9" s="176"/>
      <c r="J9" s="176"/>
      <c r="K9" s="176"/>
      <c r="L9" s="176"/>
      <c r="M9" s="176"/>
      <c r="N9" s="176"/>
      <c r="O9" s="176"/>
      <c r="P9" s="176"/>
    </row>
    <row r="10" spans="1:16" ht="17.100000000000001" customHeight="1" x14ac:dyDescent="0.25">
      <c r="A10" s="126" t="s">
        <v>79</v>
      </c>
      <c r="B10" s="194">
        <v>5.57</v>
      </c>
      <c r="C10" s="195">
        <v>3.38</v>
      </c>
      <c r="D10" s="194">
        <v>0</v>
      </c>
      <c r="E10" s="195">
        <v>0</v>
      </c>
      <c r="F10" s="198" t="s">
        <v>80</v>
      </c>
      <c r="G10" s="199" t="s">
        <v>80</v>
      </c>
      <c r="H10" s="176"/>
      <c r="I10" s="176"/>
      <c r="J10" s="176"/>
      <c r="K10" s="176"/>
      <c r="L10" s="176"/>
      <c r="M10" s="176"/>
      <c r="N10" s="176"/>
      <c r="O10" s="176"/>
      <c r="P10" s="176"/>
    </row>
    <row r="11" spans="1:16" ht="17.100000000000001" customHeight="1" x14ac:dyDescent="0.25">
      <c r="A11" s="133" t="s">
        <v>81</v>
      </c>
      <c r="B11" s="196">
        <v>12.67</v>
      </c>
      <c r="C11" s="197">
        <v>5.43</v>
      </c>
      <c r="D11" s="196">
        <v>30.15</v>
      </c>
      <c r="E11" s="197">
        <v>28.74</v>
      </c>
      <c r="F11" s="196">
        <v>139.9</v>
      </c>
      <c r="G11" s="197">
        <v>72.36</v>
      </c>
      <c r="H11" s="176"/>
      <c r="I11" s="176"/>
      <c r="J11" s="176"/>
      <c r="K11" s="176"/>
      <c r="L11" s="176"/>
      <c r="M11" s="176"/>
      <c r="N11" s="176"/>
      <c r="O11" s="176"/>
      <c r="P11" s="176"/>
    </row>
    <row r="12" spans="1:16" ht="17.100000000000001" customHeight="1" x14ac:dyDescent="0.25">
      <c r="A12" s="126" t="s">
        <v>82</v>
      </c>
      <c r="B12" s="194">
        <v>5.51</v>
      </c>
      <c r="C12" s="195">
        <v>4.33</v>
      </c>
      <c r="D12" s="194">
        <v>9.66</v>
      </c>
      <c r="E12" s="195">
        <v>6.7</v>
      </c>
      <c r="F12" s="194">
        <v>127.66</v>
      </c>
      <c r="G12" s="195">
        <v>44.32</v>
      </c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17.100000000000001" customHeight="1" x14ac:dyDescent="0.25">
      <c r="A13" s="133" t="s">
        <v>83</v>
      </c>
      <c r="B13" s="196">
        <v>28.519999999999996</v>
      </c>
      <c r="C13" s="197">
        <v>13.07</v>
      </c>
      <c r="D13" s="196">
        <v>39.989999999999995</v>
      </c>
      <c r="E13" s="197">
        <v>36.229999999999997</v>
      </c>
      <c r="F13" s="196">
        <v>223.98999999999995</v>
      </c>
      <c r="G13" s="197">
        <v>112.9</v>
      </c>
      <c r="H13" s="176"/>
      <c r="I13" s="176"/>
      <c r="J13" s="176"/>
      <c r="K13" s="176"/>
      <c r="L13" s="176"/>
      <c r="M13" s="176"/>
      <c r="N13" s="176"/>
      <c r="O13" s="176"/>
      <c r="P13" s="176"/>
    </row>
    <row r="14" spans="1:16" ht="17.100000000000001" customHeight="1" x14ac:dyDescent="0.25">
      <c r="A14" s="126" t="s">
        <v>84</v>
      </c>
      <c r="B14" s="194">
        <v>19.509999999999998</v>
      </c>
      <c r="C14" s="195">
        <v>18.309999999999999</v>
      </c>
      <c r="D14" s="194">
        <v>7.76</v>
      </c>
      <c r="E14" s="195">
        <v>6.57</v>
      </c>
      <c r="F14" s="194">
        <v>112.25</v>
      </c>
      <c r="G14" s="195">
        <v>63.68</v>
      </c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ht="17.100000000000001" customHeight="1" x14ac:dyDescent="0.25">
      <c r="A15" s="133" t="s">
        <v>85</v>
      </c>
      <c r="B15" s="196">
        <v>7.6000000000000005</v>
      </c>
      <c r="C15" s="197">
        <v>3.6</v>
      </c>
      <c r="D15" s="196">
        <v>11.72</v>
      </c>
      <c r="E15" s="197">
        <v>8.32</v>
      </c>
      <c r="F15" s="196">
        <v>60.800000000000004</v>
      </c>
      <c r="G15" s="197">
        <v>25.6</v>
      </c>
      <c r="H15" s="176"/>
      <c r="I15" s="176"/>
      <c r="J15" s="176"/>
      <c r="K15" s="176"/>
      <c r="L15" s="176"/>
      <c r="M15" s="176"/>
      <c r="N15" s="176"/>
      <c r="O15" s="176"/>
      <c r="P15" s="176"/>
    </row>
    <row r="16" spans="1:16" ht="17.100000000000001" customHeight="1" thickBot="1" x14ac:dyDescent="0.3">
      <c r="A16" s="126" t="s">
        <v>86</v>
      </c>
      <c r="B16" s="200">
        <v>15.3</v>
      </c>
      <c r="C16" s="201">
        <v>10.6</v>
      </c>
      <c r="D16" s="200">
        <v>30.8</v>
      </c>
      <c r="E16" s="201">
        <v>28.2</v>
      </c>
      <c r="F16" s="200">
        <v>147.5</v>
      </c>
      <c r="G16" s="201">
        <v>59.9</v>
      </c>
      <c r="H16" s="176"/>
      <c r="I16" s="176"/>
      <c r="J16" s="176"/>
      <c r="K16" s="176"/>
      <c r="L16" s="176"/>
      <c r="M16" s="176"/>
      <c r="N16" s="176"/>
      <c r="O16" s="176"/>
      <c r="P16" s="176"/>
    </row>
    <row r="17" spans="1:18" ht="17.100000000000001" customHeight="1" x14ac:dyDescent="0.25">
      <c r="A17" s="117" t="s">
        <v>87</v>
      </c>
      <c r="B17" s="202">
        <v>15.729999999999999</v>
      </c>
      <c r="C17" s="203">
        <v>14.53</v>
      </c>
      <c r="D17" s="202">
        <v>18.509999999999998</v>
      </c>
      <c r="E17" s="203">
        <v>18.11</v>
      </c>
      <c r="F17" s="202">
        <v>211.51999999999992</v>
      </c>
      <c r="G17" s="203">
        <v>94.7</v>
      </c>
      <c r="H17" s="176"/>
      <c r="I17" s="176"/>
      <c r="J17" s="176"/>
      <c r="K17" s="176"/>
      <c r="L17" s="176"/>
      <c r="M17" s="176"/>
      <c r="N17" s="176"/>
      <c r="O17" s="176"/>
      <c r="P17" s="176"/>
    </row>
    <row r="18" spans="1:18" ht="17.100000000000001" customHeight="1" x14ac:dyDescent="0.25">
      <c r="A18" s="152" t="s">
        <v>88</v>
      </c>
      <c r="B18" s="194">
        <v>34.510000000000005</v>
      </c>
      <c r="C18" s="195">
        <v>29.03</v>
      </c>
      <c r="D18" s="194">
        <v>8.120000000000001</v>
      </c>
      <c r="E18" s="195">
        <v>5.28</v>
      </c>
      <c r="F18" s="194">
        <v>73.89</v>
      </c>
      <c r="G18" s="195">
        <v>18.07</v>
      </c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8" ht="17.100000000000001" customHeight="1" x14ac:dyDescent="0.25">
      <c r="A19" s="133" t="s">
        <v>89</v>
      </c>
      <c r="B19" s="204">
        <v>32.01</v>
      </c>
      <c r="C19" s="205">
        <v>24.48</v>
      </c>
      <c r="D19" s="204">
        <v>22.64</v>
      </c>
      <c r="E19" s="205">
        <v>14.08</v>
      </c>
      <c r="F19" s="204">
        <v>67.7</v>
      </c>
      <c r="G19" s="205">
        <v>22.03</v>
      </c>
      <c r="H19" s="176"/>
      <c r="I19" s="176"/>
      <c r="J19" s="176"/>
      <c r="K19" s="176"/>
      <c r="L19" s="176"/>
      <c r="M19" s="176"/>
      <c r="N19" s="176"/>
      <c r="O19" s="176"/>
      <c r="P19" s="176"/>
    </row>
    <row r="20" spans="1:18" ht="17.100000000000001" customHeight="1" x14ac:dyDescent="0.25">
      <c r="A20" s="152" t="s">
        <v>90</v>
      </c>
      <c r="B20" s="194">
        <v>15.349999999999998</v>
      </c>
      <c r="C20" s="195">
        <v>10.71</v>
      </c>
      <c r="D20" s="194">
        <v>6.27</v>
      </c>
      <c r="E20" s="195">
        <v>3.64</v>
      </c>
      <c r="F20" s="194">
        <v>99.770000000000024</v>
      </c>
      <c r="G20" s="195">
        <v>37.17</v>
      </c>
      <c r="H20" s="176"/>
      <c r="I20" s="176"/>
      <c r="J20" s="176"/>
      <c r="K20" s="176"/>
      <c r="L20" s="176"/>
      <c r="M20" s="176"/>
      <c r="N20" s="176"/>
      <c r="O20" s="176"/>
      <c r="P20" s="176"/>
    </row>
    <row r="21" spans="1:18" ht="17.100000000000001" customHeight="1" x14ac:dyDescent="0.25">
      <c r="A21" s="133" t="s">
        <v>91</v>
      </c>
      <c r="B21" s="204">
        <v>1.7500000000000004</v>
      </c>
      <c r="C21" s="205">
        <v>0.52</v>
      </c>
      <c r="D21" s="204">
        <v>18.41</v>
      </c>
      <c r="E21" s="205">
        <v>18.41</v>
      </c>
      <c r="F21" s="204">
        <v>145.55999999999995</v>
      </c>
      <c r="G21" s="205">
        <v>90.7</v>
      </c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</row>
    <row r="22" spans="1:18" ht="17.100000000000001" customHeight="1" x14ac:dyDescent="0.25">
      <c r="A22" s="152" t="s">
        <v>92</v>
      </c>
      <c r="B22" s="194">
        <v>19.599999999999998</v>
      </c>
      <c r="C22" s="195">
        <v>16.399999999999999</v>
      </c>
      <c r="D22" s="194">
        <v>18.2</v>
      </c>
      <c r="E22" s="195">
        <v>15.6</v>
      </c>
      <c r="F22" s="194">
        <v>130.4</v>
      </c>
      <c r="G22" s="195">
        <v>44.2</v>
      </c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</row>
    <row r="23" spans="1:18" ht="16.5" customHeight="1" x14ac:dyDescent="0.25">
      <c r="A23" s="133" t="s">
        <v>93</v>
      </c>
      <c r="B23" s="204">
        <v>4.78</v>
      </c>
      <c r="C23" s="205">
        <v>3.58</v>
      </c>
      <c r="D23" s="204">
        <v>7.76</v>
      </c>
      <c r="E23" s="205">
        <v>5.57</v>
      </c>
      <c r="F23" s="204">
        <v>102.70000000000002</v>
      </c>
      <c r="G23" s="205">
        <v>36.619999999999997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1:18" ht="17.100000000000001" customHeight="1" x14ac:dyDescent="0.25">
      <c r="A24" s="152" t="s">
        <v>94</v>
      </c>
      <c r="B24" s="194">
        <v>9.6</v>
      </c>
      <c r="C24" s="195">
        <v>7.5</v>
      </c>
      <c r="D24" s="194">
        <v>0.68</v>
      </c>
      <c r="E24" s="195">
        <v>0.68</v>
      </c>
      <c r="F24" s="194">
        <v>53.06</v>
      </c>
      <c r="G24" s="195">
        <v>20.86</v>
      </c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</row>
    <row r="25" spans="1:18" ht="17.100000000000001" customHeight="1" x14ac:dyDescent="0.25">
      <c r="A25" s="133" t="s">
        <v>95</v>
      </c>
      <c r="B25" s="204">
        <v>9.5</v>
      </c>
      <c r="C25" s="205">
        <v>7.7</v>
      </c>
      <c r="D25" s="204">
        <v>31.200000000000003</v>
      </c>
      <c r="E25" s="205">
        <v>17.100000000000001</v>
      </c>
      <c r="F25" s="204">
        <v>125.60000000000002</v>
      </c>
      <c r="G25" s="205">
        <v>36.6</v>
      </c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8" ht="17.100000000000001" customHeight="1" x14ac:dyDescent="0.25">
      <c r="A26" s="152" t="s">
        <v>96</v>
      </c>
      <c r="B26" s="194">
        <v>0.30000000000000004</v>
      </c>
      <c r="C26" s="195">
        <v>0.1</v>
      </c>
      <c r="D26" s="194">
        <v>0.1</v>
      </c>
      <c r="E26" s="195">
        <v>0.1</v>
      </c>
      <c r="F26" s="194">
        <v>71.77000000000001</v>
      </c>
      <c r="G26" s="195">
        <v>52.87</v>
      </c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</row>
    <row r="27" spans="1:18" ht="17.100000000000001" customHeight="1" x14ac:dyDescent="0.25">
      <c r="A27" s="133" t="s">
        <v>97</v>
      </c>
      <c r="B27" s="204">
        <v>9.2199999999999989</v>
      </c>
      <c r="C27" s="205">
        <v>7.76</v>
      </c>
      <c r="D27" s="204">
        <v>3.37</v>
      </c>
      <c r="E27" s="205">
        <v>2.1800000000000002</v>
      </c>
      <c r="F27" s="204">
        <v>73.859999999999985</v>
      </c>
      <c r="G27" s="205">
        <v>27.72</v>
      </c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</row>
    <row r="28" spans="1:18" ht="17.100000000000001" customHeight="1" x14ac:dyDescent="0.25">
      <c r="A28" s="152" t="s">
        <v>98</v>
      </c>
      <c r="B28" s="194">
        <v>17.199999999999996</v>
      </c>
      <c r="C28" s="195">
        <v>15.2</v>
      </c>
      <c r="D28" s="194">
        <v>10.850000000000001</v>
      </c>
      <c r="E28" s="195">
        <v>10.050000000000001</v>
      </c>
      <c r="F28" s="194">
        <v>57.29999999999999</v>
      </c>
      <c r="G28" s="195">
        <v>17.09</v>
      </c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</row>
    <row r="29" spans="1:18" ht="17.100000000000001" customHeight="1" x14ac:dyDescent="0.25">
      <c r="A29" s="133" t="s">
        <v>99</v>
      </c>
      <c r="B29" s="204">
        <v>10.76</v>
      </c>
      <c r="C29" s="205">
        <v>7.31</v>
      </c>
      <c r="D29" s="204">
        <v>49.129999999999995</v>
      </c>
      <c r="E29" s="205">
        <v>33.29</v>
      </c>
      <c r="F29" s="204">
        <v>99.460000000000022</v>
      </c>
      <c r="G29" s="205">
        <v>30.86</v>
      </c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</row>
    <row r="30" spans="1:18" ht="17.100000000000001" customHeight="1" x14ac:dyDescent="0.25">
      <c r="A30" s="152" t="s">
        <v>100</v>
      </c>
      <c r="B30" s="194">
        <v>25.47</v>
      </c>
      <c r="C30" s="195">
        <v>21.09</v>
      </c>
      <c r="D30" s="194">
        <v>5.97</v>
      </c>
      <c r="E30" s="195">
        <v>3.98</v>
      </c>
      <c r="F30" s="194">
        <v>97.960000000000008</v>
      </c>
      <c r="G30" s="195">
        <v>26.67</v>
      </c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</row>
    <row r="31" spans="1:18" ht="17.100000000000001" customHeight="1" x14ac:dyDescent="0.25">
      <c r="A31" s="133" t="s">
        <v>101</v>
      </c>
      <c r="B31" s="204">
        <v>24.479999999999997</v>
      </c>
      <c r="C31" s="205">
        <v>22.49</v>
      </c>
      <c r="D31" s="204">
        <v>3.96</v>
      </c>
      <c r="E31" s="205">
        <v>3.56</v>
      </c>
      <c r="F31" s="204">
        <v>69.90000000000002</v>
      </c>
      <c r="G31" s="205">
        <v>19.010000000000002</v>
      </c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</row>
    <row r="32" spans="1:18" ht="17.100000000000001" customHeight="1" x14ac:dyDescent="0.25">
      <c r="A32" s="152" t="s">
        <v>102</v>
      </c>
      <c r="B32" s="194">
        <v>6</v>
      </c>
      <c r="C32" s="195">
        <v>3.5</v>
      </c>
      <c r="D32" s="194">
        <v>31</v>
      </c>
      <c r="E32" s="195">
        <v>18.7</v>
      </c>
      <c r="F32" s="194">
        <v>64.399999999999991</v>
      </c>
      <c r="G32" s="195">
        <v>27.9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</row>
    <row r="33" spans="1:18" ht="17.100000000000001" customHeight="1" x14ac:dyDescent="0.25">
      <c r="A33" s="133" t="s">
        <v>103</v>
      </c>
      <c r="B33" s="204">
        <v>18.600000000000001</v>
      </c>
      <c r="C33" s="205">
        <v>16.399999999999999</v>
      </c>
      <c r="D33" s="204">
        <v>23</v>
      </c>
      <c r="E33" s="205">
        <v>18.600000000000001</v>
      </c>
      <c r="F33" s="204">
        <v>124.79999999999998</v>
      </c>
      <c r="G33" s="205">
        <v>44.8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</row>
    <row r="34" spans="1:18" ht="17.100000000000001" customHeight="1" x14ac:dyDescent="0.25">
      <c r="A34" s="152" t="s">
        <v>104</v>
      </c>
      <c r="B34" s="194">
        <v>23.3</v>
      </c>
      <c r="C34" s="195">
        <v>21</v>
      </c>
      <c r="D34" s="194">
        <v>28.6</v>
      </c>
      <c r="E34" s="195">
        <v>27.6</v>
      </c>
      <c r="F34" s="194">
        <v>57</v>
      </c>
      <c r="G34" s="195">
        <v>20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</row>
    <row r="35" spans="1:18" ht="17.100000000000001" customHeight="1" x14ac:dyDescent="0.25">
      <c r="A35" s="133" t="s">
        <v>105</v>
      </c>
      <c r="B35" s="204">
        <v>25.939999999999998</v>
      </c>
      <c r="C35" s="205">
        <v>24.55</v>
      </c>
      <c r="D35" s="204">
        <v>0.8</v>
      </c>
      <c r="E35" s="205">
        <v>0.4</v>
      </c>
      <c r="F35" s="204">
        <v>217.23999999999998</v>
      </c>
      <c r="G35" s="205">
        <v>60.39</v>
      </c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</row>
    <row r="36" spans="1:18" ht="17.100000000000001" customHeight="1" x14ac:dyDescent="0.25">
      <c r="A36" s="152" t="s">
        <v>106</v>
      </c>
      <c r="B36" s="194">
        <v>16.829999999999998</v>
      </c>
      <c r="C36" s="195">
        <v>7</v>
      </c>
      <c r="D36" s="194">
        <v>5.48</v>
      </c>
      <c r="E36" s="195">
        <v>4.67</v>
      </c>
      <c r="F36" s="194">
        <v>111.45</v>
      </c>
      <c r="G36" s="195">
        <v>36.54</v>
      </c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</row>
    <row r="37" spans="1:18" ht="17.100000000000001" customHeight="1" x14ac:dyDescent="0.25">
      <c r="A37" s="133" t="s">
        <v>107</v>
      </c>
      <c r="B37" s="204">
        <v>14.059999999999997</v>
      </c>
      <c r="C37" s="205">
        <v>12.44</v>
      </c>
      <c r="D37" s="204">
        <v>14.280000000000001</v>
      </c>
      <c r="E37" s="205">
        <v>11.83</v>
      </c>
      <c r="F37" s="204">
        <v>135.84999999999994</v>
      </c>
      <c r="G37" s="205">
        <v>57.94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17.100000000000001" customHeight="1" x14ac:dyDescent="0.25">
      <c r="A38" s="152" t="s">
        <v>108</v>
      </c>
      <c r="B38" s="194">
        <v>16.090000000000003</v>
      </c>
      <c r="C38" s="195">
        <v>14.63</v>
      </c>
      <c r="D38" s="194">
        <v>13.39</v>
      </c>
      <c r="E38" s="195">
        <v>10.92</v>
      </c>
      <c r="F38" s="194">
        <v>360.74999999999989</v>
      </c>
      <c r="G38" s="195">
        <v>174.5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</row>
    <row r="39" spans="1:18" ht="17.100000000000001" customHeight="1" x14ac:dyDescent="0.25">
      <c r="A39" s="133" t="s">
        <v>109</v>
      </c>
      <c r="B39" s="204">
        <v>10.199999999999999</v>
      </c>
      <c r="C39" s="205">
        <v>6.5</v>
      </c>
      <c r="D39" s="204">
        <v>3.4000000000000004</v>
      </c>
      <c r="E39" s="205">
        <v>3.2</v>
      </c>
      <c r="F39" s="204">
        <v>54.300000000000004</v>
      </c>
      <c r="G39" s="205">
        <v>16.600000000000001</v>
      </c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</row>
    <row r="40" spans="1:18" ht="17.100000000000001" customHeight="1" x14ac:dyDescent="0.25">
      <c r="A40" s="152" t="s">
        <v>110</v>
      </c>
      <c r="B40" s="194">
        <v>9.129999999999999</v>
      </c>
      <c r="C40" s="195">
        <v>7.71</v>
      </c>
      <c r="D40" s="194">
        <v>13.809999999999999</v>
      </c>
      <c r="E40" s="195">
        <v>7.92</v>
      </c>
      <c r="F40" s="194">
        <v>71.45</v>
      </c>
      <c r="G40" s="195">
        <v>22.94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</row>
    <row r="41" spans="1:18" ht="17.100000000000001" customHeight="1" x14ac:dyDescent="0.25">
      <c r="A41" s="159" t="s">
        <v>111</v>
      </c>
      <c r="B41" s="204">
        <v>12.01</v>
      </c>
      <c r="C41" s="205">
        <v>7.34</v>
      </c>
      <c r="D41" s="204">
        <v>23.67</v>
      </c>
      <c r="E41" s="205">
        <v>12.04</v>
      </c>
      <c r="F41" s="204">
        <v>186.62999999999997</v>
      </c>
      <c r="G41" s="205">
        <v>62.02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</row>
    <row r="42" spans="1:18" ht="17.100000000000001" customHeight="1" x14ac:dyDescent="0.25">
      <c r="A42" s="152" t="s">
        <v>112</v>
      </c>
      <c r="B42" s="194">
        <v>8.4899999999999984</v>
      </c>
      <c r="C42" s="195">
        <v>5.66</v>
      </c>
      <c r="D42" s="194">
        <v>33.130000000000003</v>
      </c>
      <c r="E42" s="195">
        <v>28.48</v>
      </c>
      <c r="F42" s="194">
        <v>78.38000000000001</v>
      </c>
      <c r="G42" s="195">
        <v>23.23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</row>
    <row r="43" spans="1:18" ht="17.100000000000001" customHeight="1" x14ac:dyDescent="0.25">
      <c r="A43" s="133" t="s">
        <v>113</v>
      </c>
      <c r="B43" s="204">
        <v>5.7200000000000006</v>
      </c>
      <c r="C43" s="205">
        <v>4.49</v>
      </c>
      <c r="D43" s="204">
        <v>25.9</v>
      </c>
      <c r="E43" s="205">
        <v>12.85</v>
      </c>
      <c r="F43" s="204">
        <v>94.25</v>
      </c>
      <c r="G43" s="205">
        <v>29.38</v>
      </c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</row>
    <row r="44" spans="1:18" ht="17.100000000000001" customHeight="1" thickBot="1" x14ac:dyDescent="0.3">
      <c r="A44" s="160" t="s">
        <v>114</v>
      </c>
      <c r="B44" s="194">
        <v>16.630000000000003</v>
      </c>
      <c r="C44" s="195">
        <v>8.7100000000000009</v>
      </c>
      <c r="D44" s="194">
        <v>24.15</v>
      </c>
      <c r="E44" s="195">
        <v>14.65</v>
      </c>
      <c r="F44" s="194">
        <v>124.94</v>
      </c>
      <c r="G44" s="195">
        <v>52.87</v>
      </c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</row>
    <row r="45" spans="1:18" ht="17.100000000000001" customHeight="1" x14ac:dyDescent="0.25">
      <c r="A45" s="117" t="s">
        <v>64</v>
      </c>
      <c r="B45" s="207">
        <v>5.57</v>
      </c>
      <c r="C45" s="208">
        <v>5.36</v>
      </c>
      <c r="D45" s="207">
        <v>2.88</v>
      </c>
      <c r="E45" s="208">
        <v>1.85</v>
      </c>
      <c r="F45" s="207">
        <v>37.910000000000004</v>
      </c>
      <c r="G45" s="208">
        <v>15.45</v>
      </c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8" ht="17.100000000000001" customHeight="1" x14ac:dyDescent="0.25">
      <c r="A46" s="152" t="s">
        <v>115</v>
      </c>
      <c r="B46" s="194">
        <v>3.78</v>
      </c>
      <c r="C46" s="195">
        <v>3.78</v>
      </c>
      <c r="D46" s="194">
        <v>0.8</v>
      </c>
      <c r="E46" s="195">
        <v>0.4</v>
      </c>
      <c r="F46" s="194">
        <v>28.87</v>
      </c>
      <c r="G46" s="195">
        <v>14.53</v>
      </c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</row>
    <row r="47" spans="1:18" ht="17.100000000000001" customHeight="1" x14ac:dyDescent="0.25">
      <c r="A47" s="133" t="s">
        <v>116</v>
      </c>
      <c r="B47" s="204">
        <v>1.99</v>
      </c>
      <c r="C47" s="205">
        <v>1.99</v>
      </c>
      <c r="D47" s="204">
        <v>3.78</v>
      </c>
      <c r="E47" s="205">
        <v>3.78</v>
      </c>
      <c r="F47" s="204">
        <v>46.760000000000005</v>
      </c>
      <c r="G47" s="205">
        <v>17.510000000000002</v>
      </c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</row>
    <row r="48" spans="1:18" ht="17.100000000000001" customHeight="1" x14ac:dyDescent="0.25">
      <c r="A48" s="152" t="s">
        <v>117</v>
      </c>
      <c r="B48" s="194">
        <v>0</v>
      </c>
      <c r="C48" s="195">
        <v>0</v>
      </c>
      <c r="D48" s="194">
        <v>3.78</v>
      </c>
      <c r="E48" s="195">
        <v>3.78</v>
      </c>
      <c r="F48" s="194">
        <v>72</v>
      </c>
      <c r="G48" s="195">
        <v>23.8</v>
      </c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</row>
    <row r="49" spans="1:18" ht="17.100000000000001" customHeight="1" x14ac:dyDescent="0.25">
      <c r="A49" s="133" t="s">
        <v>118</v>
      </c>
      <c r="B49" s="204">
        <v>2.2199999999999998</v>
      </c>
      <c r="C49" s="205">
        <v>1.21</v>
      </c>
      <c r="D49" s="204">
        <v>15.469999999999999</v>
      </c>
      <c r="E49" s="205">
        <v>14.87</v>
      </c>
      <c r="F49" s="204">
        <v>35.350000000000009</v>
      </c>
      <c r="G49" s="205">
        <v>18.89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ht="17.100000000000001" customHeight="1" x14ac:dyDescent="0.25">
      <c r="A50" s="152" t="s">
        <v>119</v>
      </c>
      <c r="B50" s="194">
        <v>0.2</v>
      </c>
      <c r="C50" s="195">
        <v>0.2</v>
      </c>
      <c r="D50" s="194">
        <v>2.5999999999999996</v>
      </c>
      <c r="E50" s="195">
        <v>1.4</v>
      </c>
      <c r="F50" s="194">
        <v>27.8</v>
      </c>
      <c r="G50" s="195">
        <v>9.8000000000000007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</row>
    <row r="51" spans="1:18" ht="17.100000000000001" customHeight="1" x14ac:dyDescent="0.25">
      <c r="A51" s="133" t="s">
        <v>120</v>
      </c>
      <c r="B51" s="204">
        <v>0.2</v>
      </c>
      <c r="C51" s="205">
        <v>0.2</v>
      </c>
      <c r="D51" s="204">
        <v>5.18</v>
      </c>
      <c r="E51" s="205">
        <v>2.99</v>
      </c>
      <c r="F51" s="204">
        <v>25.68</v>
      </c>
      <c r="G51" s="205">
        <v>9.75</v>
      </c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18" ht="17.100000000000001" customHeight="1" x14ac:dyDescent="0.25">
      <c r="A52" s="152" t="s">
        <v>121</v>
      </c>
      <c r="B52" s="194">
        <v>5.25</v>
      </c>
      <c r="C52" s="195">
        <v>5.15</v>
      </c>
      <c r="D52" s="194">
        <v>16.630000000000003</v>
      </c>
      <c r="E52" s="195">
        <v>16.53</v>
      </c>
      <c r="F52" s="194">
        <v>52.09</v>
      </c>
      <c r="G52" s="195">
        <v>20.3</v>
      </c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</row>
    <row r="53" spans="1:18" ht="17.100000000000001" customHeight="1" x14ac:dyDescent="0.25">
      <c r="A53" s="133" t="s">
        <v>122</v>
      </c>
      <c r="B53" s="204">
        <v>0</v>
      </c>
      <c r="C53" s="205">
        <v>0</v>
      </c>
      <c r="D53" s="204">
        <v>0.30000000000000004</v>
      </c>
      <c r="E53" s="205">
        <v>0.1</v>
      </c>
      <c r="F53" s="204">
        <v>62.430000000000007</v>
      </c>
      <c r="G53" s="205">
        <v>34.6</v>
      </c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</row>
    <row r="54" spans="1:18" ht="17.100000000000001" customHeight="1" x14ac:dyDescent="0.25">
      <c r="A54" s="152" t="s">
        <v>123</v>
      </c>
      <c r="B54" s="194">
        <v>3.35</v>
      </c>
      <c r="C54" s="195">
        <v>3.35</v>
      </c>
      <c r="D54" s="194">
        <v>13.6</v>
      </c>
      <c r="E54" s="195">
        <v>11.43</v>
      </c>
      <c r="F54" s="194">
        <v>33.310000000000009</v>
      </c>
      <c r="G54" s="195">
        <v>16.350000000000001</v>
      </c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</row>
    <row r="55" spans="1:18" ht="17.100000000000001" customHeight="1" x14ac:dyDescent="0.25">
      <c r="A55" s="133" t="s">
        <v>124</v>
      </c>
      <c r="B55" s="204">
        <v>26.400000000000002</v>
      </c>
      <c r="C55" s="205">
        <v>25.8</v>
      </c>
      <c r="D55" s="204">
        <v>7.3999999999999995</v>
      </c>
      <c r="E55" s="205">
        <v>6.6</v>
      </c>
      <c r="F55" s="204">
        <v>72.300000000000026</v>
      </c>
      <c r="G55" s="205">
        <v>33.799999999999997</v>
      </c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</row>
    <row r="56" spans="1:18" ht="17.100000000000001" customHeight="1" x14ac:dyDescent="0.25">
      <c r="A56" s="152" t="s">
        <v>125</v>
      </c>
      <c r="B56" s="194">
        <v>0.21</v>
      </c>
      <c r="C56" s="195">
        <v>0.21</v>
      </c>
      <c r="D56" s="194">
        <v>9.85</v>
      </c>
      <c r="E56" s="195">
        <v>5.33</v>
      </c>
      <c r="F56" s="194">
        <v>43.059999999999995</v>
      </c>
      <c r="G56" s="195">
        <v>14.96</v>
      </c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</row>
    <row r="57" spans="1:18" ht="17.100000000000001" customHeight="1" x14ac:dyDescent="0.25">
      <c r="A57" s="133" t="s">
        <v>126</v>
      </c>
      <c r="B57" s="204">
        <v>1.5999999999999999</v>
      </c>
      <c r="C57" s="205">
        <v>1</v>
      </c>
      <c r="D57" s="204">
        <v>1</v>
      </c>
      <c r="E57" s="205">
        <v>0.2</v>
      </c>
      <c r="F57" s="204">
        <v>34.200000000000003</v>
      </c>
      <c r="G57" s="205">
        <v>18.8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</row>
    <row r="58" spans="1:18" ht="17.100000000000001" customHeight="1" x14ac:dyDescent="0.25">
      <c r="A58" s="152" t="s">
        <v>127</v>
      </c>
      <c r="B58" s="194">
        <v>4.68</v>
      </c>
      <c r="C58" s="195">
        <v>3.67</v>
      </c>
      <c r="D58" s="194">
        <v>15.7</v>
      </c>
      <c r="E58" s="195">
        <v>10.61</v>
      </c>
      <c r="F58" s="194">
        <v>26.089999999999996</v>
      </c>
      <c r="G58" s="195">
        <v>7.96</v>
      </c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</row>
    <row r="59" spans="1:18" ht="17.100000000000001" customHeight="1" x14ac:dyDescent="0.25">
      <c r="A59" s="133" t="s">
        <v>128</v>
      </c>
      <c r="B59" s="204">
        <v>0</v>
      </c>
      <c r="C59" s="205">
        <v>0</v>
      </c>
      <c r="D59" s="204">
        <v>87.460000000000008</v>
      </c>
      <c r="E59" s="205">
        <v>38.58</v>
      </c>
      <c r="F59" s="204">
        <v>41.79</v>
      </c>
      <c r="G59" s="205">
        <v>23.8</v>
      </c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</row>
    <row r="60" spans="1:18" ht="17.100000000000001" customHeight="1" x14ac:dyDescent="0.25">
      <c r="A60" s="152" t="s">
        <v>129</v>
      </c>
      <c r="B60" s="194">
        <v>8.1199999999999992</v>
      </c>
      <c r="C60" s="195">
        <v>8.1199999999999992</v>
      </c>
      <c r="D60" s="194">
        <v>1.83</v>
      </c>
      <c r="E60" s="195">
        <v>1.02</v>
      </c>
      <c r="F60" s="194">
        <v>61.51</v>
      </c>
      <c r="G60" s="195">
        <v>18.07</v>
      </c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</row>
    <row r="61" spans="1:18" s="176" customFormat="1" ht="20.100000000000001" customHeight="1" thickBot="1" x14ac:dyDescent="0.3">
      <c r="A61" s="167" t="s">
        <v>130</v>
      </c>
      <c r="B61" s="209">
        <v>0.2</v>
      </c>
      <c r="C61" s="210">
        <v>0.2</v>
      </c>
      <c r="D61" s="209">
        <v>9.6</v>
      </c>
      <c r="E61" s="210">
        <v>7.8</v>
      </c>
      <c r="F61" s="209">
        <v>22.999999999999996</v>
      </c>
      <c r="G61" s="210">
        <v>12.6</v>
      </c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</row>
    <row r="62" spans="1:18" s="176" customFormat="1" ht="20.100000000000001" customHeight="1" x14ac:dyDescent="0.2">
      <c r="A62" s="708" t="s">
        <v>138</v>
      </c>
      <c r="B62" s="709"/>
      <c r="C62" s="709"/>
      <c r="D62" s="709"/>
      <c r="E62" s="709"/>
      <c r="F62" s="709"/>
      <c r="G62" s="709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</row>
    <row r="63" spans="1:18" s="176" customFormat="1" x14ac:dyDescent="0.2">
      <c r="A63" s="177" t="s">
        <v>139</v>
      </c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</row>
    <row r="64" spans="1:18" s="176" customFormat="1" x14ac:dyDescent="0.2">
      <c r="A64" s="211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</row>
    <row r="65" spans="1:18" s="176" customFormat="1" ht="13.5" customHeight="1" x14ac:dyDescent="0.2"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</row>
    <row r="66" spans="1:18" s="176" customFormat="1" x14ac:dyDescent="0.2"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</row>
    <row r="67" spans="1:18" s="176" customFormat="1" x14ac:dyDescent="0.2"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</row>
    <row r="68" spans="1:18" s="176" customFormat="1" x14ac:dyDescent="0.2"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</row>
    <row r="69" spans="1:18" s="176" customFormat="1" x14ac:dyDescent="0.2"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</row>
    <row r="70" spans="1:18" s="176" customFormat="1" x14ac:dyDescent="0.2"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</row>
    <row r="71" spans="1:18" s="176" customFormat="1" x14ac:dyDescent="0.2"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</row>
    <row r="72" spans="1:18" s="176" customFormat="1" x14ac:dyDescent="0.2"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</row>
    <row r="73" spans="1:18" s="176" customFormat="1" x14ac:dyDescent="0.2"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</row>
    <row r="74" spans="1:18" x14ac:dyDescent="0.2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</sheetData>
  <mergeCells count="5">
    <mergeCell ref="A5:A6"/>
    <mergeCell ref="B5:C5"/>
    <mergeCell ref="D5:E5"/>
    <mergeCell ref="F5:G5"/>
    <mergeCell ref="A62:G62"/>
  </mergeCells>
  <printOptions horizontalCentered="1"/>
  <pageMargins left="0.55118110236220474" right="0.47244094488188981" top="0.43307086614173229" bottom="0.27559055118110237" header="0" footer="0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06E7-A79E-4470-BC8B-BD683D60D5E4}">
  <dimension ref="A1:EC96"/>
  <sheetViews>
    <sheetView view="pageBreakPreview" topLeftCell="A19" zoomScaleNormal="100" zoomScaleSheetLayoutView="100" workbookViewId="0">
      <selection activeCell="I42" sqref="I42"/>
    </sheetView>
  </sheetViews>
  <sheetFormatPr baseColWidth="10" defaultColWidth="11" defaultRowHeight="12.75" x14ac:dyDescent="0.2"/>
  <cols>
    <col min="1" max="1" width="23.5703125" style="176" customWidth="1"/>
    <col min="2" max="2" width="12.140625" style="176" customWidth="1"/>
    <col min="3" max="4" width="9.28515625" style="176" customWidth="1"/>
    <col min="5" max="5" width="12.140625" style="176" customWidth="1"/>
    <col min="6" max="7" width="9.28515625" style="176" customWidth="1"/>
    <col min="8" max="8" width="12.140625" style="176" customWidth="1"/>
    <col min="9" max="10" width="9.28515625" style="176" customWidth="1"/>
    <col min="11" max="11" width="12.140625" style="176" customWidth="1"/>
    <col min="12" max="13" width="9.28515625" style="176" customWidth="1"/>
    <col min="14" max="256" width="11" style="176"/>
    <col min="257" max="257" width="23.5703125" style="176" customWidth="1"/>
    <col min="258" max="258" width="12.140625" style="176" customWidth="1"/>
    <col min="259" max="260" width="9.28515625" style="176" customWidth="1"/>
    <col min="261" max="261" width="12.140625" style="176" customWidth="1"/>
    <col min="262" max="263" width="9.28515625" style="176" customWidth="1"/>
    <col min="264" max="264" width="12.140625" style="176" customWidth="1"/>
    <col min="265" max="266" width="9.28515625" style="176" customWidth="1"/>
    <col min="267" max="267" width="12.140625" style="176" customWidth="1"/>
    <col min="268" max="269" width="9.28515625" style="176" customWidth="1"/>
    <col min="270" max="512" width="11" style="176"/>
    <col min="513" max="513" width="23.5703125" style="176" customWidth="1"/>
    <col min="514" max="514" width="12.140625" style="176" customWidth="1"/>
    <col min="515" max="516" width="9.28515625" style="176" customWidth="1"/>
    <col min="517" max="517" width="12.140625" style="176" customWidth="1"/>
    <col min="518" max="519" width="9.28515625" style="176" customWidth="1"/>
    <col min="520" max="520" width="12.140625" style="176" customWidth="1"/>
    <col min="521" max="522" width="9.28515625" style="176" customWidth="1"/>
    <col min="523" max="523" width="12.140625" style="176" customWidth="1"/>
    <col min="524" max="525" width="9.28515625" style="176" customWidth="1"/>
    <col min="526" max="768" width="11" style="176"/>
    <col min="769" max="769" width="23.5703125" style="176" customWidth="1"/>
    <col min="770" max="770" width="12.140625" style="176" customWidth="1"/>
    <col min="771" max="772" width="9.28515625" style="176" customWidth="1"/>
    <col min="773" max="773" width="12.140625" style="176" customWidth="1"/>
    <col min="774" max="775" width="9.28515625" style="176" customWidth="1"/>
    <col min="776" max="776" width="12.140625" style="176" customWidth="1"/>
    <col min="777" max="778" width="9.28515625" style="176" customWidth="1"/>
    <col min="779" max="779" width="12.140625" style="176" customWidth="1"/>
    <col min="780" max="781" width="9.28515625" style="176" customWidth="1"/>
    <col min="782" max="1024" width="11" style="176"/>
    <col min="1025" max="1025" width="23.5703125" style="176" customWidth="1"/>
    <col min="1026" max="1026" width="12.140625" style="176" customWidth="1"/>
    <col min="1027" max="1028" width="9.28515625" style="176" customWidth="1"/>
    <col min="1029" max="1029" width="12.140625" style="176" customWidth="1"/>
    <col min="1030" max="1031" width="9.28515625" style="176" customWidth="1"/>
    <col min="1032" max="1032" width="12.140625" style="176" customWidth="1"/>
    <col min="1033" max="1034" width="9.28515625" style="176" customWidth="1"/>
    <col min="1035" max="1035" width="12.140625" style="176" customWidth="1"/>
    <col min="1036" max="1037" width="9.28515625" style="176" customWidth="1"/>
    <col min="1038" max="1280" width="11" style="176"/>
    <col min="1281" max="1281" width="23.5703125" style="176" customWidth="1"/>
    <col min="1282" max="1282" width="12.140625" style="176" customWidth="1"/>
    <col min="1283" max="1284" width="9.28515625" style="176" customWidth="1"/>
    <col min="1285" max="1285" width="12.140625" style="176" customWidth="1"/>
    <col min="1286" max="1287" width="9.28515625" style="176" customWidth="1"/>
    <col min="1288" max="1288" width="12.140625" style="176" customWidth="1"/>
    <col min="1289" max="1290" width="9.28515625" style="176" customWidth="1"/>
    <col min="1291" max="1291" width="12.140625" style="176" customWidth="1"/>
    <col min="1292" max="1293" width="9.28515625" style="176" customWidth="1"/>
    <col min="1294" max="1536" width="11" style="176"/>
    <col min="1537" max="1537" width="23.5703125" style="176" customWidth="1"/>
    <col min="1538" max="1538" width="12.140625" style="176" customWidth="1"/>
    <col min="1539" max="1540" width="9.28515625" style="176" customWidth="1"/>
    <col min="1541" max="1541" width="12.140625" style="176" customWidth="1"/>
    <col min="1542" max="1543" width="9.28515625" style="176" customWidth="1"/>
    <col min="1544" max="1544" width="12.140625" style="176" customWidth="1"/>
    <col min="1545" max="1546" width="9.28515625" style="176" customWidth="1"/>
    <col min="1547" max="1547" width="12.140625" style="176" customWidth="1"/>
    <col min="1548" max="1549" width="9.28515625" style="176" customWidth="1"/>
    <col min="1550" max="1792" width="11" style="176"/>
    <col min="1793" max="1793" width="23.5703125" style="176" customWidth="1"/>
    <col min="1794" max="1794" width="12.140625" style="176" customWidth="1"/>
    <col min="1795" max="1796" width="9.28515625" style="176" customWidth="1"/>
    <col min="1797" max="1797" width="12.140625" style="176" customWidth="1"/>
    <col min="1798" max="1799" width="9.28515625" style="176" customWidth="1"/>
    <col min="1800" max="1800" width="12.140625" style="176" customWidth="1"/>
    <col min="1801" max="1802" width="9.28515625" style="176" customWidth="1"/>
    <col min="1803" max="1803" width="12.140625" style="176" customWidth="1"/>
    <col min="1804" max="1805" width="9.28515625" style="176" customWidth="1"/>
    <col min="1806" max="2048" width="11" style="176"/>
    <col min="2049" max="2049" width="23.5703125" style="176" customWidth="1"/>
    <col min="2050" max="2050" width="12.140625" style="176" customWidth="1"/>
    <col min="2051" max="2052" width="9.28515625" style="176" customWidth="1"/>
    <col min="2053" max="2053" width="12.140625" style="176" customWidth="1"/>
    <col min="2054" max="2055" width="9.28515625" style="176" customWidth="1"/>
    <col min="2056" max="2056" width="12.140625" style="176" customWidth="1"/>
    <col min="2057" max="2058" width="9.28515625" style="176" customWidth="1"/>
    <col min="2059" max="2059" width="12.140625" style="176" customWidth="1"/>
    <col min="2060" max="2061" width="9.28515625" style="176" customWidth="1"/>
    <col min="2062" max="2304" width="11" style="176"/>
    <col min="2305" max="2305" width="23.5703125" style="176" customWidth="1"/>
    <col min="2306" max="2306" width="12.140625" style="176" customWidth="1"/>
    <col min="2307" max="2308" width="9.28515625" style="176" customWidth="1"/>
    <col min="2309" max="2309" width="12.140625" style="176" customWidth="1"/>
    <col min="2310" max="2311" width="9.28515625" style="176" customWidth="1"/>
    <col min="2312" max="2312" width="12.140625" style="176" customWidth="1"/>
    <col min="2313" max="2314" width="9.28515625" style="176" customWidth="1"/>
    <col min="2315" max="2315" width="12.140625" style="176" customWidth="1"/>
    <col min="2316" max="2317" width="9.28515625" style="176" customWidth="1"/>
    <col min="2318" max="2560" width="11" style="176"/>
    <col min="2561" max="2561" width="23.5703125" style="176" customWidth="1"/>
    <col min="2562" max="2562" width="12.140625" style="176" customWidth="1"/>
    <col min="2563" max="2564" width="9.28515625" style="176" customWidth="1"/>
    <col min="2565" max="2565" width="12.140625" style="176" customWidth="1"/>
    <col min="2566" max="2567" width="9.28515625" style="176" customWidth="1"/>
    <col min="2568" max="2568" width="12.140625" style="176" customWidth="1"/>
    <col min="2569" max="2570" width="9.28515625" style="176" customWidth="1"/>
    <col min="2571" max="2571" width="12.140625" style="176" customWidth="1"/>
    <col min="2572" max="2573" width="9.28515625" style="176" customWidth="1"/>
    <col min="2574" max="2816" width="11" style="176"/>
    <col min="2817" max="2817" width="23.5703125" style="176" customWidth="1"/>
    <col min="2818" max="2818" width="12.140625" style="176" customWidth="1"/>
    <col min="2819" max="2820" width="9.28515625" style="176" customWidth="1"/>
    <col min="2821" max="2821" width="12.140625" style="176" customWidth="1"/>
    <col min="2822" max="2823" width="9.28515625" style="176" customWidth="1"/>
    <col min="2824" max="2824" width="12.140625" style="176" customWidth="1"/>
    <col min="2825" max="2826" width="9.28515625" style="176" customWidth="1"/>
    <col min="2827" max="2827" width="12.140625" style="176" customWidth="1"/>
    <col min="2828" max="2829" width="9.28515625" style="176" customWidth="1"/>
    <col min="2830" max="3072" width="11" style="176"/>
    <col min="3073" max="3073" width="23.5703125" style="176" customWidth="1"/>
    <col min="3074" max="3074" width="12.140625" style="176" customWidth="1"/>
    <col min="3075" max="3076" width="9.28515625" style="176" customWidth="1"/>
    <col min="3077" max="3077" width="12.140625" style="176" customWidth="1"/>
    <col min="3078" max="3079" width="9.28515625" style="176" customWidth="1"/>
    <col min="3080" max="3080" width="12.140625" style="176" customWidth="1"/>
    <col min="3081" max="3082" width="9.28515625" style="176" customWidth="1"/>
    <col min="3083" max="3083" width="12.140625" style="176" customWidth="1"/>
    <col min="3084" max="3085" width="9.28515625" style="176" customWidth="1"/>
    <col min="3086" max="3328" width="11" style="176"/>
    <col min="3329" max="3329" width="23.5703125" style="176" customWidth="1"/>
    <col min="3330" max="3330" width="12.140625" style="176" customWidth="1"/>
    <col min="3331" max="3332" width="9.28515625" style="176" customWidth="1"/>
    <col min="3333" max="3333" width="12.140625" style="176" customWidth="1"/>
    <col min="3334" max="3335" width="9.28515625" style="176" customWidth="1"/>
    <col min="3336" max="3336" width="12.140625" style="176" customWidth="1"/>
    <col min="3337" max="3338" width="9.28515625" style="176" customWidth="1"/>
    <col min="3339" max="3339" width="12.140625" style="176" customWidth="1"/>
    <col min="3340" max="3341" width="9.28515625" style="176" customWidth="1"/>
    <col min="3342" max="3584" width="11" style="176"/>
    <col min="3585" max="3585" width="23.5703125" style="176" customWidth="1"/>
    <col min="3586" max="3586" width="12.140625" style="176" customWidth="1"/>
    <col min="3587" max="3588" width="9.28515625" style="176" customWidth="1"/>
    <col min="3589" max="3589" width="12.140625" style="176" customWidth="1"/>
    <col min="3590" max="3591" width="9.28515625" style="176" customWidth="1"/>
    <col min="3592" max="3592" width="12.140625" style="176" customWidth="1"/>
    <col min="3593" max="3594" width="9.28515625" style="176" customWidth="1"/>
    <col min="3595" max="3595" width="12.140625" style="176" customWidth="1"/>
    <col min="3596" max="3597" width="9.28515625" style="176" customWidth="1"/>
    <col min="3598" max="3840" width="11" style="176"/>
    <col min="3841" max="3841" width="23.5703125" style="176" customWidth="1"/>
    <col min="3842" max="3842" width="12.140625" style="176" customWidth="1"/>
    <col min="3843" max="3844" width="9.28515625" style="176" customWidth="1"/>
    <col min="3845" max="3845" width="12.140625" style="176" customWidth="1"/>
    <col min="3846" max="3847" width="9.28515625" style="176" customWidth="1"/>
    <col min="3848" max="3848" width="12.140625" style="176" customWidth="1"/>
    <col min="3849" max="3850" width="9.28515625" style="176" customWidth="1"/>
    <col min="3851" max="3851" width="12.140625" style="176" customWidth="1"/>
    <col min="3852" max="3853" width="9.28515625" style="176" customWidth="1"/>
    <col min="3854" max="4096" width="11" style="176"/>
    <col min="4097" max="4097" width="23.5703125" style="176" customWidth="1"/>
    <col min="4098" max="4098" width="12.140625" style="176" customWidth="1"/>
    <col min="4099" max="4100" width="9.28515625" style="176" customWidth="1"/>
    <col min="4101" max="4101" width="12.140625" style="176" customWidth="1"/>
    <col min="4102" max="4103" width="9.28515625" style="176" customWidth="1"/>
    <col min="4104" max="4104" width="12.140625" style="176" customWidth="1"/>
    <col min="4105" max="4106" width="9.28515625" style="176" customWidth="1"/>
    <col min="4107" max="4107" width="12.140625" style="176" customWidth="1"/>
    <col min="4108" max="4109" width="9.28515625" style="176" customWidth="1"/>
    <col min="4110" max="4352" width="11" style="176"/>
    <col min="4353" max="4353" width="23.5703125" style="176" customWidth="1"/>
    <col min="4354" max="4354" width="12.140625" style="176" customWidth="1"/>
    <col min="4355" max="4356" width="9.28515625" style="176" customWidth="1"/>
    <col min="4357" max="4357" width="12.140625" style="176" customWidth="1"/>
    <col min="4358" max="4359" width="9.28515625" style="176" customWidth="1"/>
    <col min="4360" max="4360" width="12.140625" style="176" customWidth="1"/>
    <col min="4361" max="4362" width="9.28515625" style="176" customWidth="1"/>
    <col min="4363" max="4363" width="12.140625" style="176" customWidth="1"/>
    <col min="4364" max="4365" width="9.28515625" style="176" customWidth="1"/>
    <col min="4366" max="4608" width="11" style="176"/>
    <col min="4609" max="4609" width="23.5703125" style="176" customWidth="1"/>
    <col min="4610" max="4610" width="12.140625" style="176" customWidth="1"/>
    <col min="4611" max="4612" width="9.28515625" style="176" customWidth="1"/>
    <col min="4613" max="4613" width="12.140625" style="176" customWidth="1"/>
    <col min="4614" max="4615" width="9.28515625" style="176" customWidth="1"/>
    <col min="4616" max="4616" width="12.140625" style="176" customWidth="1"/>
    <col min="4617" max="4618" width="9.28515625" style="176" customWidth="1"/>
    <col min="4619" max="4619" width="12.140625" style="176" customWidth="1"/>
    <col min="4620" max="4621" width="9.28515625" style="176" customWidth="1"/>
    <col min="4622" max="4864" width="11" style="176"/>
    <col min="4865" max="4865" width="23.5703125" style="176" customWidth="1"/>
    <col min="4866" max="4866" width="12.140625" style="176" customWidth="1"/>
    <col min="4867" max="4868" width="9.28515625" style="176" customWidth="1"/>
    <col min="4869" max="4869" width="12.140625" style="176" customWidth="1"/>
    <col min="4870" max="4871" width="9.28515625" style="176" customWidth="1"/>
    <col min="4872" max="4872" width="12.140625" style="176" customWidth="1"/>
    <col min="4873" max="4874" width="9.28515625" style="176" customWidth="1"/>
    <col min="4875" max="4875" width="12.140625" style="176" customWidth="1"/>
    <col min="4876" max="4877" width="9.28515625" style="176" customWidth="1"/>
    <col min="4878" max="5120" width="11" style="176"/>
    <col min="5121" max="5121" width="23.5703125" style="176" customWidth="1"/>
    <col min="5122" max="5122" width="12.140625" style="176" customWidth="1"/>
    <col min="5123" max="5124" width="9.28515625" style="176" customWidth="1"/>
    <col min="5125" max="5125" width="12.140625" style="176" customWidth="1"/>
    <col min="5126" max="5127" width="9.28515625" style="176" customWidth="1"/>
    <col min="5128" max="5128" width="12.140625" style="176" customWidth="1"/>
    <col min="5129" max="5130" width="9.28515625" style="176" customWidth="1"/>
    <col min="5131" max="5131" width="12.140625" style="176" customWidth="1"/>
    <col min="5132" max="5133" width="9.28515625" style="176" customWidth="1"/>
    <col min="5134" max="5376" width="11" style="176"/>
    <col min="5377" max="5377" width="23.5703125" style="176" customWidth="1"/>
    <col min="5378" max="5378" width="12.140625" style="176" customWidth="1"/>
    <col min="5379" max="5380" width="9.28515625" style="176" customWidth="1"/>
    <col min="5381" max="5381" width="12.140625" style="176" customWidth="1"/>
    <col min="5382" max="5383" width="9.28515625" style="176" customWidth="1"/>
    <col min="5384" max="5384" width="12.140625" style="176" customWidth="1"/>
    <col min="5385" max="5386" width="9.28515625" style="176" customWidth="1"/>
    <col min="5387" max="5387" width="12.140625" style="176" customWidth="1"/>
    <col min="5388" max="5389" width="9.28515625" style="176" customWidth="1"/>
    <col min="5390" max="5632" width="11" style="176"/>
    <col min="5633" max="5633" width="23.5703125" style="176" customWidth="1"/>
    <col min="5634" max="5634" width="12.140625" style="176" customWidth="1"/>
    <col min="5635" max="5636" width="9.28515625" style="176" customWidth="1"/>
    <col min="5637" max="5637" width="12.140625" style="176" customWidth="1"/>
    <col min="5638" max="5639" width="9.28515625" style="176" customWidth="1"/>
    <col min="5640" max="5640" width="12.140625" style="176" customWidth="1"/>
    <col min="5641" max="5642" width="9.28515625" style="176" customWidth="1"/>
    <col min="5643" max="5643" width="12.140625" style="176" customWidth="1"/>
    <col min="5644" max="5645" width="9.28515625" style="176" customWidth="1"/>
    <col min="5646" max="5888" width="11" style="176"/>
    <col min="5889" max="5889" width="23.5703125" style="176" customWidth="1"/>
    <col min="5890" max="5890" width="12.140625" style="176" customWidth="1"/>
    <col min="5891" max="5892" width="9.28515625" style="176" customWidth="1"/>
    <col min="5893" max="5893" width="12.140625" style="176" customWidth="1"/>
    <col min="5894" max="5895" width="9.28515625" style="176" customWidth="1"/>
    <col min="5896" max="5896" width="12.140625" style="176" customWidth="1"/>
    <col min="5897" max="5898" width="9.28515625" style="176" customWidth="1"/>
    <col min="5899" max="5899" width="12.140625" style="176" customWidth="1"/>
    <col min="5900" max="5901" width="9.28515625" style="176" customWidth="1"/>
    <col min="5902" max="6144" width="11" style="176"/>
    <col min="6145" max="6145" width="23.5703125" style="176" customWidth="1"/>
    <col min="6146" max="6146" width="12.140625" style="176" customWidth="1"/>
    <col min="6147" max="6148" width="9.28515625" style="176" customWidth="1"/>
    <col min="6149" max="6149" width="12.140625" style="176" customWidth="1"/>
    <col min="6150" max="6151" width="9.28515625" style="176" customWidth="1"/>
    <col min="6152" max="6152" width="12.140625" style="176" customWidth="1"/>
    <col min="6153" max="6154" width="9.28515625" style="176" customWidth="1"/>
    <col min="6155" max="6155" width="12.140625" style="176" customWidth="1"/>
    <col min="6156" max="6157" width="9.28515625" style="176" customWidth="1"/>
    <col min="6158" max="6400" width="11" style="176"/>
    <col min="6401" max="6401" width="23.5703125" style="176" customWidth="1"/>
    <col min="6402" max="6402" width="12.140625" style="176" customWidth="1"/>
    <col min="6403" max="6404" width="9.28515625" style="176" customWidth="1"/>
    <col min="6405" max="6405" width="12.140625" style="176" customWidth="1"/>
    <col min="6406" max="6407" width="9.28515625" style="176" customWidth="1"/>
    <col min="6408" max="6408" width="12.140625" style="176" customWidth="1"/>
    <col min="6409" max="6410" width="9.28515625" style="176" customWidth="1"/>
    <col min="6411" max="6411" width="12.140625" style="176" customWidth="1"/>
    <col min="6412" max="6413" width="9.28515625" style="176" customWidth="1"/>
    <col min="6414" max="6656" width="11" style="176"/>
    <col min="6657" max="6657" width="23.5703125" style="176" customWidth="1"/>
    <col min="6658" max="6658" width="12.140625" style="176" customWidth="1"/>
    <col min="6659" max="6660" width="9.28515625" style="176" customWidth="1"/>
    <col min="6661" max="6661" width="12.140625" style="176" customWidth="1"/>
    <col min="6662" max="6663" width="9.28515625" style="176" customWidth="1"/>
    <col min="6664" max="6664" width="12.140625" style="176" customWidth="1"/>
    <col min="6665" max="6666" width="9.28515625" style="176" customWidth="1"/>
    <col min="6667" max="6667" width="12.140625" style="176" customWidth="1"/>
    <col min="6668" max="6669" width="9.28515625" style="176" customWidth="1"/>
    <col min="6670" max="6912" width="11" style="176"/>
    <col min="6913" max="6913" width="23.5703125" style="176" customWidth="1"/>
    <col min="6914" max="6914" width="12.140625" style="176" customWidth="1"/>
    <col min="6915" max="6916" width="9.28515625" style="176" customWidth="1"/>
    <col min="6917" max="6917" width="12.140625" style="176" customWidth="1"/>
    <col min="6918" max="6919" width="9.28515625" style="176" customWidth="1"/>
    <col min="6920" max="6920" width="12.140625" style="176" customWidth="1"/>
    <col min="6921" max="6922" width="9.28515625" style="176" customWidth="1"/>
    <col min="6923" max="6923" width="12.140625" style="176" customWidth="1"/>
    <col min="6924" max="6925" width="9.28515625" style="176" customWidth="1"/>
    <col min="6926" max="7168" width="11" style="176"/>
    <col min="7169" max="7169" width="23.5703125" style="176" customWidth="1"/>
    <col min="7170" max="7170" width="12.140625" style="176" customWidth="1"/>
    <col min="7171" max="7172" width="9.28515625" style="176" customWidth="1"/>
    <col min="7173" max="7173" width="12.140625" style="176" customWidth="1"/>
    <col min="7174" max="7175" width="9.28515625" style="176" customWidth="1"/>
    <col min="7176" max="7176" width="12.140625" style="176" customWidth="1"/>
    <col min="7177" max="7178" width="9.28515625" style="176" customWidth="1"/>
    <col min="7179" max="7179" width="12.140625" style="176" customWidth="1"/>
    <col min="7180" max="7181" width="9.28515625" style="176" customWidth="1"/>
    <col min="7182" max="7424" width="11" style="176"/>
    <col min="7425" max="7425" width="23.5703125" style="176" customWidth="1"/>
    <col min="7426" max="7426" width="12.140625" style="176" customWidth="1"/>
    <col min="7427" max="7428" width="9.28515625" style="176" customWidth="1"/>
    <col min="7429" max="7429" width="12.140625" style="176" customWidth="1"/>
    <col min="7430" max="7431" width="9.28515625" style="176" customWidth="1"/>
    <col min="7432" max="7432" width="12.140625" style="176" customWidth="1"/>
    <col min="7433" max="7434" width="9.28515625" style="176" customWidth="1"/>
    <col min="7435" max="7435" width="12.140625" style="176" customWidth="1"/>
    <col min="7436" max="7437" width="9.28515625" style="176" customWidth="1"/>
    <col min="7438" max="7680" width="11" style="176"/>
    <col min="7681" max="7681" width="23.5703125" style="176" customWidth="1"/>
    <col min="7682" max="7682" width="12.140625" style="176" customWidth="1"/>
    <col min="7683" max="7684" width="9.28515625" style="176" customWidth="1"/>
    <col min="7685" max="7685" width="12.140625" style="176" customWidth="1"/>
    <col min="7686" max="7687" width="9.28515625" style="176" customWidth="1"/>
    <col min="7688" max="7688" width="12.140625" style="176" customWidth="1"/>
    <col min="7689" max="7690" width="9.28515625" style="176" customWidth="1"/>
    <col min="7691" max="7691" width="12.140625" style="176" customWidth="1"/>
    <col min="7692" max="7693" width="9.28515625" style="176" customWidth="1"/>
    <col min="7694" max="7936" width="11" style="176"/>
    <col min="7937" max="7937" width="23.5703125" style="176" customWidth="1"/>
    <col min="7938" max="7938" width="12.140625" style="176" customWidth="1"/>
    <col min="7939" max="7940" width="9.28515625" style="176" customWidth="1"/>
    <col min="7941" max="7941" width="12.140625" style="176" customWidth="1"/>
    <col min="7942" max="7943" width="9.28515625" style="176" customWidth="1"/>
    <col min="7944" max="7944" width="12.140625" style="176" customWidth="1"/>
    <col min="7945" max="7946" width="9.28515625" style="176" customWidth="1"/>
    <col min="7947" max="7947" width="12.140625" style="176" customWidth="1"/>
    <col min="7948" max="7949" width="9.28515625" style="176" customWidth="1"/>
    <col min="7950" max="8192" width="11" style="176"/>
    <col min="8193" max="8193" width="23.5703125" style="176" customWidth="1"/>
    <col min="8194" max="8194" width="12.140625" style="176" customWidth="1"/>
    <col min="8195" max="8196" width="9.28515625" style="176" customWidth="1"/>
    <col min="8197" max="8197" width="12.140625" style="176" customWidth="1"/>
    <col min="8198" max="8199" width="9.28515625" style="176" customWidth="1"/>
    <col min="8200" max="8200" width="12.140625" style="176" customWidth="1"/>
    <col min="8201" max="8202" width="9.28515625" style="176" customWidth="1"/>
    <col min="8203" max="8203" width="12.140625" style="176" customWidth="1"/>
    <col min="8204" max="8205" width="9.28515625" style="176" customWidth="1"/>
    <col min="8206" max="8448" width="11" style="176"/>
    <col min="8449" max="8449" width="23.5703125" style="176" customWidth="1"/>
    <col min="8450" max="8450" width="12.140625" style="176" customWidth="1"/>
    <col min="8451" max="8452" width="9.28515625" style="176" customWidth="1"/>
    <col min="8453" max="8453" width="12.140625" style="176" customWidth="1"/>
    <col min="8454" max="8455" width="9.28515625" style="176" customWidth="1"/>
    <col min="8456" max="8456" width="12.140625" style="176" customWidth="1"/>
    <col min="8457" max="8458" width="9.28515625" style="176" customWidth="1"/>
    <col min="8459" max="8459" width="12.140625" style="176" customWidth="1"/>
    <col min="8460" max="8461" width="9.28515625" style="176" customWidth="1"/>
    <col min="8462" max="8704" width="11" style="176"/>
    <col min="8705" max="8705" width="23.5703125" style="176" customWidth="1"/>
    <col min="8706" max="8706" width="12.140625" style="176" customWidth="1"/>
    <col min="8707" max="8708" width="9.28515625" style="176" customWidth="1"/>
    <col min="8709" max="8709" width="12.140625" style="176" customWidth="1"/>
    <col min="8710" max="8711" width="9.28515625" style="176" customWidth="1"/>
    <col min="8712" max="8712" width="12.140625" style="176" customWidth="1"/>
    <col min="8713" max="8714" width="9.28515625" style="176" customWidth="1"/>
    <col min="8715" max="8715" width="12.140625" style="176" customWidth="1"/>
    <col min="8716" max="8717" width="9.28515625" style="176" customWidth="1"/>
    <col min="8718" max="8960" width="11" style="176"/>
    <col min="8961" max="8961" width="23.5703125" style="176" customWidth="1"/>
    <col min="8962" max="8962" width="12.140625" style="176" customWidth="1"/>
    <col min="8963" max="8964" width="9.28515625" style="176" customWidth="1"/>
    <col min="8965" max="8965" width="12.140625" style="176" customWidth="1"/>
    <col min="8966" max="8967" width="9.28515625" style="176" customWidth="1"/>
    <col min="8968" max="8968" width="12.140625" style="176" customWidth="1"/>
    <col min="8969" max="8970" width="9.28515625" style="176" customWidth="1"/>
    <col min="8971" max="8971" width="12.140625" style="176" customWidth="1"/>
    <col min="8972" max="8973" width="9.28515625" style="176" customWidth="1"/>
    <col min="8974" max="9216" width="11" style="176"/>
    <col min="9217" max="9217" width="23.5703125" style="176" customWidth="1"/>
    <col min="9218" max="9218" width="12.140625" style="176" customWidth="1"/>
    <col min="9219" max="9220" width="9.28515625" style="176" customWidth="1"/>
    <col min="9221" max="9221" width="12.140625" style="176" customWidth="1"/>
    <col min="9222" max="9223" width="9.28515625" style="176" customWidth="1"/>
    <col min="9224" max="9224" width="12.140625" style="176" customWidth="1"/>
    <col min="9225" max="9226" width="9.28515625" style="176" customWidth="1"/>
    <col min="9227" max="9227" width="12.140625" style="176" customWidth="1"/>
    <col min="9228" max="9229" width="9.28515625" style="176" customWidth="1"/>
    <col min="9230" max="9472" width="11" style="176"/>
    <col min="9473" max="9473" width="23.5703125" style="176" customWidth="1"/>
    <col min="9474" max="9474" width="12.140625" style="176" customWidth="1"/>
    <col min="9475" max="9476" width="9.28515625" style="176" customWidth="1"/>
    <col min="9477" max="9477" width="12.140625" style="176" customWidth="1"/>
    <col min="9478" max="9479" width="9.28515625" style="176" customWidth="1"/>
    <col min="9480" max="9480" width="12.140625" style="176" customWidth="1"/>
    <col min="9481" max="9482" width="9.28515625" style="176" customWidth="1"/>
    <col min="9483" max="9483" width="12.140625" style="176" customWidth="1"/>
    <col min="9484" max="9485" width="9.28515625" style="176" customWidth="1"/>
    <col min="9486" max="9728" width="11" style="176"/>
    <col min="9729" max="9729" width="23.5703125" style="176" customWidth="1"/>
    <col min="9730" max="9730" width="12.140625" style="176" customWidth="1"/>
    <col min="9731" max="9732" width="9.28515625" style="176" customWidth="1"/>
    <col min="9733" max="9733" width="12.140625" style="176" customWidth="1"/>
    <col min="9734" max="9735" width="9.28515625" style="176" customWidth="1"/>
    <col min="9736" max="9736" width="12.140625" style="176" customWidth="1"/>
    <col min="9737" max="9738" width="9.28515625" style="176" customWidth="1"/>
    <col min="9739" max="9739" width="12.140625" style="176" customWidth="1"/>
    <col min="9740" max="9741" width="9.28515625" style="176" customWidth="1"/>
    <col min="9742" max="9984" width="11" style="176"/>
    <col min="9985" max="9985" width="23.5703125" style="176" customWidth="1"/>
    <col min="9986" max="9986" width="12.140625" style="176" customWidth="1"/>
    <col min="9987" max="9988" width="9.28515625" style="176" customWidth="1"/>
    <col min="9989" max="9989" width="12.140625" style="176" customWidth="1"/>
    <col min="9990" max="9991" width="9.28515625" style="176" customWidth="1"/>
    <col min="9992" max="9992" width="12.140625" style="176" customWidth="1"/>
    <col min="9993" max="9994" width="9.28515625" style="176" customWidth="1"/>
    <col min="9995" max="9995" width="12.140625" style="176" customWidth="1"/>
    <col min="9996" max="9997" width="9.28515625" style="176" customWidth="1"/>
    <col min="9998" max="10240" width="11" style="176"/>
    <col min="10241" max="10241" width="23.5703125" style="176" customWidth="1"/>
    <col min="10242" max="10242" width="12.140625" style="176" customWidth="1"/>
    <col min="10243" max="10244" width="9.28515625" style="176" customWidth="1"/>
    <col min="10245" max="10245" width="12.140625" style="176" customWidth="1"/>
    <col min="10246" max="10247" width="9.28515625" style="176" customWidth="1"/>
    <col min="10248" max="10248" width="12.140625" style="176" customWidth="1"/>
    <col min="10249" max="10250" width="9.28515625" style="176" customWidth="1"/>
    <col min="10251" max="10251" width="12.140625" style="176" customWidth="1"/>
    <col min="10252" max="10253" width="9.28515625" style="176" customWidth="1"/>
    <col min="10254" max="10496" width="11" style="176"/>
    <col min="10497" max="10497" width="23.5703125" style="176" customWidth="1"/>
    <col min="10498" max="10498" width="12.140625" style="176" customWidth="1"/>
    <col min="10499" max="10500" width="9.28515625" style="176" customWidth="1"/>
    <col min="10501" max="10501" width="12.140625" style="176" customWidth="1"/>
    <col min="10502" max="10503" width="9.28515625" style="176" customWidth="1"/>
    <col min="10504" max="10504" width="12.140625" style="176" customWidth="1"/>
    <col min="10505" max="10506" width="9.28515625" style="176" customWidth="1"/>
    <col min="10507" max="10507" width="12.140625" style="176" customWidth="1"/>
    <col min="10508" max="10509" width="9.28515625" style="176" customWidth="1"/>
    <col min="10510" max="10752" width="11" style="176"/>
    <col min="10753" max="10753" width="23.5703125" style="176" customWidth="1"/>
    <col min="10754" max="10754" width="12.140625" style="176" customWidth="1"/>
    <col min="10755" max="10756" width="9.28515625" style="176" customWidth="1"/>
    <col min="10757" max="10757" width="12.140625" style="176" customWidth="1"/>
    <col min="10758" max="10759" width="9.28515625" style="176" customWidth="1"/>
    <col min="10760" max="10760" width="12.140625" style="176" customWidth="1"/>
    <col min="10761" max="10762" width="9.28515625" style="176" customWidth="1"/>
    <col min="10763" max="10763" width="12.140625" style="176" customWidth="1"/>
    <col min="10764" max="10765" width="9.28515625" style="176" customWidth="1"/>
    <col min="10766" max="11008" width="11" style="176"/>
    <col min="11009" max="11009" width="23.5703125" style="176" customWidth="1"/>
    <col min="11010" max="11010" width="12.140625" style="176" customWidth="1"/>
    <col min="11011" max="11012" width="9.28515625" style="176" customWidth="1"/>
    <col min="11013" max="11013" width="12.140625" style="176" customWidth="1"/>
    <col min="11014" max="11015" width="9.28515625" style="176" customWidth="1"/>
    <col min="11016" max="11016" width="12.140625" style="176" customWidth="1"/>
    <col min="11017" max="11018" width="9.28515625" style="176" customWidth="1"/>
    <col min="11019" max="11019" width="12.140625" style="176" customWidth="1"/>
    <col min="11020" max="11021" width="9.28515625" style="176" customWidth="1"/>
    <col min="11022" max="11264" width="11" style="176"/>
    <col min="11265" max="11265" width="23.5703125" style="176" customWidth="1"/>
    <col min="11266" max="11266" width="12.140625" style="176" customWidth="1"/>
    <col min="11267" max="11268" width="9.28515625" style="176" customWidth="1"/>
    <col min="11269" max="11269" width="12.140625" style="176" customWidth="1"/>
    <col min="11270" max="11271" width="9.28515625" style="176" customWidth="1"/>
    <col min="11272" max="11272" width="12.140625" style="176" customWidth="1"/>
    <col min="11273" max="11274" width="9.28515625" style="176" customWidth="1"/>
    <col min="11275" max="11275" width="12.140625" style="176" customWidth="1"/>
    <col min="11276" max="11277" width="9.28515625" style="176" customWidth="1"/>
    <col min="11278" max="11520" width="11" style="176"/>
    <col min="11521" max="11521" width="23.5703125" style="176" customWidth="1"/>
    <col min="11522" max="11522" width="12.140625" style="176" customWidth="1"/>
    <col min="11523" max="11524" width="9.28515625" style="176" customWidth="1"/>
    <col min="11525" max="11525" width="12.140625" style="176" customWidth="1"/>
    <col min="11526" max="11527" width="9.28515625" style="176" customWidth="1"/>
    <col min="11528" max="11528" width="12.140625" style="176" customWidth="1"/>
    <col min="11529" max="11530" width="9.28515625" style="176" customWidth="1"/>
    <col min="11531" max="11531" width="12.140625" style="176" customWidth="1"/>
    <col min="11532" max="11533" width="9.28515625" style="176" customWidth="1"/>
    <col min="11534" max="11776" width="11" style="176"/>
    <col min="11777" max="11777" width="23.5703125" style="176" customWidth="1"/>
    <col min="11778" max="11778" width="12.140625" style="176" customWidth="1"/>
    <col min="11779" max="11780" width="9.28515625" style="176" customWidth="1"/>
    <col min="11781" max="11781" width="12.140625" style="176" customWidth="1"/>
    <col min="11782" max="11783" width="9.28515625" style="176" customWidth="1"/>
    <col min="11784" max="11784" width="12.140625" style="176" customWidth="1"/>
    <col min="11785" max="11786" width="9.28515625" style="176" customWidth="1"/>
    <col min="11787" max="11787" width="12.140625" style="176" customWidth="1"/>
    <col min="11788" max="11789" width="9.28515625" style="176" customWidth="1"/>
    <col min="11790" max="12032" width="11" style="176"/>
    <col min="12033" max="12033" width="23.5703125" style="176" customWidth="1"/>
    <col min="12034" max="12034" width="12.140625" style="176" customWidth="1"/>
    <col min="12035" max="12036" width="9.28515625" style="176" customWidth="1"/>
    <col min="12037" max="12037" width="12.140625" style="176" customWidth="1"/>
    <col min="12038" max="12039" width="9.28515625" style="176" customWidth="1"/>
    <col min="12040" max="12040" width="12.140625" style="176" customWidth="1"/>
    <col min="12041" max="12042" width="9.28515625" style="176" customWidth="1"/>
    <col min="12043" max="12043" width="12.140625" style="176" customWidth="1"/>
    <col min="12044" max="12045" width="9.28515625" style="176" customWidth="1"/>
    <col min="12046" max="12288" width="11" style="176"/>
    <col min="12289" max="12289" width="23.5703125" style="176" customWidth="1"/>
    <col min="12290" max="12290" width="12.140625" style="176" customWidth="1"/>
    <col min="12291" max="12292" width="9.28515625" style="176" customWidth="1"/>
    <col min="12293" max="12293" width="12.140625" style="176" customWidth="1"/>
    <col min="12294" max="12295" width="9.28515625" style="176" customWidth="1"/>
    <col min="12296" max="12296" width="12.140625" style="176" customWidth="1"/>
    <col min="12297" max="12298" width="9.28515625" style="176" customWidth="1"/>
    <col min="12299" max="12299" width="12.140625" style="176" customWidth="1"/>
    <col min="12300" max="12301" width="9.28515625" style="176" customWidth="1"/>
    <col min="12302" max="12544" width="11" style="176"/>
    <col min="12545" max="12545" width="23.5703125" style="176" customWidth="1"/>
    <col min="12546" max="12546" width="12.140625" style="176" customWidth="1"/>
    <col min="12547" max="12548" width="9.28515625" style="176" customWidth="1"/>
    <col min="12549" max="12549" width="12.140625" style="176" customWidth="1"/>
    <col min="12550" max="12551" width="9.28515625" style="176" customWidth="1"/>
    <col min="12552" max="12552" width="12.140625" style="176" customWidth="1"/>
    <col min="12553" max="12554" width="9.28515625" style="176" customWidth="1"/>
    <col min="12555" max="12555" width="12.140625" style="176" customWidth="1"/>
    <col min="12556" max="12557" width="9.28515625" style="176" customWidth="1"/>
    <col min="12558" max="12800" width="11" style="176"/>
    <col min="12801" max="12801" width="23.5703125" style="176" customWidth="1"/>
    <col min="12802" max="12802" width="12.140625" style="176" customWidth="1"/>
    <col min="12803" max="12804" width="9.28515625" style="176" customWidth="1"/>
    <col min="12805" max="12805" width="12.140625" style="176" customWidth="1"/>
    <col min="12806" max="12807" width="9.28515625" style="176" customWidth="1"/>
    <col min="12808" max="12808" width="12.140625" style="176" customWidth="1"/>
    <col min="12809" max="12810" width="9.28515625" style="176" customWidth="1"/>
    <col min="12811" max="12811" width="12.140625" style="176" customWidth="1"/>
    <col min="12812" max="12813" width="9.28515625" style="176" customWidth="1"/>
    <col min="12814" max="13056" width="11" style="176"/>
    <col min="13057" max="13057" width="23.5703125" style="176" customWidth="1"/>
    <col min="13058" max="13058" width="12.140625" style="176" customWidth="1"/>
    <col min="13059" max="13060" width="9.28515625" style="176" customWidth="1"/>
    <col min="13061" max="13061" width="12.140625" style="176" customWidth="1"/>
    <col min="13062" max="13063" width="9.28515625" style="176" customWidth="1"/>
    <col min="13064" max="13064" width="12.140625" style="176" customWidth="1"/>
    <col min="13065" max="13066" width="9.28515625" style="176" customWidth="1"/>
    <col min="13067" max="13067" width="12.140625" style="176" customWidth="1"/>
    <col min="13068" max="13069" width="9.28515625" style="176" customWidth="1"/>
    <col min="13070" max="13312" width="11" style="176"/>
    <col min="13313" max="13313" width="23.5703125" style="176" customWidth="1"/>
    <col min="13314" max="13314" width="12.140625" style="176" customWidth="1"/>
    <col min="13315" max="13316" width="9.28515625" style="176" customWidth="1"/>
    <col min="13317" max="13317" width="12.140625" style="176" customWidth="1"/>
    <col min="13318" max="13319" width="9.28515625" style="176" customWidth="1"/>
    <col min="13320" max="13320" width="12.140625" style="176" customWidth="1"/>
    <col min="13321" max="13322" width="9.28515625" style="176" customWidth="1"/>
    <col min="13323" max="13323" width="12.140625" style="176" customWidth="1"/>
    <col min="13324" max="13325" width="9.28515625" style="176" customWidth="1"/>
    <col min="13326" max="13568" width="11" style="176"/>
    <col min="13569" max="13569" width="23.5703125" style="176" customWidth="1"/>
    <col min="13570" max="13570" width="12.140625" style="176" customWidth="1"/>
    <col min="13571" max="13572" width="9.28515625" style="176" customWidth="1"/>
    <col min="13573" max="13573" width="12.140625" style="176" customWidth="1"/>
    <col min="13574" max="13575" width="9.28515625" style="176" customWidth="1"/>
    <col min="13576" max="13576" width="12.140625" style="176" customWidth="1"/>
    <col min="13577" max="13578" width="9.28515625" style="176" customWidth="1"/>
    <col min="13579" max="13579" width="12.140625" style="176" customWidth="1"/>
    <col min="13580" max="13581" width="9.28515625" style="176" customWidth="1"/>
    <col min="13582" max="13824" width="11" style="176"/>
    <col min="13825" max="13825" width="23.5703125" style="176" customWidth="1"/>
    <col min="13826" max="13826" width="12.140625" style="176" customWidth="1"/>
    <col min="13827" max="13828" width="9.28515625" style="176" customWidth="1"/>
    <col min="13829" max="13829" width="12.140625" style="176" customWidth="1"/>
    <col min="13830" max="13831" width="9.28515625" style="176" customWidth="1"/>
    <col min="13832" max="13832" width="12.140625" style="176" customWidth="1"/>
    <col min="13833" max="13834" width="9.28515625" style="176" customWidth="1"/>
    <col min="13835" max="13835" width="12.140625" style="176" customWidth="1"/>
    <col min="13836" max="13837" width="9.28515625" style="176" customWidth="1"/>
    <col min="13838" max="14080" width="11" style="176"/>
    <col min="14081" max="14081" width="23.5703125" style="176" customWidth="1"/>
    <col min="14082" max="14082" width="12.140625" style="176" customWidth="1"/>
    <col min="14083" max="14084" width="9.28515625" style="176" customWidth="1"/>
    <col min="14085" max="14085" width="12.140625" style="176" customWidth="1"/>
    <col min="14086" max="14087" width="9.28515625" style="176" customWidth="1"/>
    <col min="14088" max="14088" width="12.140625" style="176" customWidth="1"/>
    <col min="14089" max="14090" width="9.28515625" style="176" customWidth="1"/>
    <col min="14091" max="14091" width="12.140625" style="176" customWidth="1"/>
    <col min="14092" max="14093" width="9.28515625" style="176" customWidth="1"/>
    <col min="14094" max="14336" width="11" style="176"/>
    <col min="14337" max="14337" width="23.5703125" style="176" customWidth="1"/>
    <col min="14338" max="14338" width="12.140625" style="176" customWidth="1"/>
    <col min="14339" max="14340" width="9.28515625" style="176" customWidth="1"/>
    <col min="14341" max="14341" width="12.140625" style="176" customWidth="1"/>
    <col min="14342" max="14343" width="9.28515625" style="176" customWidth="1"/>
    <col min="14344" max="14344" width="12.140625" style="176" customWidth="1"/>
    <col min="14345" max="14346" width="9.28515625" style="176" customWidth="1"/>
    <col min="14347" max="14347" width="12.140625" style="176" customWidth="1"/>
    <col min="14348" max="14349" width="9.28515625" style="176" customWidth="1"/>
    <col min="14350" max="14592" width="11" style="176"/>
    <col min="14593" max="14593" width="23.5703125" style="176" customWidth="1"/>
    <col min="14594" max="14594" width="12.140625" style="176" customWidth="1"/>
    <col min="14595" max="14596" width="9.28515625" style="176" customWidth="1"/>
    <col min="14597" max="14597" width="12.140625" style="176" customWidth="1"/>
    <col min="14598" max="14599" width="9.28515625" style="176" customWidth="1"/>
    <col min="14600" max="14600" width="12.140625" style="176" customWidth="1"/>
    <col min="14601" max="14602" width="9.28515625" style="176" customWidth="1"/>
    <col min="14603" max="14603" width="12.140625" style="176" customWidth="1"/>
    <col min="14604" max="14605" width="9.28515625" style="176" customWidth="1"/>
    <col min="14606" max="14848" width="11" style="176"/>
    <col min="14849" max="14849" width="23.5703125" style="176" customWidth="1"/>
    <col min="14850" max="14850" width="12.140625" style="176" customWidth="1"/>
    <col min="14851" max="14852" width="9.28515625" style="176" customWidth="1"/>
    <col min="14853" max="14853" width="12.140625" style="176" customWidth="1"/>
    <col min="14854" max="14855" width="9.28515625" style="176" customWidth="1"/>
    <col min="14856" max="14856" width="12.140625" style="176" customWidth="1"/>
    <col min="14857" max="14858" width="9.28515625" style="176" customWidth="1"/>
    <col min="14859" max="14859" width="12.140625" style="176" customWidth="1"/>
    <col min="14860" max="14861" width="9.28515625" style="176" customWidth="1"/>
    <col min="14862" max="15104" width="11" style="176"/>
    <col min="15105" max="15105" width="23.5703125" style="176" customWidth="1"/>
    <col min="15106" max="15106" width="12.140625" style="176" customWidth="1"/>
    <col min="15107" max="15108" width="9.28515625" style="176" customWidth="1"/>
    <col min="15109" max="15109" width="12.140625" style="176" customWidth="1"/>
    <col min="15110" max="15111" width="9.28515625" style="176" customWidth="1"/>
    <col min="15112" max="15112" width="12.140625" style="176" customWidth="1"/>
    <col min="15113" max="15114" width="9.28515625" style="176" customWidth="1"/>
    <col min="15115" max="15115" width="12.140625" style="176" customWidth="1"/>
    <col min="15116" max="15117" width="9.28515625" style="176" customWidth="1"/>
    <col min="15118" max="15360" width="11" style="176"/>
    <col min="15361" max="15361" width="23.5703125" style="176" customWidth="1"/>
    <col min="15362" max="15362" width="12.140625" style="176" customWidth="1"/>
    <col min="15363" max="15364" width="9.28515625" style="176" customWidth="1"/>
    <col min="15365" max="15365" width="12.140625" style="176" customWidth="1"/>
    <col min="15366" max="15367" width="9.28515625" style="176" customWidth="1"/>
    <col min="15368" max="15368" width="12.140625" style="176" customWidth="1"/>
    <col min="15369" max="15370" width="9.28515625" style="176" customWidth="1"/>
    <col min="15371" max="15371" width="12.140625" style="176" customWidth="1"/>
    <col min="15372" max="15373" width="9.28515625" style="176" customWidth="1"/>
    <col min="15374" max="15616" width="11" style="176"/>
    <col min="15617" max="15617" width="23.5703125" style="176" customWidth="1"/>
    <col min="15618" max="15618" width="12.140625" style="176" customWidth="1"/>
    <col min="15619" max="15620" width="9.28515625" style="176" customWidth="1"/>
    <col min="15621" max="15621" width="12.140625" style="176" customWidth="1"/>
    <col min="15622" max="15623" width="9.28515625" style="176" customWidth="1"/>
    <col min="15624" max="15624" width="12.140625" style="176" customWidth="1"/>
    <col min="15625" max="15626" width="9.28515625" style="176" customWidth="1"/>
    <col min="15627" max="15627" width="12.140625" style="176" customWidth="1"/>
    <col min="15628" max="15629" width="9.28515625" style="176" customWidth="1"/>
    <col min="15630" max="15872" width="11" style="176"/>
    <col min="15873" max="15873" width="23.5703125" style="176" customWidth="1"/>
    <col min="15874" max="15874" width="12.140625" style="176" customWidth="1"/>
    <col min="15875" max="15876" width="9.28515625" style="176" customWidth="1"/>
    <col min="15877" max="15877" width="12.140625" style="176" customWidth="1"/>
    <col min="15878" max="15879" width="9.28515625" style="176" customWidth="1"/>
    <col min="15880" max="15880" width="12.140625" style="176" customWidth="1"/>
    <col min="15881" max="15882" width="9.28515625" style="176" customWidth="1"/>
    <col min="15883" max="15883" width="12.140625" style="176" customWidth="1"/>
    <col min="15884" max="15885" width="9.28515625" style="176" customWidth="1"/>
    <col min="15886" max="16128" width="11" style="176"/>
    <col min="16129" max="16129" width="23.5703125" style="176" customWidth="1"/>
    <col min="16130" max="16130" width="12.140625" style="176" customWidth="1"/>
    <col min="16131" max="16132" width="9.28515625" style="176" customWidth="1"/>
    <col min="16133" max="16133" width="12.140625" style="176" customWidth="1"/>
    <col min="16134" max="16135" width="9.28515625" style="176" customWidth="1"/>
    <col min="16136" max="16136" width="12.140625" style="176" customWidth="1"/>
    <col min="16137" max="16138" width="9.28515625" style="176" customWidth="1"/>
    <col min="16139" max="16139" width="12.140625" style="176" customWidth="1"/>
    <col min="16140" max="16141" width="9.28515625" style="176" customWidth="1"/>
    <col min="16142" max="16384" width="11" style="176"/>
  </cols>
  <sheetData>
    <row r="1" spans="1:133" ht="26.25" customHeight="1" x14ac:dyDescent="0.35">
      <c r="A1" s="710" t="s">
        <v>140</v>
      </c>
      <c r="B1" s="710"/>
      <c r="C1" s="710"/>
      <c r="D1" s="710"/>
      <c r="E1" s="710"/>
      <c r="F1" s="710"/>
    </row>
    <row r="2" spans="1:133" ht="21.95" customHeight="1" x14ac:dyDescent="0.2">
      <c r="A2" s="711" t="s">
        <v>141</v>
      </c>
      <c r="B2" s="711"/>
      <c r="C2" s="711"/>
      <c r="D2" s="711"/>
      <c r="E2" s="711"/>
      <c r="F2" s="711"/>
    </row>
    <row r="3" spans="1:133" ht="21.95" customHeight="1" thickBot="1" x14ac:dyDescent="0.25">
      <c r="A3" s="212"/>
      <c r="B3" s="212"/>
      <c r="C3" s="212"/>
      <c r="D3" s="212"/>
      <c r="E3" s="212"/>
      <c r="F3" s="212"/>
    </row>
    <row r="4" spans="1:133" ht="30" customHeight="1" thickBot="1" x14ac:dyDescent="0.3">
      <c r="A4" s="213" t="s">
        <v>142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216" t="s">
        <v>143</v>
      </c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</row>
    <row r="5" spans="1:133" ht="15.75" customHeight="1" x14ac:dyDescent="0.25">
      <c r="A5" s="712" t="s">
        <v>144</v>
      </c>
      <c r="B5" s="715" t="s">
        <v>145</v>
      </c>
      <c r="C5" s="716"/>
      <c r="D5" s="716"/>
      <c r="E5" s="716"/>
      <c r="F5" s="716"/>
      <c r="G5" s="717"/>
      <c r="H5" s="715" t="s">
        <v>146</v>
      </c>
      <c r="I5" s="716"/>
      <c r="J5" s="716"/>
      <c r="K5" s="716"/>
      <c r="L5" s="716"/>
      <c r="M5" s="717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</row>
    <row r="6" spans="1:133" ht="15.75" customHeight="1" x14ac:dyDescent="0.25">
      <c r="A6" s="713"/>
      <c r="B6" s="718" t="s">
        <v>147</v>
      </c>
      <c r="C6" s="719"/>
      <c r="D6" s="719"/>
      <c r="E6" s="720" t="s">
        <v>148</v>
      </c>
      <c r="F6" s="719"/>
      <c r="G6" s="721"/>
      <c r="H6" s="718" t="s">
        <v>149</v>
      </c>
      <c r="I6" s="719"/>
      <c r="J6" s="719"/>
      <c r="K6" s="720" t="s">
        <v>150</v>
      </c>
      <c r="L6" s="719"/>
      <c r="M6" s="721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</row>
    <row r="7" spans="1:133" ht="35.25" customHeight="1" thickBot="1" x14ac:dyDescent="0.3">
      <c r="A7" s="714"/>
      <c r="B7" s="217" t="s">
        <v>151</v>
      </c>
      <c r="C7" s="218">
        <v>2022</v>
      </c>
      <c r="D7" s="219" t="s">
        <v>152</v>
      </c>
      <c r="E7" s="220" t="str">
        <f>B7</f>
        <v>Mitjana 2012/2021</v>
      </c>
      <c r="F7" s="218">
        <f t="shared" ref="F7:M7" si="0">C7</f>
        <v>2022</v>
      </c>
      <c r="G7" s="221" t="str">
        <f t="shared" si="0"/>
        <v>Avanç 2023</v>
      </c>
      <c r="H7" s="217" t="str">
        <f t="shared" si="0"/>
        <v>Mitjana 2012/2021</v>
      </c>
      <c r="I7" s="218">
        <f t="shared" si="0"/>
        <v>2022</v>
      </c>
      <c r="J7" s="219" t="str">
        <f t="shared" si="0"/>
        <v>Avanç 2023</v>
      </c>
      <c r="K7" s="220" t="str">
        <f t="shared" si="0"/>
        <v>Mitjana 2012/2021</v>
      </c>
      <c r="L7" s="218">
        <f t="shared" si="0"/>
        <v>2022</v>
      </c>
      <c r="M7" s="221" t="str">
        <f t="shared" si="0"/>
        <v>Avanç 2023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</row>
    <row r="8" spans="1:133" ht="15.75" customHeight="1" x14ac:dyDescent="0.25">
      <c r="A8" s="222" t="s">
        <v>153</v>
      </c>
      <c r="B8" s="223"/>
      <c r="C8" s="224"/>
      <c r="D8" s="224"/>
      <c r="E8" s="224"/>
      <c r="F8" s="224"/>
      <c r="G8" s="225"/>
      <c r="H8" s="226"/>
      <c r="I8" s="227"/>
      <c r="J8" s="227"/>
      <c r="K8" s="227"/>
      <c r="L8" s="227"/>
      <c r="M8" s="228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</row>
    <row r="9" spans="1:133" ht="15.75" customHeight="1" x14ac:dyDescent="0.25">
      <c r="A9" s="229" t="s">
        <v>154</v>
      </c>
      <c r="B9" s="230">
        <v>15203.199999999999</v>
      </c>
      <c r="C9" s="231">
        <v>15021</v>
      </c>
      <c r="D9" s="231">
        <v>15257</v>
      </c>
      <c r="E9" s="231">
        <v>120161.8</v>
      </c>
      <c r="F9" s="231">
        <v>91343</v>
      </c>
      <c r="G9" s="231">
        <v>89584</v>
      </c>
      <c r="H9" s="232">
        <v>351.3</v>
      </c>
      <c r="I9" s="231">
        <v>414</v>
      </c>
      <c r="J9" s="231">
        <v>430</v>
      </c>
      <c r="K9" s="231">
        <v>1227.5999999999999</v>
      </c>
      <c r="L9" s="231">
        <v>794</v>
      </c>
      <c r="M9" s="233">
        <v>1054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</row>
    <row r="10" spans="1:133" ht="15.75" customHeight="1" x14ac:dyDescent="0.25">
      <c r="A10" s="234" t="s">
        <v>155</v>
      </c>
      <c r="B10" s="235">
        <v>4478.6000000000004</v>
      </c>
      <c r="C10" s="236">
        <v>5100</v>
      </c>
      <c r="D10" s="236">
        <v>5034</v>
      </c>
      <c r="E10" s="236">
        <v>9462.08</v>
      </c>
      <c r="F10" s="236">
        <v>9931</v>
      </c>
      <c r="G10" s="236">
        <v>3262</v>
      </c>
      <c r="H10" s="237">
        <v>1478.7</v>
      </c>
      <c r="I10" s="236">
        <v>1482</v>
      </c>
      <c r="J10" s="236">
        <v>1412</v>
      </c>
      <c r="K10" s="236">
        <v>3679.6</v>
      </c>
      <c r="L10" s="236">
        <v>3482</v>
      </c>
      <c r="M10" s="238">
        <v>1498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</row>
    <row r="11" spans="1:133" ht="15.75" customHeight="1" x14ac:dyDescent="0.25">
      <c r="A11" s="239" t="s">
        <v>156</v>
      </c>
      <c r="B11" s="230">
        <v>16325.9</v>
      </c>
      <c r="C11" s="231">
        <v>13085</v>
      </c>
      <c r="D11" s="231">
        <v>12176</v>
      </c>
      <c r="E11" s="231">
        <v>28674.739999999998</v>
      </c>
      <c r="F11" s="231">
        <v>23906</v>
      </c>
      <c r="G11" s="231">
        <v>8608</v>
      </c>
      <c r="H11" s="232">
        <v>3251.8</v>
      </c>
      <c r="I11" s="231">
        <v>2574</v>
      </c>
      <c r="J11" s="231">
        <v>2523</v>
      </c>
      <c r="K11" s="231">
        <v>5962.9</v>
      </c>
      <c r="L11" s="231">
        <v>4616</v>
      </c>
      <c r="M11" s="233">
        <v>2556</v>
      </c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</row>
    <row r="12" spans="1:133" ht="15.75" customHeight="1" x14ac:dyDescent="0.25">
      <c r="A12" s="234" t="s">
        <v>157</v>
      </c>
      <c r="B12" s="235">
        <v>5428</v>
      </c>
      <c r="C12" s="236">
        <v>5236</v>
      </c>
      <c r="D12" s="236">
        <v>5552</v>
      </c>
      <c r="E12" s="236">
        <v>9714.11</v>
      </c>
      <c r="F12" s="236">
        <v>10498</v>
      </c>
      <c r="G12" s="238">
        <v>4990</v>
      </c>
      <c r="H12" s="237">
        <v>2469.1999999999998</v>
      </c>
      <c r="I12" s="236">
        <v>2037</v>
      </c>
      <c r="J12" s="236">
        <v>2432</v>
      </c>
      <c r="K12" s="236">
        <v>5078</v>
      </c>
      <c r="L12" s="236">
        <v>4627</v>
      </c>
      <c r="M12" s="238">
        <v>2487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</row>
    <row r="13" spans="1:133" ht="15.75" customHeight="1" x14ac:dyDescent="0.25">
      <c r="A13" s="240" t="s">
        <v>158</v>
      </c>
      <c r="B13" s="230">
        <v>559.9</v>
      </c>
      <c r="C13" s="231">
        <v>311</v>
      </c>
      <c r="D13" s="231">
        <v>412</v>
      </c>
      <c r="E13" s="231">
        <v>5335.11</v>
      </c>
      <c r="F13" s="231">
        <v>3939</v>
      </c>
      <c r="G13" s="233">
        <v>3550</v>
      </c>
      <c r="H13" s="241">
        <v>252.6</v>
      </c>
      <c r="I13" s="242">
        <v>200</v>
      </c>
      <c r="J13" s="242">
        <v>291</v>
      </c>
      <c r="K13" s="242">
        <v>2633.7</v>
      </c>
      <c r="L13" s="242">
        <v>2399</v>
      </c>
      <c r="M13" s="243">
        <v>2100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</row>
    <row r="14" spans="1:133" ht="15.75" customHeight="1" x14ac:dyDescent="0.25">
      <c r="A14" s="222" t="s">
        <v>159</v>
      </c>
      <c r="B14" s="244"/>
      <c r="C14" s="245"/>
      <c r="D14" s="245"/>
      <c r="E14" s="245"/>
      <c r="F14" s="245"/>
      <c r="G14" s="246"/>
      <c r="H14" s="232"/>
      <c r="I14" s="231"/>
      <c r="J14" s="231"/>
      <c r="K14" s="231"/>
      <c r="L14" s="231"/>
      <c r="M14" s="233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</row>
    <row r="15" spans="1:133" ht="15.75" customHeight="1" x14ac:dyDescent="0.25">
      <c r="A15" s="229" t="s">
        <v>160</v>
      </c>
      <c r="B15" s="230">
        <v>13.5</v>
      </c>
      <c r="C15" s="231">
        <v>5</v>
      </c>
      <c r="D15" s="231" t="s">
        <v>161</v>
      </c>
      <c r="E15" s="231">
        <v>22.29</v>
      </c>
      <c r="F15" s="231">
        <v>6</v>
      </c>
      <c r="G15" s="233" t="s">
        <v>161</v>
      </c>
      <c r="H15" s="232">
        <v>3</v>
      </c>
      <c r="I15" s="231">
        <v>5</v>
      </c>
      <c r="J15" s="231" t="s">
        <v>161</v>
      </c>
      <c r="K15" s="231">
        <v>4.0999999999999996</v>
      </c>
      <c r="L15" s="231">
        <v>6</v>
      </c>
      <c r="M15" s="233" t="s">
        <v>161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</row>
    <row r="16" spans="1:133" ht="15.75" customHeight="1" x14ac:dyDescent="0.25">
      <c r="A16" s="247" t="s">
        <v>162</v>
      </c>
      <c r="B16" s="235">
        <v>14.8</v>
      </c>
      <c r="C16" s="236">
        <v>15</v>
      </c>
      <c r="D16" s="236" t="s">
        <v>161</v>
      </c>
      <c r="E16" s="236">
        <v>9.58</v>
      </c>
      <c r="F16" s="236">
        <v>16</v>
      </c>
      <c r="G16" s="238" t="s">
        <v>161</v>
      </c>
      <c r="H16" s="248">
        <v>1.9</v>
      </c>
      <c r="I16" s="249">
        <v>0</v>
      </c>
      <c r="J16" s="249" t="s">
        <v>161</v>
      </c>
      <c r="K16" s="249">
        <v>1.2</v>
      </c>
      <c r="L16" s="249">
        <v>0</v>
      </c>
      <c r="M16" s="250" t="s">
        <v>161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</row>
    <row r="17" spans="1:133" ht="15.75" customHeight="1" x14ac:dyDescent="0.25">
      <c r="A17" s="222" t="s">
        <v>163</v>
      </c>
      <c r="B17" s="244"/>
      <c r="C17" s="245"/>
      <c r="D17" s="245"/>
      <c r="E17" s="245"/>
      <c r="F17" s="245"/>
      <c r="G17" s="246"/>
      <c r="H17" s="232"/>
      <c r="I17" s="231"/>
      <c r="J17" s="231"/>
      <c r="K17" s="231"/>
      <c r="L17" s="231"/>
      <c r="M17" s="233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</row>
    <row r="18" spans="1:133" ht="15.75" customHeight="1" x14ac:dyDescent="0.25">
      <c r="A18" s="239" t="s">
        <v>164</v>
      </c>
      <c r="B18" s="230">
        <v>1133.2</v>
      </c>
      <c r="C18" s="231">
        <v>1413</v>
      </c>
      <c r="D18" s="231">
        <v>1469</v>
      </c>
      <c r="E18" s="231">
        <v>37103.94</v>
      </c>
      <c r="F18" s="231">
        <v>52938</v>
      </c>
      <c r="G18" s="233">
        <v>56101</v>
      </c>
      <c r="H18" s="232">
        <v>228.5</v>
      </c>
      <c r="I18" s="231">
        <v>284</v>
      </c>
      <c r="J18" s="231">
        <v>315</v>
      </c>
      <c r="K18" s="231">
        <v>5780.4</v>
      </c>
      <c r="L18" s="231">
        <v>5510</v>
      </c>
      <c r="M18" s="233">
        <v>7560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</row>
    <row r="19" spans="1:133" ht="15.75" customHeight="1" x14ac:dyDescent="0.25">
      <c r="A19" s="251" t="s">
        <v>165</v>
      </c>
      <c r="B19" s="235">
        <v>572.6</v>
      </c>
      <c r="C19" s="236">
        <v>574</v>
      </c>
      <c r="D19" s="236">
        <v>658</v>
      </c>
      <c r="E19" s="236">
        <v>15157.8</v>
      </c>
      <c r="F19" s="236">
        <v>11871</v>
      </c>
      <c r="G19" s="238">
        <v>17593</v>
      </c>
      <c r="H19" s="237">
        <v>319.8</v>
      </c>
      <c r="I19" s="252">
        <v>466</v>
      </c>
      <c r="J19" s="252">
        <v>550</v>
      </c>
      <c r="K19" s="236">
        <v>8590.9</v>
      </c>
      <c r="L19" s="236">
        <v>9658</v>
      </c>
      <c r="M19" s="253">
        <v>15400</v>
      </c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</row>
    <row r="20" spans="1:133" ht="15.75" customHeight="1" x14ac:dyDescent="0.25">
      <c r="A20" s="229" t="s">
        <v>166</v>
      </c>
      <c r="B20" s="230">
        <v>411.6</v>
      </c>
      <c r="C20" s="231">
        <v>415</v>
      </c>
      <c r="D20" s="231">
        <v>438</v>
      </c>
      <c r="E20" s="231">
        <v>8499.65</v>
      </c>
      <c r="F20" s="231">
        <v>8579</v>
      </c>
      <c r="G20" s="233">
        <v>9956</v>
      </c>
      <c r="H20" s="232">
        <v>216.8</v>
      </c>
      <c r="I20" s="231">
        <v>196</v>
      </c>
      <c r="J20" s="231">
        <v>216</v>
      </c>
      <c r="K20" s="231">
        <v>5206.5</v>
      </c>
      <c r="L20" s="231">
        <v>4866</v>
      </c>
      <c r="M20" s="233">
        <v>6480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</row>
    <row r="21" spans="1:133" ht="15.75" customHeight="1" x14ac:dyDescent="0.25">
      <c r="A21" s="247" t="s">
        <v>167</v>
      </c>
      <c r="B21" s="235">
        <v>528.4</v>
      </c>
      <c r="C21" s="236">
        <v>610</v>
      </c>
      <c r="D21" s="236">
        <v>610</v>
      </c>
      <c r="E21" s="236">
        <v>8568.5</v>
      </c>
      <c r="F21" s="236">
        <v>9091</v>
      </c>
      <c r="G21" s="238" t="s">
        <v>161</v>
      </c>
      <c r="H21" s="248">
        <v>0</v>
      </c>
      <c r="I21" s="249">
        <v>0</v>
      </c>
      <c r="J21" s="249">
        <v>0</v>
      </c>
      <c r="K21" s="249">
        <v>0</v>
      </c>
      <c r="L21" s="249">
        <v>0</v>
      </c>
      <c r="M21" s="250">
        <v>0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</row>
    <row r="22" spans="1:133" ht="15.75" customHeight="1" x14ac:dyDescent="0.25">
      <c r="A22" s="222" t="s">
        <v>168</v>
      </c>
      <c r="B22" s="244"/>
      <c r="C22" s="245"/>
      <c r="D22" s="245"/>
      <c r="E22" s="245"/>
      <c r="F22" s="245"/>
      <c r="G22" s="246"/>
      <c r="H22" s="232"/>
      <c r="I22" s="231"/>
      <c r="J22" s="231"/>
      <c r="K22" s="231"/>
      <c r="L22" s="231"/>
      <c r="M22" s="233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</row>
    <row r="23" spans="1:133" ht="15.75" customHeight="1" x14ac:dyDescent="0.25">
      <c r="A23" s="229" t="s">
        <v>169</v>
      </c>
      <c r="B23" s="230">
        <v>0.2</v>
      </c>
      <c r="C23" s="231">
        <v>0</v>
      </c>
      <c r="D23" s="231">
        <v>0</v>
      </c>
      <c r="E23" s="231">
        <v>0.6</v>
      </c>
      <c r="F23" s="231">
        <v>0</v>
      </c>
      <c r="G23" s="233">
        <v>0</v>
      </c>
      <c r="H23" s="232">
        <v>0.2</v>
      </c>
      <c r="I23" s="231">
        <v>0</v>
      </c>
      <c r="J23" s="231">
        <v>0</v>
      </c>
      <c r="K23" s="231">
        <v>0.6</v>
      </c>
      <c r="L23" s="231">
        <v>0</v>
      </c>
      <c r="M23" s="233">
        <v>0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</row>
    <row r="24" spans="1:133" ht="15.75" customHeight="1" x14ac:dyDescent="0.25">
      <c r="A24" s="247" t="s">
        <v>170</v>
      </c>
      <c r="B24" s="235">
        <v>977.8</v>
      </c>
      <c r="C24" s="236">
        <v>1072</v>
      </c>
      <c r="D24" s="236">
        <v>936</v>
      </c>
      <c r="E24" s="236">
        <v>816.74</v>
      </c>
      <c r="F24" s="236">
        <v>784</v>
      </c>
      <c r="G24" s="253">
        <v>927</v>
      </c>
      <c r="H24" s="248">
        <v>479.2</v>
      </c>
      <c r="I24" s="254">
        <v>478</v>
      </c>
      <c r="J24" s="254">
        <v>370</v>
      </c>
      <c r="K24" s="249">
        <v>395.4</v>
      </c>
      <c r="L24" s="249">
        <v>280</v>
      </c>
      <c r="M24" s="255">
        <v>214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</row>
    <row r="25" spans="1:133" ht="15.75" customHeight="1" x14ac:dyDescent="0.25">
      <c r="A25" s="222" t="s">
        <v>171</v>
      </c>
      <c r="B25" s="244"/>
      <c r="C25" s="245"/>
      <c r="D25" s="245"/>
      <c r="E25" s="245"/>
      <c r="F25" s="245"/>
      <c r="G25" s="246"/>
      <c r="H25" s="232"/>
      <c r="I25" s="231"/>
      <c r="J25" s="231"/>
      <c r="K25" s="231"/>
      <c r="L25" s="231"/>
      <c r="M25" s="233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</row>
    <row r="26" spans="1:133" ht="15.75" customHeight="1" x14ac:dyDescent="0.25">
      <c r="A26" s="240" t="s">
        <v>172</v>
      </c>
      <c r="B26" s="230">
        <v>1726</v>
      </c>
      <c r="C26" s="231">
        <v>1405</v>
      </c>
      <c r="D26" s="231">
        <v>1472</v>
      </c>
      <c r="E26" s="231">
        <v>81891.63</v>
      </c>
      <c r="F26" s="231">
        <v>61455</v>
      </c>
      <c r="G26" s="233">
        <v>66745</v>
      </c>
      <c r="H26" s="241">
        <v>1135.5999999999999</v>
      </c>
      <c r="I26" s="242">
        <v>837</v>
      </c>
      <c r="J26" s="242">
        <v>1060</v>
      </c>
      <c r="K26" s="242">
        <v>70995.3</v>
      </c>
      <c r="L26" s="242">
        <v>50122</v>
      </c>
      <c r="M26" s="243">
        <v>62076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</row>
    <row r="27" spans="1:133" ht="15.75" customHeight="1" x14ac:dyDescent="0.25">
      <c r="A27" s="222" t="s">
        <v>173</v>
      </c>
      <c r="B27" s="244"/>
      <c r="C27" s="245"/>
      <c r="D27" s="245"/>
      <c r="E27" s="245"/>
      <c r="F27" s="245"/>
      <c r="G27" s="246"/>
      <c r="H27" s="232"/>
      <c r="I27" s="231"/>
      <c r="J27" s="231"/>
      <c r="K27" s="231"/>
      <c r="L27" s="231"/>
      <c r="M27" s="233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</row>
    <row r="28" spans="1:133" ht="15.75" customHeight="1" x14ac:dyDescent="0.25">
      <c r="A28" s="229" t="s">
        <v>174</v>
      </c>
      <c r="B28" s="230">
        <v>240.2</v>
      </c>
      <c r="C28" s="231">
        <v>261</v>
      </c>
      <c r="D28" s="231">
        <v>264</v>
      </c>
      <c r="E28" s="231">
        <v>10834.3</v>
      </c>
      <c r="F28" s="231">
        <v>12742</v>
      </c>
      <c r="G28" s="233">
        <v>12285</v>
      </c>
      <c r="H28" s="232">
        <v>66.2</v>
      </c>
      <c r="I28" s="231">
        <v>50</v>
      </c>
      <c r="J28" s="231">
        <v>53</v>
      </c>
      <c r="K28" s="231">
        <v>3325</v>
      </c>
      <c r="L28" s="231">
        <v>2620</v>
      </c>
      <c r="M28" s="233">
        <v>2710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</row>
    <row r="29" spans="1:133" ht="15.75" customHeight="1" x14ac:dyDescent="0.25">
      <c r="A29" s="251" t="s">
        <v>175</v>
      </c>
      <c r="B29" s="235">
        <v>406.4</v>
      </c>
      <c r="C29" s="236">
        <v>259</v>
      </c>
      <c r="D29" s="236" t="s">
        <v>161</v>
      </c>
      <c r="E29" s="236">
        <v>6189.8300000000008</v>
      </c>
      <c r="F29" s="236">
        <v>4341</v>
      </c>
      <c r="G29" s="238" t="s">
        <v>161</v>
      </c>
      <c r="H29" s="237">
        <v>49.7</v>
      </c>
      <c r="I29" s="236">
        <v>42</v>
      </c>
      <c r="J29" s="236" t="s">
        <v>161</v>
      </c>
      <c r="K29" s="236">
        <v>592.29999999999995</v>
      </c>
      <c r="L29" s="236">
        <v>630</v>
      </c>
      <c r="M29" s="238" t="s">
        <v>161</v>
      </c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</row>
    <row r="30" spans="1:133" ht="15.75" customHeight="1" x14ac:dyDescent="0.25">
      <c r="A30" s="239" t="s">
        <v>176</v>
      </c>
      <c r="B30" s="230">
        <v>4121.3999999999996</v>
      </c>
      <c r="C30" s="231">
        <v>4853</v>
      </c>
      <c r="D30" s="231">
        <v>5002</v>
      </c>
      <c r="E30" s="231">
        <v>59982.350000000006</v>
      </c>
      <c r="F30" s="231">
        <v>75032</v>
      </c>
      <c r="G30" s="233" t="s">
        <v>161</v>
      </c>
      <c r="H30" s="232">
        <v>2098.1</v>
      </c>
      <c r="I30" s="231">
        <v>2651</v>
      </c>
      <c r="J30" s="231">
        <v>2800</v>
      </c>
      <c r="K30" s="231">
        <v>29034.6</v>
      </c>
      <c r="L30" s="231">
        <v>38485</v>
      </c>
      <c r="M30" s="233" t="s">
        <v>161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</row>
    <row r="31" spans="1:133" ht="15.75" customHeight="1" x14ac:dyDescent="0.25">
      <c r="A31" s="251" t="s">
        <v>177</v>
      </c>
      <c r="B31" s="235"/>
      <c r="C31" s="236"/>
      <c r="D31" s="236"/>
      <c r="E31" s="236"/>
      <c r="F31" s="236"/>
      <c r="G31" s="238"/>
      <c r="H31" s="237"/>
      <c r="I31" s="236"/>
      <c r="J31" s="236"/>
      <c r="K31" s="236"/>
      <c r="L31" s="236"/>
      <c r="M31" s="23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</row>
    <row r="32" spans="1:133" ht="15.75" customHeight="1" x14ac:dyDescent="0.25">
      <c r="A32" s="239" t="s">
        <v>178</v>
      </c>
      <c r="B32" s="230">
        <v>1293</v>
      </c>
      <c r="C32" s="231">
        <v>1386</v>
      </c>
      <c r="D32" s="231">
        <v>1247</v>
      </c>
      <c r="E32" s="231">
        <v>64495.67</v>
      </c>
      <c r="F32" s="231">
        <v>66172</v>
      </c>
      <c r="G32" s="233">
        <v>54486</v>
      </c>
      <c r="H32" s="232">
        <v>165.8</v>
      </c>
      <c r="I32" s="231">
        <v>129</v>
      </c>
      <c r="J32" s="231">
        <v>0</v>
      </c>
      <c r="K32" s="231">
        <v>5738.3</v>
      </c>
      <c r="L32" s="231">
        <v>4644</v>
      </c>
      <c r="M32" s="233">
        <v>3564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</row>
    <row r="33" spans="1:133" ht="15.75" customHeight="1" x14ac:dyDescent="0.25">
      <c r="A33" s="251" t="s">
        <v>179</v>
      </c>
      <c r="B33" s="235">
        <v>25.299999999999997</v>
      </c>
      <c r="C33" s="236">
        <v>9</v>
      </c>
      <c r="D33" s="236">
        <v>369</v>
      </c>
      <c r="E33" s="236">
        <v>1235.1000000000001</v>
      </c>
      <c r="F33" s="236">
        <v>225</v>
      </c>
      <c r="G33" s="238">
        <v>1566</v>
      </c>
      <c r="H33" s="237">
        <v>0</v>
      </c>
      <c r="I33" s="236">
        <v>0</v>
      </c>
      <c r="J33" s="236">
        <v>0</v>
      </c>
      <c r="K33" s="236">
        <v>0</v>
      </c>
      <c r="L33" s="236">
        <v>0</v>
      </c>
      <c r="M33" s="238">
        <v>0</v>
      </c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</row>
    <row r="34" spans="1:133" ht="15.75" customHeight="1" x14ac:dyDescent="0.25">
      <c r="A34" s="229" t="s">
        <v>180</v>
      </c>
      <c r="B34" s="230">
        <v>360.9</v>
      </c>
      <c r="C34" s="231">
        <v>328</v>
      </c>
      <c r="D34" s="231" t="s">
        <v>161</v>
      </c>
      <c r="E34" s="231">
        <v>12770.07</v>
      </c>
      <c r="F34" s="231">
        <v>14760</v>
      </c>
      <c r="G34" s="233">
        <v>13455</v>
      </c>
      <c r="H34" s="232">
        <v>298.5</v>
      </c>
      <c r="I34" s="231">
        <v>328</v>
      </c>
      <c r="J34" s="231">
        <v>240</v>
      </c>
      <c r="K34" s="231">
        <v>11369</v>
      </c>
      <c r="L34" s="231">
        <v>14760</v>
      </c>
      <c r="M34" s="233">
        <v>8400</v>
      </c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</row>
    <row r="35" spans="1:133" ht="15.75" customHeight="1" x14ac:dyDescent="0.25">
      <c r="A35" s="251" t="s">
        <v>181</v>
      </c>
      <c r="B35" s="235">
        <v>153.9</v>
      </c>
      <c r="C35" s="236">
        <v>138</v>
      </c>
      <c r="D35" s="236" t="s">
        <v>161</v>
      </c>
      <c r="E35" s="236">
        <v>6238.93</v>
      </c>
      <c r="F35" s="236">
        <v>5915</v>
      </c>
      <c r="G35" s="238" t="s">
        <v>161</v>
      </c>
      <c r="H35" s="237">
        <v>63.9</v>
      </c>
      <c r="I35" s="236">
        <v>46</v>
      </c>
      <c r="J35" s="236" t="s">
        <v>161</v>
      </c>
      <c r="K35" s="236">
        <v>3137.3</v>
      </c>
      <c r="L35" s="236">
        <v>2380</v>
      </c>
      <c r="M35" s="238" t="s">
        <v>161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</row>
    <row r="36" spans="1:133" ht="15.75" customHeight="1" x14ac:dyDescent="0.25">
      <c r="A36" s="229" t="s">
        <v>182</v>
      </c>
      <c r="B36" s="230">
        <v>1189.8</v>
      </c>
      <c r="C36" s="231">
        <v>1206</v>
      </c>
      <c r="D36" s="231" t="s">
        <v>161</v>
      </c>
      <c r="E36" s="231">
        <v>42150.34</v>
      </c>
      <c r="F36" s="231">
        <v>46481</v>
      </c>
      <c r="G36" s="233" t="s">
        <v>161</v>
      </c>
      <c r="H36" s="232">
        <v>214.2</v>
      </c>
      <c r="I36" s="231">
        <v>198</v>
      </c>
      <c r="J36" s="231">
        <v>2970</v>
      </c>
      <c r="K36" s="231">
        <v>7162.7</v>
      </c>
      <c r="L36" s="231">
        <v>6814</v>
      </c>
      <c r="M36" s="233" t="s">
        <v>161</v>
      </c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</row>
    <row r="37" spans="1:133" ht="15.75" customHeight="1" x14ac:dyDescent="0.25">
      <c r="A37" s="251" t="s">
        <v>183</v>
      </c>
      <c r="B37" s="235">
        <v>2378.9</v>
      </c>
      <c r="C37" s="236">
        <v>3198</v>
      </c>
      <c r="D37" s="236" t="s">
        <v>161</v>
      </c>
      <c r="E37" s="236">
        <v>50941.78</v>
      </c>
      <c r="F37" s="236">
        <v>68806</v>
      </c>
      <c r="G37" s="238" t="s">
        <v>161</v>
      </c>
      <c r="H37" s="237">
        <v>2308.4</v>
      </c>
      <c r="I37" s="252">
        <v>2945</v>
      </c>
      <c r="J37" s="236" t="s">
        <v>161</v>
      </c>
      <c r="K37" s="236">
        <v>49430.7</v>
      </c>
      <c r="L37" s="252">
        <v>63097</v>
      </c>
      <c r="M37" s="238" t="s">
        <v>161</v>
      </c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</row>
    <row r="38" spans="1:133" ht="15.75" customHeight="1" x14ac:dyDescent="0.25">
      <c r="A38" s="229" t="s">
        <v>184</v>
      </c>
      <c r="B38" s="230">
        <v>1194.3000000000002</v>
      </c>
      <c r="C38" s="231">
        <v>1464</v>
      </c>
      <c r="D38" s="231" t="s">
        <v>161</v>
      </c>
      <c r="E38" s="231">
        <v>29882.91</v>
      </c>
      <c r="F38" s="231">
        <v>37982</v>
      </c>
      <c r="G38" s="233" t="s">
        <v>161</v>
      </c>
      <c r="H38" s="232">
        <v>353.5</v>
      </c>
      <c r="I38" s="256">
        <v>547</v>
      </c>
      <c r="J38" s="231">
        <v>850</v>
      </c>
      <c r="K38" s="231">
        <v>9479</v>
      </c>
      <c r="L38" s="256">
        <v>13675</v>
      </c>
      <c r="M38" s="233" t="s">
        <v>161</v>
      </c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</row>
    <row r="39" spans="1:133" ht="15.75" customHeight="1" x14ac:dyDescent="0.25">
      <c r="A39" s="251" t="s">
        <v>185</v>
      </c>
      <c r="B39" s="235">
        <v>2001.3999999999999</v>
      </c>
      <c r="C39" s="236">
        <v>1714</v>
      </c>
      <c r="D39" s="236">
        <v>985</v>
      </c>
      <c r="E39" s="236">
        <v>56993.31</v>
      </c>
      <c r="F39" s="236">
        <v>57485</v>
      </c>
      <c r="G39" s="238">
        <v>59306</v>
      </c>
      <c r="H39" s="237">
        <v>1026.0999999999999</v>
      </c>
      <c r="I39" s="236">
        <v>861</v>
      </c>
      <c r="J39" s="236">
        <v>132</v>
      </c>
      <c r="K39" s="236">
        <v>29391.1</v>
      </c>
      <c r="L39" s="236">
        <v>27164</v>
      </c>
      <c r="M39" s="238">
        <v>29750</v>
      </c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</row>
    <row r="40" spans="1:133" ht="15.75" customHeight="1" x14ac:dyDescent="0.25">
      <c r="A40" s="239" t="s">
        <v>186</v>
      </c>
      <c r="B40" s="230">
        <v>438.79999999999995</v>
      </c>
      <c r="C40" s="231">
        <v>540</v>
      </c>
      <c r="D40" s="231" t="s">
        <v>161</v>
      </c>
      <c r="E40" s="231">
        <v>11854.5</v>
      </c>
      <c r="F40" s="231">
        <v>16333</v>
      </c>
      <c r="G40" s="233" t="s">
        <v>161</v>
      </c>
      <c r="H40" s="232">
        <v>202</v>
      </c>
      <c r="I40" s="231">
        <v>165</v>
      </c>
      <c r="J40" s="231" t="s">
        <v>161</v>
      </c>
      <c r="K40" s="231">
        <v>6149.5</v>
      </c>
      <c r="L40" s="231">
        <v>5445</v>
      </c>
      <c r="M40" s="233" t="s">
        <v>161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</row>
    <row r="41" spans="1:133" ht="15.75" customHeight="1" x14ac:dyDescent="0.25">
      <c r="A41" s="251" t="s">
        <v>187</v>
      </c>
      <c r="B41" s="235">
        <v>609.5</v>
      </c>
      <c r="C41" s="236">
        <v>520</v>
      </c>
      <c r="D41" s="236">
        <v>153</v>
      </c>
      <c r="E41" s="236">
        <v>6173.71</v>
      </c>
      <c r="F41" s="236">
        <v>5449</v>
      </c>
      <c r="G41" s="238" t="s">
        <v>161</v>
      </c>
      <c r="H41" s="237">
        <v>454.7</v>
      </c>
      <c r="I41" s="252">
        <v>367</v>
      </c>
      <c r="J41" s="252">
        <v>0</v>
      </c>
      <c r="K41" s="236">
        <v>5096.7</v>
      </c>
      <c r="L41" s="252">
        <v>4404</v>
      </c>
      <c r="M41" s="253" t="s">
        <v>161</v>
      </c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</row>
    <row r="42" spans="1:133" ht="15.75" customHeight="1" x14ac:dyDescent="0.25">
      <c r="A42" s="229" t="s">
        <v>188</v>
      </c>
      <c r="B42" s="230">
        <v>5.1000000000000005</v>
      </c>
      <c r="C42" s="231">
        <v>16</v>
      </c>
      <c r="D42" s="231">
        <v>293</v>
      </c>
      <c r="E42" s="231">
        <v>151.12</v>
      </c>
      <c r="F42" s="231">
        <v>464</v>
      </c>
      <c r="G42" s="233" t="s">
        <v>161</v>
      </c>
      <c r="H42" s="232">
        <v>0</v>
      </c>
      <c r="I42" s="256">
        <v>0</v>
      </c>
      <c r="J42" s="256">
        <v>277</v>
      </c>
      <c r="K42" s="231">
        <v>0</v>
      </c>
      <c r="L42" s="256">
        <v>0</v>
      </c>
      <c r="M42" s="257" t="s">
        <v>161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</row>
    <row r="43" spans="1:133" ht="15.75" customHeight="1" x14ac:dyDescent="0.25">
      <c r="A43" s="251" t="s">
        <v>189</v>
      </c>
      <c r="B43" s="235">
        <v>1638.2</v>
      </c>
      <c r="C43" s="236">
        <v>1501</v>
      </c>
      <c r="D43" s="236">
        <v>2134</v>
      </c>
      <c r="E43" s="236">
        <v>66267.22</v>
      </c>
      <c r="F43" s="236">
        <v>70246</v>
      </c>
      <c r="G43" s="238">
        <v>43616</v>
      </c>
      <c r="H43" s="237">
        <v>264.7</v>
      </c>
      <c r="I43" s="236">
        <v>308</v>
      </c>
      <c r="J43" s="236">
        <v>900</v>
      </c>
      <c r="K43" s="236">
        <v>13437.6</v>
      </c>
      <c r="L43" s="236">
        <v>14445</v>
      </c>
      <c r="M43" s="238">
        <v>12613</v>
      </c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</row>
    <row r="44" spans="1:133" ht="15.75" customHeight="1" x14ac:dyDescent="0.25">
      <c r="A44" s="229" t="s">
        <v>190</v>
      </c>
      <c r="B44" s="230">
        <v>1566.8000000000002</v>
      </c>
      <c r="C44" s="231">
        <v>1201</v>
      </c>
      <c r="D44" s="231">
        <v>770</v>
      </c>
      <c r="E44" s="231">
        <v>35799.949999999997</v>
      </c>
      <c r="F44" s="231">
        <v>35108</v>
      </c>
      <c r="G44" s="233">
        <v>31326</v>
      </c>
      <c r="H44" s="232">
        <v>1046.4000000000001</v>
      </c>
      <c r="I44" s="231">
        <v>848</v>
      </c>
      <c r="J44" s="231">
        <v>410</v>
      </c>
      <c r="K44" s="231">
        <v>23299.1</v>
      </c>
      <c r="L44" s="231">
        <v>25487</v>
      </c>
      <c r="M44" s="233">
        <v>25200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</row>
    <row r="45" spans="1:133" ht="15.75" customHeight="1" x14ac:dyDescent="0.25">
      <c r="A45" s="251" t="s">
        <v>191</v>
      </c>
      <c r="B45" s="235">
        <v>774.8</v>
      </c>
      <c r="C45" s="236">
        <v>918</v>
      </c>
      <c r="D45" s="236">
        <v>625</v>
      </c>
      <c r="E45" s="236">
        <v>56308.619999999995</v>
      </c>
      <c r="F45" s="236">
        <v>55868</v>
      </c>
      <c r="G45" s="238">
        <v>69190</v>
      </c>
      <c r="H45" s="237">
        <v>313.7</v>
      </c>
      <c r="I45" s="236">
        <v>421</v>
      </c>
      <c r="J45" s="236">
        <v>120</v>
      </c>
      <c r="K45" s="236">
        <v>34111.5</v>
      </c>
      <c r="L45" s="236">
        <v>28450</v>
      </c>
      <c r="M45" s="238">
        <v>43280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</row>
    <row r="46" spans="1:133" ht="15.75" customHeight="1" x14ac:dyDescent="0.25">
      <c r="A46" s="229" t="s">
        <v>192</v>
      </c>
      <c r="B46" s="230">
        <v>122.6</v>
      </c>
      <c r="C46" s="231">
        <v>172</v>
      </c>
      <c r="D46" s="231">
        <v>418</v>
      </c>
      <c r="E46" s="231">
        <v>959.3900000000001</v>
      </c>
      <c r="F46" s="231">
        <v>1376</v>
      </c>
      <c r="G46" s="233">
        <v>1400</v>
      </c>
      <c r="H46" s="232">
        <v>46.1</v>
      </c>
      <c r="I46" s="256">
        <v>117</v>
      </c>
      <c r="J46" s="256">
        <v>363</v>
      </c>
      <c r="K46" s="231">
        <v>368.8</v>
      </c>
      <c r="L46" s="256">
        <v>936</v>
      </c>
      <c r="M46" s="257">
        <v>960</v>
      </c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</row>
    <row r="47" spans="1:133" ht="15.75" customHeight="1" thickBot="1" x14ac:dyDescent="0.3">
      <c r="A47" s="258" t="s">
        <v>193</v>
      </c>
      <c r="B47" s="259">
        <v>1191.8</v>
      </c>
      <c r="C47" s="260">
        <v>1067</v>
      </c>
      <c r="D47" s="260">
        <v>1049</v>
      </c>
      <c r="E47" s="260">
        <v>72442.7</v>
      </c>
      <c r="F47" s="260">
        <v>63029</v>
      </c>
      <c r="G47" s="261">
        <v>58323</v>
      </c>
      <c r="H47" s="262">
        <v>499.2</v>
      </c>
      <c r="I47" s="260">
        <v>386</v>
      </c>
      <c r="J47" s="260">
        <v>363</v>
      </c>
      <c r="K47" s="260">
        <v>50252.6</v>
      </c>
      <c r="L47" s="260">
        <v>37294</v>
      </c>
      <c r="M47" s="261">
        <v>37350</v>
      </c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</row>
    <row r="48" spans="1:133" ht="11.25" customHeight="1" thickBot="1" x14ac:dyDescent="0.3">
      <c r="A48" s="263" t="s">
        <v>194</v>
      </c>
      <c r="B48" s="264"/>
      <c r="C48" s="179"/>
      <c r="D48" s="179"/>
      <c r="E48" s="179"/>
      <c r="F48" s="179"/>
      <c r="G48" s="179"/>
      <c r="H48" s="265"/>
      <c r="I48" s="266"/>
      <c r="J48" s="267"/>
      <c r="K48" s="267"/>
      <c r="L48" s="266"/>
      <c r="M48" s="267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</row>
    <row r="49" spans="1:133" ht="29.25" customHeight="1" thickBot="1" x14ac:dyDescent="0.3">
      <c r="A49" s="722" t="s">
        <v>142</v>
      </c>
      <c r="B49" s="723"/>
      <c r="C49" s="723"/>
      <c r="D49" s="723"/>
      <c r="E49" s="723"/>
      <c r="F49" s="723"/>
      <c r="G49" s="723"/>
      <c r="H49" s="723"/>
      <c r="I49" s="723"/>
      <c r="J49" s="723"/>
      <c r="K49" s="723"/>
      <c r="L49" s="215"/>
      <c r="M49" s="216" t="s">
        <v>143</v>
      </c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</row>
    <row r="50" spans="1:133" ht="15.75" customHeight="1" x14ac:dyDescent="0.25">
      <c r="A50" s="712" t="s">
        <v>144</v>
      </c>
      <c r="B50" s="715" t="s">
        <v>195</v>
      </c>
      <c r="C50" s="716"/>
      <c r="D50" s="716"/>
      <c r="E50" s="716"/>
      <c r="F50" s="716"/>
      <c r="G50" s="717"/>
      <c r="H50" s="715" t="s">
        <v>196</v>
      </c>
      <c r="I50" s="716"/>
      <c r="J50" s="716"/>
      <c r="K50" s="716"/>
      <c r="L50" s="716"/>
      <c r="M50" s="717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</row>
    <row r="51" spans="1:133" ht="15.75" customHeight="1" x14ac:dyDescent="0.25">
      <c r="A51" s="713"/>
      <c r="B51" s="718" t="s">
        <v>197</v>
      </c>
      <c r="C51" s="719"/>
      <c r="D51" s="719"/>
      <c r="E51" s="720" t="s">
        <v>148</v>
      </c>
      <c r="F51" s="719"/>
      <c r="G51" s="721"/>
      <c r="H51" s="718" t="s">
        <v>198</v>
      </c>
      <c r="I51" s="719"/>
      <c r="J51" s="719"/>
      <c r="K51" s="720" t="s">
        <v>148</v>
      </c>
      <c r="L51" s="719"/>
      <c r="M51" s="721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</row>
    <row r="52" spans="1:133" ht="28.5" customHeight="1" thickBot="1" x14ac:dyDescent="0.3">
      <c r="A52" s="714"/>
      <c r="B52" s="217" t="str">
        <f>B7</f>
        <v>Mitjana 2012/2021</v>
      </c>
      <c r="C52" s="218">
        <f t="shared" ref="C52:M52" si="1">C7</f>
        <v>2022</v>
      </c>
      <c r="D52" s="219" t="str">
        <f t="shared" si="1"/>
        <v>Avanç 2023</v>
      </c>
      <c r="E52" s="220" t="str">
        <f t="shared" si="1"/>
        <v>Mitjana 2012/2021</v>
      </c>
      <c r="F52" s="218">
        <f t="shared" si="1"/>
        <v>2022</v>
      </c>
      <c r="G52" s="221" t="str">
        <f t="shared" si="1"/>
        <v>Avanç 2023</v>
      </c>
      <c r="H52" s="217" t="str">
        <f t="shared" si="1"/>
        <v>Mitjana 2012/2021</v>
      </c>
      <c r="I52" s="218">
        <f t="shared" si="1"/>
        <v>2022</v>
      </c>
      <c r="J52" s="219" t="str">
        <f t="shared" si="1"/>
        <v>Avanç 2023</v>
      </c>
      <c r="K52" s="220" t="str">
        <f t="shared" si="1"/>
        <v>Mitjana 2012/2021</v>
      </c>
      <c r="L52" s="218">
        <f t="shared" si="1"/>
        <v>2022</v>
      </c>
      <c r="M52" s="221" t="str">
        <f t="shared" si="1"/>
        <v>Avanç 2023</v>
      </c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</row>
    <row r="53" spans="1:133" ht="15.75" customHeight="1" x14ac:dyDescent="0.25">
      <c r="A53" s="222" t="s">
        <v>153</v>
      </c>
      <c r="B53" s="226"/>
      <c r="C53" s="227"/>
      <c r="D53" s="227"/>
      <c r="E53" s="227"/>
      <c r="F53" s="227"/>
      <c r="G53" s="228"/>
      <c r="H53" s="223"/>
      <c r="I53" s="224"/>
      <c r="J53" s="224"/>
      <c r="K53" s="224"/>
      <c r="L53" s="224"/>
      <c r="M53" s="225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</row>
    <row r="54" spans="1:133" ht="15.75" customHeight="1" x14ac:dyDescent="0.25">
      <c r="A54" s="229" t="s">
        <v>154</v>
      </c>
      <c r="B54" s="232">
        <v>153</v>
      </c>
      <c r="C54" s="231">
        <v>148</v>
      </c>
      <c r="D54" s="231">
        <v>148</v>
      </c>
      <c r="E54" s="231">
        <v>1179.5999999999999</v>
      </c>
      <c r="F54" s="231">
        <v>1515</v>
      </c>
      <c r="G54" s="233">
        <v>750</v>
      </c>
      <c r="H54" s="232">
        <v>14698.9</v>
      </c>
      <c r="I54" s="231">
        <v>14459</v>
      </c>
      <c r="J54" s="231">
        <v>14679</v>
      </c>
      <c r="K54" s="231">
        <v>117754.6</v>
      </c>
      <c r="L54" s="231">
        <v>89034</v>
      </c>
      <c r="M54" s="233">
        <v>87780</v>
      </c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</row>
    <row r="55" spans="1:133" ht="15.75" customHeight="1" x14ac:dyDescent="0.25">
      <c r="A55" s="234" t="s">
        <v>199</v>
      </c>
      <c r="B55" s="237">
        <v>803.6</v>
      </c>
      <c r="C55" s="236">
        <v>720</v>
      </c>
      <c r="D55" s="236">
        <v>864</v>
      </c>
      <c r="E55" s="236">
        <v>1411.8799999999999</v>
      </c>
      <c r="F55" s="236">
        <v>1117</v>
      </c>
      <c r="G55" s="238">
        <v>652</v>
      </c>
      <c r="H55" s="237">
        <v>2196.3000000000002</v>
      </c>
      <c r="I55" s="236">
        <v>2898</v>
      </c>
      <c r="J55" s="236">
        <v>2758</v>
      </c>
      <c r="K55" s="236">
        <v>4370.6000000000004</v>
      </c>
      <c r="L55" s="236">
        <v>5332</v>
      </c>
      <c r="M55" s="238">
        <v>1112</v>
      </c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</row>
    <row r="56" spans="1:133" ht="15.75" customHeight="1" x14ac:dyDescent="0.25">
      <c r="A56" s="239" t="s">
        <v>156</v>
      </c>
      <c r="B56" s="232">
        <v>3708.1</v>
      </c>
      <c r="C56" s="231">
        <v>2877</v>
      </c>
      <c r="D56" s="231">
        <v>2653</v>
      </c>
      <c r="E56" s="231">
        <v>5152.74</v>
      </c>
      <c r="F56" s="231">
        <v>3890</v>
      </c>
      <c r="G56" s="233">
        <v>2114</v>
      </c>
      <c r="H56" s="232">
        <v>9366</v>
      </c>
      <c r="I56" s="231">
        <v>7634</v>
      </c>
      <c r="J56" s="231">
        <v>7000</v>
      </c>
      <c r="K56" s="231">
        <v>17559.099999999999</v>
      </c>
      <c r="L56" s="231">
        <v>15400</v>
      </c>
      <c r="M56" s="231">
        <v>3938</v>
      </c>
    </row>
    <row r="57" spans="1:133" ht="15.75" customHeight="1" x14ac:dyDescent="0.25">
      <c r="A57" s="234" t="s">
        <v>157</v>
      </c>
      <c r="B57" s="237">
        <v>1097.7</v>
      </c>
      <c r="C57" s="236">
        <v>1296</v>
      </c>
      <c r="D57" s="236">
        <v>1151</v>
      </c>
      <c r="E57" s="236">
        <v>1393.21</v>
      </c>
      <c r="F57" s="236">
        <v>1544</v>
      </c>
      <c r="G57" s="238">
        <v>1102</v>
      </c>
      <c r="H57" s="237">
        <v>1861.1</v>
      </c>
      <c r="I57" s="236">
        <v>1903</v>
      </c>
      <c r="J57" s="236">
        <v>1969</v>
      </c>
      <c r="K57" s="236">
        <v>3242.9</v>
      </c>
      <c r="L57" s="236">
        <v>4327</v>
      </c>
      <c r="M57" s="238">
        <v>1401</v>
      </c>
    </row>
    <row r="58" spans="1:133" ht="15.75" customHeight="1" x14ac:dyDescent="0.25">
      <c r="A58" s="240" t="s">
        <v>158</v>
      </c>
      <c r="B58" s="241">
        <v>118.4</v>
      </c>
      <c r="C58" s="242">
        <v>23</v>
      </c>
      <c r="D58" s="242">
        <v>36</v>
      </c>
      <c r="E58" s="242">
        <v>439.21000000000004</v>
      </c>
      <c r="F58" s="242">
        <v>132</v>
      </c>
      <c r="G58" s="243">
        <v>90</v>
      </c>
      <c r="H58" s="241">
        <v>188.9</v>
      </c>
      <c r="I58" s="242">
        <v>88</v>
      </c>
      <c r="J58" s="242">
        <v>85</v>
      </c>
      <c r="K58" s="242">
        <v>2262.1999999999998</v>
      </c>
      <c r="L58" s="242">
        <v>1408</v>
      </c>
      <c r="M58" s="243">
        <v>1360</v>
      </c>
    </row>
    <row r="59" spans="1:133" ht="15.75" customHeight="1" x14ac:dyDescent="0.25">
      <c r="A59" s="222" t="s">
        <v>159</v>
      </c>
      <c r="B59" s="230"/>
      <c r="C59" s="231"/>
      <c r="D59" s="231"/>
      <c r="E59" s="231"/>
      <c r="F59" s="231"/>
      <c r="G59" s="233"/>
      <c r="H59" s="230"/>
      <c r="I59" s="231"/>
      <c r="J59" s="231"/>
      <c r="K59" s="231"/>
      <c r="L59" s="231"/>
      <c r="M59" s="233"/>
    </row>
    <row r="60" spans="1:133" ht="15.75" customHeight="1" x14ac:dyDescent="0.25">
      <c r="A60" s="229" t="s">
        <v>160</v>
      </c>
      <c r="B60" s="232">
        <v>0.7</v>
      </c>
      <c r="C60" s="231">
        <v>0</v>
      </c>
      <c r="D60" s="231">
        <v>0</v>
      </c>
      <c r="E60" s="231">
        <v>0.79</v>
      </c>
      <c r="F60" s="231">
        <v>0</v>
      </c>
      <c r="G60" s="233">
        <v>0</v>
      </c>
      <c r="H60" s="232">
        <v>9.8000000000000007</v>
      </c>
      <c r="I60" s="231">
        <v>0</v>
      </c>
      <c r="J60" s="231">
        <v>0</v>
      </c>
      <c r="K60" s="231">
        <v>17.399999999999999</v>
      </c>
      <c r="L60" s="231">
        <v>0</v>
      </c>
      <c r="M60" s="233">
        <v>0</v>
      </c>
    </row>
    <row r="61" spans="1:133" ht="15.75" customHeight="1" x14ac:dyDescent="0.25">
      <c r="A61" s="247" t="s">
        <v>162</v>
      </c>
      <c r="B61" s="248">
        <v>9.9</v>
      </c>
      <c r="C61" s="249">
        <v>3</v>
      </c>
      <c r="D61" s="249">
        <v>1</v>
      </c>
      <c r="E61" s="249">
        <v>6.08</v>
      </c>
      <c r="F61" s="249">
        <v>2</v>
      </c>
      <c r="G61" s="250">
        <v>1</v>
      </c>
      <c r="H61" s="248">
        <v>3</v>
      </c>
      <c r="I61" s="249">
        <v>12</v>
      </c>
      <c r="J61" s="249">
        <v>7</v>
      </c>
      <c r="K61" s="249">
        <v>2.2999999999999998</v>
      </c>
      <c r="L61" s="249">
        <v>14</v>
      </c>
      <c r="M61" s="250">
        <v>0</v>
      </c>
    </row>
    <row r="62" spans="1:133" ht="15.75" customHeight="1" x14ac:dyDescent="0.25">
      <c r="A62" s="222" t="s">
        <v>163</v>
      </c>
      <c r="B62" s="230"/>
      <c r="C62" s="231"/>
      <c r="D62" s="231"/>
      <c r="E62" s="231"/>
      <c r="F62" s="231"/>
      <c r="G62" s="233"/>
      <c r="H62" s="230"/>
      <c r="I62" s="231"/>
      <c r="J62" s="231"/>
      <c r="K62" s="231"/>
      <c r="L62" s="231"/>
      <c r="M62" s="233"/>
    </row>
    <row r="63" spans="1:133" ht="15.75" customHeight="1" x14ac:dyDescent="0.25">
      <c r="A63" s="239" t="s">
        <v>164</v>
      </c>
      <c r="B63" s="232">
        <v>164.7</v>
      </c>
      <c r="C63" s="231">
        <v>225</v>
      </c>
      <c r="D63" s="231">
        <v>225</v>
      </c>
      <c r="E63" s="231">
        <v>4863.74</v>
      </c>
      <c r="F63" s="231">
        <v>7200</v>
      </c>
      <c r="G63" s="233">
        <v>7200</v>
      </c>
      <c r="H63" s="232">
        <v>740</v>
      </c>
      <c r="I63" s="231">
        <v>904</v>
      </c>
      <c r="J63" s="231">
        <v>929</v>
      </c>
      <c r="K63" s="231">
        <v>26459.8</v>
      </c>
      <c r="L63" s="231">
        <v>40228</v>
      </c>
      <c r="M63" s="233">
        <v>41341</v>
      </c>
    </row>
    <row r="64" spans="1:133" ht="15.75" customHeight="1" x14ac:dyDescent="0.25">
      <c r="A64" s="251" t="s">
        <v>165</v>
      </c>
      <c r="B64" s="237">
        <v>172.9</v>
      </c>
      <c r="C64" s="252">
        <v>108</v>
      </c>
      <c r="D64" s="252">
        <v>108</v>
      </c>
      <c r="E64" s="236">
        <v>3400.4</v>
      </c>
      <c r="F64" s="236">
        <v>2213</v>
      </c>
      <c r="G64" s="253">
        <v>2193</v>
      </c>
      <c r="H64" s="237">
        <v>79.900000000000006</v>
      </c>
      <c r="I64" s="252">
        <v>0</v>
      </c>
      <c r="J64" s="252">
        <v>0</v>
      </c>
      <c r="K64" s="236">
        <v>3166.5</v>
      </c>
      <c r="L64" s="236">
        <v>0</v>
      </c>
      <c r="M64" s="253">
        <v>0</v>
      </c>
    </row>
    <row r="65" spans="1:13" ht="15.75" customHeight="1" x14ac:dyDescent="0.25">
      <c r="A65" s="229" t="s">
        <v>166</v>
      </c>
      <c r="B65" s="232">
        <v>119</v>
      </c>
      <c r="C65" s="231">
        <v>104</v>
      </c>
      <c r="D65" s="231">
        <v>104</v>
      </c>
      <c r="E65" s="231">
        <v>1649.25</v>
      </c>
      <c r="F65" s="231">
        <v>1528</v>
      </c>
      <c r="G65" s="233">
        <v>1234</v>
      </c>
      <c r="H65" s="232">
        <v>75.8</v>
      </c>
      <c r="I65" s="231">
        <v>115</v>
      </c>
      <c r="J65" s="231">
        <v>118</v>
      </c>
      <c r="K65" s="231">
        <v>1643.9</v>
      </c>
      <c r="L65" s="231">
        <v>2185</v>
      </c>
      <c r="M65" s="233">
        <v>2242</v>
      </c>
    </row>
    <row r="66" spans="1:13" ht="15.75" customHeight="1" x14ac:dyDescent="0.25">
      <c r="A66" s="247" t="s">
        <v>167</v>
      </c>
      <c r="B66" s="248">
        <v>0</v>
      </c>
      <c r="C66" s="249">
        <v>0</v>
      </c>
      <c r="D66" s="249">
        <v>0</v>
      </c>
      <c r="E66" s="249">
        <v>0</v>
      </c>
      <c r="F66" s="249">
        <v>0</v>
      </c>
      <c r="G66" s="250">
        <v>0</v>
      </c>
      <c r="H66" s="248">
        <v>528.4</v>
      </c>
      <c r="I66" s="249">
        <v>610</v>
      </c>
      <c r="J66" s="249">
        <v>610</v>
      </c>
      <c r="K66" s="249">
        <v>8568.5</v>
      </c>
      <c r="L66" s="249">
        <v>9091</v>
      </c>
      <c r="M66" s="250" t="s">
        <v>161</v>
      </c>
    </row>
    <row r="67" spans="1:13" ht="15.75" customHeight="1" x14ac:dyDescent="0.25">
      <c r="A67" s="222" t="s">
        <v>168</v>
      </c>
      <c r="B67" s="230"/>
      <c r="C67" s="231"/>
      <c r="D67" s="231"/>
      <c r="E67" s="231"/>
      <c r="F67" s="231"/>
      <c r="G67" s="233"/>
      <c r="H67" s="230"/>
      <c r="I67" s="231"/>
      <c r="J67" s="231"/>
      <c r="K67" s="231"/>
      <c r="L67" s="231"/>
      <c r="M67" s="233"/>
    </row>
    <row r="68" spans="1:13" ht="15.75" customHeight="1" x14ac:dyDescent="0.25">
      <c r="A68" s="229" t="s">
        <v>169</v>
      </c>
      <c r="B68" s="232">
        <v>0</v>
      </c>
      <c r="C68" s="231">
        <v>0</v>
      </c>
      <c r="D68" s="231">
        <v>0</v>
      </c>
      <c r="E68" s="231">
        <v>0</v>
      </c>
      <c r="F68" s="231">
        <v>0</v>
      </c>
      <c r="G68" s="233">
        <v>0</v>
      </c>
      <c r="H68" s="232">
        <v>0</v>
      </c>
      <c r="I68" s="231">
        <v>0</v>
      </c>
      <c r="J68" s="231">
        <v>0</v>
      </c>
      <c r="K68" s="231">
        <v>0</v>
      </c>
      <c r="L68" s="231">
        <v>0</v>
      </c>
      <c r="M68" s="233">
        <v>0</v>
      </c>
    </row>
    <row r="69" spans="1:13" ht="15.75" customHeight="1" x14ac:dyDescent="0.25">
      <c r="A69" s="247" t="s">
        <v>170</v>
      </c>
      <c r="B69" s="248">
        <v>2.7</v>
      </c>
      <c r="C69" s="254">
        <v>46</v>
      </c>
      <c r="D69" s="254">
        <v>18</v>
      </c>
      <c r="E69" s="249">
        <v>2.54</v>
      </c>
      <c r="F69" s="249">
        <v>34</v>
      </c>
      <c r="G69" s="255">
        <v>10</v>
      </c>
      <c r="H69" s="248">
        <v>495.9</v>
      </c>
      <c r="I69" s="254">
        <v>548</v>
      </c>
      <c r="J69" s="254">
        <v>548</v>
      </c>
      <c r="K69" s="249">
        <v>418.8</v>
      </c>
      <c r="L69" s="249">
        <v>470</v>
      </c>
      <c r="M69" s="255">
        <v>703</v>
      </c>
    </row>
    <row r="70" spans="1:13" ht="15.75" customHeight="1" x14ac:dyDescent="0.25">
      <c r="A70" s="222" t="s">
        <v>171</v>
      </c>
      <c r="B70" s="230"/>
      <c r="C70" s="231"/>
      <c r="D70" s="231"/>
      <c r="E70" s="231"/>
      <c r="F70" s="231"/>
      <c r="G70" s="233"/>
      <c r="H70" s="230"/>
      <c r="I70" s="231"/>
      <c r="J70" s="231"/>
      <c r="K70" s="231"/>
      <c r="L70" s="231"/>
      <c r="M70" s="233"/>
    </row>
    <row r="71" spans="1:13" ht="15.75" customHeight="1" x14ac:dyDescent="0.25">
      <c r="A71" s="240" t="s">
        <v>172</v>
      </c>
      <c r="B71" s="241">
        <v>280.7</v>
      </c>
      <c r="C71" s="242">
        <v>321</v>
      </c>
      <c r="D71" s="242">
        <v>246</v>
      </c>
      <c r="E71" s="242">
        <v>6309.2300000000005</v>
      </c>
      <c r="F71" s="242">
        <v>5835</v>
      </c>
      <c r="G71" s="243">
        <v>3158</v>
      </c>
      <c r="H71" s="241">
        <v>309.7</v>
      </c>
      <c r="I71" s="242">
        <v>247</v>
      </c>
      <c r="J71" s="242">
        <v>166</v>
      </c>
      <c r="K71" s="242">
        <v>4587.1000000000004</v>
      </c>
      <c r="L71" s="242">
        <v>5498</v>
      </c>
      <c r="M71" s="243">
        <v>1511</v>
      </c>
    </row>
    <row r="72" spans="1:13" ht="15.75" customHeight="1" x14ac:dyDescent="0.25">
      <c r="A72" s="222" t="s">
        <v>173</v>
      </c>
      <c r="B72" s="230"/>
      <c r="C72" s="231"/>
      <c r="D72" s="231"/>
      <c r="E72" s="231"/>
      <c r="F72" s="231"/>
      <c r="G72" s="233"/>
      <c r="H72" s="230"/>
      <c r="I72" s="231"/>
      <c r="J72" s="231"/>
      <c r="K72" s="231"/>
      <c r="L72" s="231"/>
      <c r="M72" s="233"/>
    </row>
    <row r="73" spans="1:13" ht="15.75" customHeight="1" x14ac:dyDescent="0.25">
      <c r="A73" s="229" t="s">
        <v>174</v>
      </c>
      <c r="B73" s="232">
        <v>70.2</v>
      </c>
      <c r="C73" s="231">
        <v>92</v>
      </c>
      <c r="D73" s="231">
        <v>92</v>
      </c>
      <c r="E73" s="231">
        <v>1731.5</v>
      </c>
      <c r="F73" s="231">
        <v>2625</v>
      </c>
      <c r="G73" s="233">
        <v>2625</v>
      </c>
      <c r="H73" s="232">
        <v>103.8</v>
      </c>
      <c r="I73" s="231">
        <v>119</v>
      </c>
      <c r="J73" s="231">
        <v>119</v>
      </c>
      <c r="K73" s="231">
        <v>5777.8</v>
      </c>
      <c r="L73" s="231">
        <v>7497</v>
      </c>
      <c r="M73" s="233">
        <v>6950</v>
      </c>
    </row>
    <row r="74" spans="1:13" ht="15.75" customHeight="1" x14ac:dyDescent="0.25">
      <c r="A74" s="251" t="s">
        <v>175</v>
      </c>
      <c r="B74" s="237">
        <v>273.39999999999998</v>
      </c>
      <c r="C74" s="236">
        <v>127</v>
      </c>
      <c r="D74" s="236">
        <v>127</v>
      </c>
      <c r="E74" s="236">
        <v>4612.7300000000005</v>
      </c>
      <c r="F74" s="236">
        <v>2406</v>
      </c>
      <c r="G74" s="238">
        <v>2406</v>
      </c>
      <c r="H74" s="237">
        <v>83.3</v>
      </c>
      <c r="I74" s="236">
        <v>90</v>
      </c>
      <c r="J74" s="236">
        <v>90</v>
      </c>
      <c r="K74" s="236">
        <v>984.8</v>
      </c>
      <c r="L74" s="236">
        <v>1305</v>
      </c>
      <c r="M74" s="238">
        <v>1440</v>
      </c>
    </row>
    <row r="75" spans="1:13" ht="15.75" customHeight="1" x14ac:dyDescent="0.25">
      <c r="A75" s="239" t="s">
        <v>200</v>
      </c>
      <c r="B75" s="232">
        <v>1033.8</v>
      </c>
      <c r="C75" s="231">
        <v>1175</v>
      </c>
      <c r="D75" s="231">
        <v>1175</v>
      </c>
      <c r="E75" s="231">
        <v>15819.45</v>
      </c>
      <c r="F75" s="231">
        <v>17214</v>
      </c>
      <c r="G75" s="233" t="s">
        <v>161</v>
      </c>
      <c r="H75" s="232">
        <v>989.5</v>
      </c>
      <c r="I75" s="231">
        <v>1027</v>
      </c>
      <c r="J75" s="231">
        <v>1027</v>
      </c>
      <c r="K75" s="231">
        <v>15128.3</v>
      </c>
      <c r="L75" s="231">
        <v>19333</v>
      </c>
      <c r="M75" s="233" t="s">
        <v>161</v>
      </c>
    </row>
    <row r="76" spans="1:13" ht="15.75" customHeight="1" x14ac:dyDescent="0.25">
      <c r="A76" s="251" t="s">
        <v>177</v>
      </c>
      <c r="B76" s="237"/>
      <c r="C76" s="236"/>
      <c r="D76" s="236"/>
      <c r="E76" s="236"/>
      <c r="F76" s="236"/>
      <c r="G76" s="238"/>
      <c r="H76" s="237"/>
      <c r="I76" s="236"/>
      <c r="J76" s="236"/>
      <c r="K76" s="236"/>
      <c r="L76" s="236"/>
      <c r="M76" s="238"/>
    </row>
    <row r="77" spans="1:13" ht="15.75" customHeight="1" x14ac:dyDescent="0.25">
      <c r="A77" s="239" t="s">
        <v>178</v>
      </c>
      <c r="B77" s="232">
        <v>135.69999999999999</v>
      </c>
      <c r="C77" s="231">
        <v>136</v>
      </c>
      <c r="D77" s="231">
        <v>136</v>
      </c>
      <c r="E77" s="231">
        <v>3033.37</v>
      </c>
      <c r="F77" s="231">
        <v>3035</v>
      </c>
      <c r="G77" s="233">
        <v>3035</v>
      </c>
      <c r="H77" s="232">
        <v>991.5</v>
      </c>
      <c r="I77" s="231">
        <v>1121</v>
      </c>
      <c r="J77" s="231">
        <v>1111</v>
      </c>
      <c r="K77" s="231">
        <v>55724</v>
      </c>
      <c r="L77" s="231">
        <v>58493</v>
      </c>
      <c r="M77" s="233">
        <v>47887</v>
      </c>
    </row>
    <row r="78" spans="1:13" ht="15.75" customHeight="1" x14ac:dyDescent="0.25">
      <c r="A78" s="251" t="s">
        <v>179</v>
      </c>
      <c r="B78" s="237">
        <v>1.9</v>
      </c>
      <c r="C78" s="236">
        <v>9</v>
      </c>
      <c r="D78" s="236">
        <v>10</v>
      </c>
      <c r="E78" s="236">
        <v>21.4</v>
      </c>
      <c r="F78" s="236">
        <v>225</v>
      </c>
      <c r="G78" s="238">
        <v>238</v>
      </c>
      <c r="H78" s="237">
        <v>23.4</v>
      </c>
      <c r="I78" s="236">
        <v>0</v>
      </c>
      <c r="J78" s="252">
        <v>0</v>
      </c>
      <c r="K78" s="236">
        <v>1213.7</v>
      </c>
      <c r="L78" s="236">
        <v>0</v>
      </c>
      <c r="M78" s="238">
        <v>0</v>
      </c>
    </row>
    <row r="79" spans="1:13" ht="15.75" customHeight="1" x14ac:dyDescent="0.25">
      <c r="A79" s="229" t="s">
        <v>180</v>
      </c>
      <c r="B79" s="232">
        <v>62.4</v>
      </c>
      <c r="C79" s="231">
        <v>0</v>
      </c>
      <c r="D79" s="231">
        <v>88</v>
      </c>
      <c r="E79" s="231">
        <v>1401.0700000000002</v>
      </c>
      <c r="F79" s="231">
        <v>0</v>
      </c>
      <c r="G79" s="233">
        <v>2061</v>
      </c>
      <c r="H79" s="232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</row>
    <row r="80" spans="1:13" ht="15.75" customHeight="1" x14ac:dyDescent="0.25">
      <c r="A80" s="251" t="s">
        <v>181</v>
      </c>
      <c r="B80" s="237">
        <v>69.2</v>
      </c>
      <c r="C80" s="236">
        <v>69</v>
      </c>
      <c r="D80" s="236">
        <v>69</v>
      </c>
      <c r="E80" s="236">
        <v>1848.53</v>
      </c>
      <c r="F80" s="236">
        <v>2190</v>
      </c>
      <c r="G80" s="238">
        <v>2190</v>
      </c>
      <c r="H80" s="237">
        <v>20.8</v>
      </c>
      <c r="I80" s="236">
        <v>23</v>
      </c>
      <c r="J80" s="236">
        <v>23</v>
      </c>
      <c r="K80" s="236">
        <v>1253.0999999999999</v>
      </c>
      <c r="L80" s="236">
        <v>1345</v>
      </c>
      <c r="M80" s="238">
        <v>1228</v>
      </c>
    </row>
    <row r="81" spans="1:13" ht="15.75" customHeight="1" x14ac:dyDescent="0.25">
      <c r="A81" s="229" t="s">
        <v>182</v>
      </c>
      <c r="B81" s="232">
        <v>285</v>
      </c>
      <c r="C81" s="231">
        <v>456</v>
      </c>
      <c r="D81" s="231" t="s">
        <v>161</v>
      </c>
      <c r="E81" s="231">
        <v>8273.5399999999991</v>
      </c>
      <c r="F81" s="231">
        <v>15090</v>
      </c>
      <c r="G81" s="233" t="s">
        <v>161</v>
      </c>
      <c r="H81" s="232">
        <v>690.6</v>
      </c>
      <c r="I81" s="231">
        <v>552</v>
      </c>
      <c r="J81" s="231" t="s">
        <v>161</v>
      </c>
      <c r="K81" s="231">
        <v>26714.1</v>
      </c>
      <c r="L81" s="231">
        <v>24577</v>
      </c>
      <c r="M81" s="233" t="s">
        <v>161</v>
      </c>
    </row>
    <row r="82" spans="1:13" ht="15.75" customHeight="1" x14ac:dyDescent="0.25">
      <c r="A82" s="251" t="s">
        <v>183</v>
      </c>
      <c r="B82" s="237">
        <v>70.5</v>
      </c>
      <c r="C82" s="252">
        <v>209</v>
      </c>
      <c r="D82" s="236">
        <v>209</v>
      </c>
      <c r="E82" s="236">
        <v>1511.08</v>
      </c>
      <c r="F82" s="252">
        <v>4389</v>
      </c>
      <c r="G82" s="238" t="s">
        <v>161</v>
      </c>
      <c r="H82" s="237">
        <v>0</v>
      </c>
      <c r="I82" s="252">
        <v>44</v>
      </c>
      <c r="J82" s="252">
        <v>89</v>
      </c>
      <c r="K82" s="236">
        <v>0</v>
      </c>
      <c r="L82" s="252">
        <v>1320</v>
      </c>
      <c r="M82" s="238" t="s">
        <v>161</v>
      </c>
    </row>
    <row r="83" spans="1:13" ht="15.75" customHeight="1" x14ac:dyDescent="0.25">
      <c r="A83" s="229" t="s">
        <v>184</v>
      </c>
      <c r="B83" s="232">
        <v>364.7</v>
      </c>
      <c r="C83" s="256">
        <v>301</v>
      </c>
      <c r="D83" s="231">
        <v>301</v>
      </c>
      <c r="E83" s="231">
        <v>9283.41</v>
      </c>
      <c r="F83" s="256">
        <v>7465</v>
      </c>
      <c r="G83" s="233">
        <v>7465</v>
      </c>
      <c r="H83" s="232">
        <v>476.1</v>
      </c>
      <c r="I83" s="256">
        <v>616</v>
      </c>
      <c r="J83" s="231" t="s">
        <v>161</v>
      </c>
      <c r="K83" s="231">
        <v>11120.5</v>
      </c>
      <c r="L83" s="256">
        <v>16842</v>
      </c>
      <c r="M83" s="233" t="s">
        <v>161</v>
      </c>
    </row>
    <row r="84" spans="1:13" ht="15.75" customHeight="1" x14ac:dyDescent="0.25">
      <c r="A84" s="251" t="s">
        <v>185</v>
      </c>
      <c r="B84" s="237">
        <v>538.79999999999995</v>
      </c>
      <c r="C84" s="236">
        <v>386</v>
      </c>
      <c r="D84" s="236">
        <v>386</v>
      </c>
      <c r="E84" s="236">
        <v>11069.91</v>
      </c>
      <c r="F84" s="236">
        <v>9335</v>
      </c>
      <c r="G84" s="238">
        <v>9335</v>
      </c>
      <c r="H84" s="237">
        <v>436.5</v>
      </c>
      <c r="I84" s="236">
        <v>467</v>
      </c>
      <c r="J84" s="236">
        <v>467</v>
      </c>
      <c r="K84" s="236">
        <v>16532.3</v>
      </c>
      <c r="L84" s="236">
        <v>20986</v>
      </c>
      <c r="M84" s="238">
        <v>20221</v>
      </c>
    </row>
    <row r="85" spans="1:13" ht="15.75" customHeight="1" x14ac:dyDescent="0.25">
      <c r="A85" s="239" t="s">
        <v>186</v>
      </c>
      <c r="B85" s="232">
        <v>134.4</v>
      </c>
      <c r="C85" s="231">
        <v>257</v>
      </c>
      <c r="D85" s="231">
        <v>257</v>
      </c>
      <c r="E85" s="231">
        <v>2616.3000000000002</v>
      </c>
      <c r="F85" s="231">
        <v>6425</v>
      </c>
      <c r="G85" s="233" t="s">
        <v>161</v>
      </c>
      <c r="H85" s="232">
        <v>102.4</v>
      </c>
      <c r="I85" s="231">
        <v>118</v>
      </c>
      <c r="J85" s="231">
        <v>118</v>
      </c>
      <c r="K85" s="231">
        <v>3088.7</v>
      </c>
      <c r="L85" s="231">
        <v>4463</v>
      </c>
      <c r="M85" s="233" t="s">
        <v>161</v>
      </c>
    </row>
    <row r="86" spans="1:13" ht="15.75" customHeight="1" x14ac:dyDescent="0.25">
      <c r="A86" s="251" t="s">
        <v>187</v>
      </c>
      <c r="B86" s="237">
        <v>71.099999999999994</v>
      </c>
      <c r="C86" s="252">
        <v>62</v>
      </c>
      <c r="D86" s="252">
        <v>62</v>
      </c>
      <c r="E86" s="236">
        <v>655.71</v>
      </c>
      <c r="F86" s="252">
        <v>558</v>
      </c>
      <c r="G86" s="253">
        <v>558</v>
      </c>
      <c r="H86" s="237">
        <v>83.7</v>
      </c>
      <c r="I86" s="252">
        <v>91</v>
      </c>
      <c r="J86" s="252">
        <v>91</v>
      </c>
      <c r="K86" s="236">
        <v>421.3</v>
      </c>
      <c r="L86" s="252">
        <v>487</v>
      </c>
      <c r="M86" s="253">
        <v>435</v>
      </c>
    </row>
    <row r="87" spans="1:13" ht="15.75" customHeight="1" x14ac:dyDescent="0.25">
      <c r="A87" s="229" t="s">
        <v>188</v>
      </c>
      <c r="B87" s="232">
        <v>0.9</v>
      </c>
      <c r="C87" s="256">
        <v>0</v>
      </c>
      <c r="D87" s="256">
        <v>0</v>
      </c>
      <c r="E87" s="231">
        <v>28.52</v>
      </c>
      <c r="F87" s="256">
        <v>0</v>
      </c>
      <c r="G87" s="257">
        <v>0</v>
      </c>
      <c r="H87" s="232">
        <v>4.2</v>
      </c>
      <c r="I87" s="256">
        <v>16</v>
      </c>
      <c r="J87" s="256">
        <v>16</v>
      </c>
      <c r="K87" s="231">
        <v>122.6</v>
      </c>
      <c r="L87" s="256">
        <v>464</v>
      </c>
      <c r="M87" s="257">
        <v>300</v>
      </c>
    </row>
    <row r="88" spans="1:13" ht="15.75" customHeight="1" x14ac:dyDescent="0.25">
      <c r="A88" s="251" t="s">
        <v>189</v>
      </c>
      <c r="B88" s="237">
        <v>501</v>
      </c>
      <c r="C88" s="236">
        <v>358</v>
      </c>
      <c r="D88" s="236">
        <v>358</v>
      </c>
      <c r="E88" s="236">
        <v>10730.619999999999</v>
      </c>
      <c r="F88" s="236">
        <v>9876</v>
      </c>
      <c r="G88" s="238">
        <v>6913</v>
      </c>
      <c r="H88" s="237">
        <v>872.5</v>
      </c>
      <c r="I88" s="236">
        <v>835</v>
      </c>
      <c r="J88" s="236">
        <v>876</v>
      </c>
      <c r="K88" s="236">
        <v>42099</v>
      </c>
      <c r="L88" s="236">
        <v>45925</v>
      </c>
      <c r="M88" s="238">
        <v>24090</v>
      </c>
    </row>
    <row r="89" spans="1:13" ht="15.75" customHeight="1" x14ac:dyDescent="0.25">
      <c r="A89" s="229" t="s">
        <v>190</v>
      </c>
      <c r="B89" s="232">
        <v>406.5</v>
      </c>
      <c r="C89" s="231">
        <v>251</v>
      </c>
      <c r="D89" s="231">
        <v>251</v>
      </c>
      <c r="E89" s="231">
        <v>8756.5499999999993</v>
      </c>
      <c r="F89" s="231">
        <v>5949</v>
      </c>
      <c r="G89" s="233">
        <v>4164</v>
      </c>
      <c r="H89" s="232">
        <v>113.9</v>
      </c>
      <c r="I89" s="231">
        <v>102</v>
      </c>
      <c r="J89" s="231">
        <v>109</v>
      </c>
      <c r="K89" s="231">
        <v>3744.3</v>
      </c>
      <c r="L89" s="231">
        <v>3672</v>
      </c>
      <c r="M89" s="233">
        <v>1962</v>
      </c>
    </row>
    <row r="90" spans="1:13" ht="15.75" customHeight="1" x14ac:dyDescent="0.25">
      <c r="A90" s="251" t="s">
        <v>191</v>
      </c>
      <c r="B90" s="237">
        <v>128.1</v>
      </c>
      <c r="C90" s="236">
        <v>125</v>
      </c>
      <c r="D90" s="236">
        <v>125</v>
      </c>
      <c r="E90" s="236">
        <v>2830.52</v>
      </c>
      <c r="F90" s="236">
        <v>3238</v>
      </c>
      <c r="G90" s="238">
        <v>3238</v>
      </c>
      <c r="H90" s="237">
        <v>333</v>
      </c>
      <c r="I90" s="236">
        <v>372</v>
      </c>
      <c r="J90" s="236">
        <v>380</v>
      </c>
      <c r="K90" s="236">
        <v>19366.599999999999</v>
      </c>
      <c r="L90" s="236">
        <v>24180</v>
      </c>
      <c r="M90" s="238">
        <v>22672</v>
      </c>
    </row>
    <row r="91" spans="1:13" ht="15.75" customHeight="1" x14ac:dyDescent="0.25">
      <c r="A91" s="229" t="s">
        <v>192</v>
      </c>
      <c r="B91" s="232">
        <v>55.9</v>
      </c>
      <c r="C91" s="256">
        <v>54</v>
      </c>
      <c r="D91" s="256">
        <v>54</v>
      </c>
      <c r="E91" s="231">
        <v>460.89</v>
      </c>
      <c r="F91" s="256">
        <v>432</v>
      </c>
      <c r="G91" s="257">
        <v>432</v>
      </c>
      <c r="H91" s="232">
        <v>20.6</v>
      </c>
      <c r="I91" s="256">
        <v>1</v>
      </c>
      <c r="J91" s="256">
        <v>1</v>
      </c>
      <c r="K91" s="231">
        <v>129.69999999999999</v>
      </c>
      <c r="L91" s="256">
        <v>8</v>
      </c>
      <c r="M91" s="257">
        <v>8</v>
      </c>
    </row>
    <row r="92" spans="1:13" ht="21" customHeight="1" thickBot="1" x14ac:dyDescent="0.3">
      <c r="A92" s="258" t="s">
        <v>201</v>
      </c>
      <c r="B92" s="262">
        <v>534.1</v>
      </c>
      <c r="C92" s="260">
        <v>493</v>
      </c>
      <c r="D92" s="260">
        <v>493</v>
      </c>
      <c r="E92" s="260">
        <v>15136.4</v>
      </c>
      <c r="F92" s="260">
        <v>17115</v>
      </c>
      <c r="G92" s="261">
        <v>13643</v>
      </c>
      <c r="H92" s="262">
        <v>158.5</v>
      </c>
      <c r="I92" s="260">
        <v>188</v>
      </c>
      <c r="J92" s="260">
        <v>193</v>
      </c>
      <c r="K92" s="260">
        <v>7053.7</v>
      </c>
      <c r="L92" s="260">
        <v>8620</v>
      </c>
      <c r="M92" s="261">
        <v>7330</v>
      </c>
    </row>
    <row r="93" spans="1:13" ht="15.75" customHeight="1" x14ac:dyDescent="0.25">
      <c r="A93" s="263" t="s">
        <v>194</v>
      </c>
      <c r="B93" s="179"/>
      <c r="C93" s="179"/>
      <c r="D93" s="179"/>
      <c r="E93" s="179"/>
      <c r="F93" s="179"/>
      <c r="G93" s="179"/>
      <c r="H93" s="267"/>
      <c r="I93" s="266"/>
      <c r="J93" s="267"/>
      <c r="K93" s="267"/>
      <c r="L93" s="266"/>
      <c r="M93" s="265"/>
    </row>
    <row r="94" spans="1:13" ht="15.75" customHeight="1" x14ac:dyDescent="0.2"/>
    <row r="95" spans="1:13" ht="15.75" customHeight="1" x14ac:dyDescent="0.2"/>
    <row r="96" spans="1:13" ht="15.75" customHeight="1" x14ac:dyDescent="0.2"/>
  </sheetData>
  <mergeCells count="17">
    <mergeCell ref="A49:K49"/>
    <mergeCell ref="A50:A52"/>
    <mergeCell ref="B50:G50"/>
    <mergeCell ref="H50:M50"/>
    <mergeCell ref="B51:D51"/>
    <mergeCell ref="E51:G51"/>
    <mergeCell ref="H51:J51"/>
    <mergeCell ref="K51:M51"/>
    <mergeCell ref="A1:F1"/>
    <mergeCell ref="A2:F2"/>
    <mergeCell ref="A5:A7"/>
    <mergeCell ref="B5:G5"/>
    <mergeCell ref="H5:M5"/>
    <mergeCell ref="B6:D6"/>
    <mergeCell ref="E6:G6"/>
    <mergeCell ref="H6:J6"/>
    <mergeCell ref="K6:M6"/>
  </mergeCells>
  <pageMargins left="0.51181102362204722" right="0.39370078740157483" top="0.70866141732283472" bottom="0.98425196850393704" header="0" footer="0"/>
  <pageSetup paperSize="9" scale="63" orientation="portrait" r:id="rId1"/>
  <headerFooter alignWithMargins="0"/>
  <rowBreaks count="1" manualBreakCount="1">
    <brk id="4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F3B-B04A-407F-8564-FDCAADDC7F0C}">
  <dimension ref="A1:N175"/>
  <sheetViews>
    <sheetView defaultGridColor="0" view="pageBreakPreview" colorId="18" zoomScale="75" zoomScaleNormal="75" zoomScaleSheetLayoutView="75" workbookViewId="0">
      <selection sqref="A1:F1"/>
    </sheetView>
  </sheetViews>
  <sheetFormatPr baseColWidth="10" defaultColWidth="10.7109375" defaultRowHeight="12.75" x14ac:dyDescent="0.2"/>
  <cols>
    <col min="1" max="1" width="24.42578125" style="269" customWidth="1"/>
    <col min="2" max="2" width="14.140625" style="269" customWidth="1"/>
    <col min="3" max="7" width="14" style="269" customWidth="1"/>
    <col min="8" max="256" width="10.7109375" style="269"/>
    <col min="257" max="257" width="24.42578125" style="269" customWidth="1"/>
    <col min="258" max="258" width="14.140625" style="269" customWidth="1"/>
    <col min="259" max="263" width="14" style="269" customWidth="1"/>
    <col min="264" max="512" width="10.7109375" style="269"/>
    <col min="513" max="513" width="24.42578125" style="269" customWidth="1"/>
    <col min="514" max="514" width="14.140625" style="269" customWidth="1"/>
    <col min="515" max="519" width="14" style="269" customWidth="1"/>
    <col min="520" max="768" width="10.7109375" style="269"/>
    <col min="769" max="769" width="24.42578125" style="269" customWidth="1"/>
    <col min="770" max="770" width="14.140625" style="269" customWidth="1"/>
    <col min="771" max="775" width="14" style="269" customWidth="1"/>
    <col min="776" max="1024" width="10.7109375" style="269"/>
    <col min="1025" max="1025" width="24.42578125" style="269" customWidth="1"/>
    <col min="1026" max="1026" width="14.140625" style="269" customWidth="1"/>
    <col min="1027" max="1031" width="14" style="269" customWidth="1"/>
    <col min="1032" max="1280" width="10.7109375" style="269"/>
    <col min="1281" max="1281" width="24.42578125" style="269" customWidth="1"/>
    <col min="1282" max="1282" width="14.140625" style="269" customWidth="1"/>
    <col min="1283" max="1287" width="14" style="269" customWidth="1"/>
    <col min="1288" max="1536" width="10.7109375" style="269"/>
    <col min="1537" max="1537" width="24.42578125" style="269" customWidth="1"/>
    <col min="1538" max="1538" width="14.140625" style="269" customWidth="1"/>
    <col min="1539" max="1543" width="14" style="269" customWidth="1"/>
    <col min="1544" max="1792" width="10.7109375" style="269"/>
    <col min="1793" max="1793" width="24.42578125" style="269" customWidth="1"/>
    <col min="1794" max="1794" width="14.140625" style="269" customWidth="1"/>
    <col min="1795" max="1799" width="14" style="269" customWidth="1"/>
    <col min="1800" max="2048" width="10.7109375" style="269"/>
    <col min="2049" max="2049" width="24.42578125" style="269" customWidth="1"/>
    <col min="2050" max="2050" width="14.140625" style="269" customWidth="1"/>
    <col min="2051" max="2055" width="14" style="269" customWidth="1"/>
    <col min="2056" max="2304" width="10.7109375" style="269"/>
    <col min="2305" max="2305" width="24.42578125" style="269" customWidth="1"/>
    <col min="2306" max="2306" width="14.140625" style="269" customWidth="1"/>
    <col min="2307" max="2311" width="14" style="269" customWidth="1"/>
    <col min="2312" max="2560" width="10.7109375" style="269"/>
    <col min="2561" max="2561" width="24.42578125" style="269" customWidth="1"/>
    <col min="2562" max="2562" width="14.140625" style="269" customWidth="1"/>
    <col min="2563" max="2567" width="14" style="269" customWidth="1"/>
    <col min="2568" max="2816" width="10.7109375" style="269"/>
    <col min="2817" max="2817" width="24.42578125" style="269" customWidth="1"/>
    <col min="2818" max="2818" width="14.140625" style="269" customWidth="1"/>
    <col min="2819" max="2823" width="14" style="269" customWidth="1"/>
    <col min="2824" max="3072" width="10.7109375" style="269"/>
    <col min="3073" max="3073" width="24.42578125" style="269" customWidth="1"/>
    <col min="3074" max="3074" width="14.140625" style="269" customWidth="1"/>
    <col min="3075" max="3079" width="14" style="269" customWidth="1"/>
    <col min="3080" max="3328" width="10.7109375" style="269"/>
    <col min="3329" max="3329" width="24.42578125" style="269" customWidth="1"/>
    <col min="3330" max="3330" width="14.140625" style="269" customWidth="1"/>
    <col min="3331" max="3335" width="14" style="269" customWidth="1"/>
    <col min="3336" max="3584" width="10.7109375" style="269"/>
    <col min="3585" max="3585" width="24.42578125" style="269" customWidth="1"/>
    <col min="3586" max="3586" width="14.140625" style="269" customWidth="1"/>
    <col min="3587" max="3591" width="14" style="269" customWidth="1"/>
    <col min="3592" max="3840" width="10.7109375" style="269"/>
    <col min="3841" max="3841" width="24.42578125" style="269" customWidth="1"/>
    <col min="3842" max="3842" width="14.140625" style="269" customWidth="1"/>
    <col min="3843" max="3847" width="14" style="269" customWidth="1"/>
    <col min="3848" max="4096" width="10.7109375" style="269"/>
    <col min="4097" max="4097" width="24.42578125" style="269" customWidth="1"/>
    <col min="4098" max="4098" width="14.140625" style="269" customWidth="1"/>
    <col min="4099" max="4103" width="14" style="269" customWidth="1"/>
    <col min="4104" max="4352" width="10.7109375" style="269"/>
    <col min="4353" max="4353" width="24.42578125" style="269" customWidth="1"/>
    <col min="4354" max="4354" width="14.140625" style="269" customWidth="1"/>
    <col min="4355" max="4359" width="14" style="269" customWidth="1"/>
    <col min="4360" max="4608" width="10.7109375" style="269"/>
    <col min="4609" max="4609" width="24.42578125" style="269" customWidth="1"/>
    <col min="4610" max="4610" width="14.140625" style="269" customWidth="1"/>
    <col min="4611" max="4615" width="14" style="269" customWidth="1"/>
    <col min="4616" max="4864" width="10.7109375" style="269"/>
    <col min="4865" max="4865" width="24.42578125" style="269" customWidth="1"/>
    <col min="4866" max="4866" width="14.140625" style="269" customWidth="1"/>
    <col min="4867" max="4871" width="14" style="269" customWidth="1"/>
    <col min="4872" max="5120" width="10.7109375" style="269"/>
    <col min="5121" max="5121" width="24.42578125" style="269" customWidth="1"/>
    <col min="5122" max="5122" width="14.140625" style="269" customWidth="1"/>
    <col min="5123" max="5127" width="14" style="269" customWidth="1"/>
    <col min="5128" max="5376" width="10.7109375" style="269"/>
    <col min="5377" max="5377" width="24.42578125" style="269" customWidth="1"/>
    <col min="5378" max="5378" width="14.140625" style="269" customWidth="1"/>
    <col min="5379" max="5383" width="14" style="269" customWidth="1"/>
    <col min="5384" max="5632" width="10.7109375" style="269"/>
    <col min="5633" max="5633" width="24.42578125" style="269" customWidth="1"/>
    <col min="5634" max="5634" width="14.140625" style="269" customWidth="1"/>
    <col min="5635" max="5639" width="14" style="269" customWidth="1"/>
    <col min="5640" max="5888" width="10.7109375" style="269"/>
    <col min="5889" max="5889" width="24.42578125" style="269" customWidth="1"/>
    <col min="5890" max="5890" width="14.140625" style="269" customWidth="1"/>
    <col min="5891" max="5895" width="14" style="269" customWidth="1"/>
    <col min="5896" max="6144" width="10.7109375" style="269"/>
    <col min="6145" max="6145" width="24.42578125" style="269" customWidth="1"/>
    <col min="6146" max="6146" width="14.140625" style="269" customWidth="1"/>
    <col min="6147" max="6151" width="14" style="269" customWidth="1"/>
    <col min="6152" max="6400" width="10.7109375" style="269"/>
    <col min="6401" max="6401" width="24.42578125" style="269" customWidth="1"/>
    <col min="6402" max="6402" width="14.140625" style="269" customWidth="1"/>
    <col min="6403" max="6407" width="14" style="269" customWidth="1"/>
    <col min="6408" max="6656" width="10.7109375" style="269"/>
    <col min="6657" max="6657" width="24.42578125" style="269" customWidth="1"/>
    <col min="6658" max="6658" width="14.140625" style="269" customWidth="1"/>
    <col min="6659" max="6663" width="14" style="269" customWidth="1"/>
    <col min="6664" max="6912" width="10.7109375" style="269"/>
    <col min="6913" max="6913" width="24.42578125" style="269" customWidth="1"/>
    <col min="6914" max="6914" width="14.140625" style="269" customWidth="1"/>
    <col min="6915" max="6919" width="14" style="269" customWidth="1"/>
    <col min="6920" max="7168" width="10.7109375" style="269"/>
    <col min="7169" max="7169" width="24.42578125" style="269" customWidth="1"/>
    <col min="7170" max="7170" width="14.140625" style="269" customWidth="1"/>
    <col min="7171" max="7175" width="14" style="269" customWidth="1"/>
    <col min="7176" max="7424" width="10.7109375" style="269"/>
    <col min="7425" max="7425" width="24.42578125" style="269" customWidth="1"/>
    <col min="7426" max="7426" width="14.140625" style="269" customWidth="1"/>
    <col min="7427" max="7431" width="14" style="269" customWidth="1"/>
    <col min="7432" max="7680" width="10.7109375" style="269"/>
    <col min="7681" max="7681" width="24.42578125" style="269" customWidth="1"/>
    <col min="7682" max="7682" width="14.140625" style="269" customWidth="1"/>
    <col min="7683" max="7687" width="14" style="269" customWidth="1"/>
    <col min="7688" max="7936" width="10.7109375" style="269"/>
    <col min="7937" max="7937" width="24.42578125" style="269" customWidth="1"/>
    <col min="7938" max="7938" width="14.140625" style="269" customWidth="1"/>
    <col min="7939" max="7943" width="14" style="269" customWidth="1"/>
    <col min="7944" max="8192" width="10.7109375" style="269"/>
    <col min="8193" max="8193" width="24.42578125" style="269" customWidth="1"/>
    <col min="8194" max="8194" width="14.140625" style="269" customWidth="1"/>
    <col min="8195" max="8199" width="14" style="269" customWidth="1"/>
    <col min="8200" max="8448" width="10.7109375" style="269"/>
    <col min="8449" max="8449" width="24.42578125" style="269" customWidth="1"/>
    <col min="8450" max="8450" width="14.140625" style="269" customWidth="1"/>
    <col min="8451" max="8455" width="14" style="269" customWidth="1"/>
    <col min="8456" max="8704" width="10.7109375" style="269"/>
    <col min="8705" max="8705" width="24.42578125" style="269" customWidth="1"/>
    <col min="8706" max="8706" width="14.140625" style="269" customWidth="1"/>
    <col min="8707" max="8711" width="14" style="269" customWidth="1"/>
    <col min="8712" max="8960" width="10.7109375" style="269"/>
    <col min="8961" max="8961" width="24.42578125" style="269" customWidth="1"/>
    <col min="8962" max="8962" width="14.140625" style="269" customWidth="1"/>
    <col min="8963" max="8967" width="14" style="269" customWidth="1"/>
    <col min="8968" max="9216" width="10.7109375" style="269"/>
    <col min="9217" max="9217" width="24.42578125" style="269" customWidth="1"/>
    <col min="9218" max="9218" width="14.140625" style="269" customWidth="1"/>
    <col min="9219" max="9223" width="14" style="269" customWidth="1"/>
    <col min="9224" max="9472" width="10.7109375" style="269"/>
    <col min="9473" max="9473" width="24.42578125" style="269" customWidth="1"/>
    <col min="9474" max="9474" width="14.140625" style="269" customWidth="1"/>
    <col min="9475" max="9479" width="14" style="269" customWidth="1"/>
    <col min="9480" max="9728" width="10.7109375" style="269"/>
    <col min="9729" max="9729" width="24.42578125" style="269" customWidth="1"/>
    <col min="9730" max="9730" width="14.140625" style="269" customWidth="1"/>
    <col min="9731" max="9735" width="14" style="269" customWidth="1"/>
    <col min="9736" max="9984" width="10.7109375" style="269"/>
    <col min="9985" max="9985" width="24.42578125" style="269" customWidth="1"/>
    <col min="9986" max="9986" width="14.140625" style="269" customWidth="1"/>
    <col min="9987" max="9991" width="14" style="269" customWidth="1"/>
    <col min="9992" max="10240" width="10.7109375" style="269"/>
    <col min="10241" max="10241" width="24.42578125" style="269" customWidth="1"/>
    <col min="10242" max="10242" width="14.140625" style="269" customWidth="1"/>
    <col min="10243" max="10247" width="14" style="269" customWidth="1"/>
    <col min="10248" max="10496" width="10.7109375" style="269"/>
    <col min="10497" max="10497" width="24.42578125" style="269" customWidth="1"/>
    <col min="10498" max="10498" width="14.140625" style="269" customWidth="1"/>
    <col min="10499" max="10503" width="14" style="269" customWidth="1"/>
    <col min="10504" max="10752" width="10.7109375" style="269"/>
    <col min="10753" max="10753" width="24.42578125" style="269" customWidth="1"/>
    <col min="10754" max="10754" width="14.140625" style="269" customWidth="1"/>
    <col min="10755" max="10759" width="14" style="269" customWidth="1"/>
    <col min="10760" max="11008" width="10.7109375" style="269"/>
    <col min="11009" max="11009" width="24.42578125" style="269" customWidth="1"/>
    <col min="11010" max="11010" width="14.140625" style="269" customWidth="1"/>
    <col min="11011" max="11015" width="14" style="269" customWidth="1"/>
    <col min="11016" max="11264" width="10.7109375" style="269"/>
    <col min="11265" max="11265" width="24.42578125" style="269" customWidth="1"/>
    <col min="11266" max="11266" width="14.140625" style="269" customWidth="1"/>
    <col min="11267" max="11271" width="14" style="269" customWidth="1"/>
    <col min="11272" max="11520" width="10.7109375" style="269"/>
    <col min="11521" max="11521" width="24.42578125" style="269" customWidth="1"/>
    <col min="11522" max="11522" width="14.140625" style="269" customWidth="1"/>
    <col min="11523" max="11527" width="14" style="269" customWidth="1"/>
    <col min="11528" max="11776" width="10.7109375" style="269"/>
    <col min="11777" max="11777" width="24.42578125" style="269" customWidth="1"/>
    <col min="11778" max="11778" width="14.140625" style="269" customWidth="1"/>
    <col min="11779" max="11783" width="14" style="269" customWidth="1"/>
    <col min="11784" max="12032" width="10.7109375" style="269"/>
    <col min="12033" max="12033" width="24.42578125" style="269" customWidth="1"/>
    <col min="12034" max="12034" width="14.140625" style="269" customWidth="1"/>
    <col min="12035" max="12039" width="14" style="269" customWidth="1"/>
    <col min="12040" max="12288" width="10.7109375" style="269"/>
    <col min="12289" max="12289" width="24.42578125" style="269" customWidth="1"/>
    <col min="12290" max="12290" width="14.140625" style="269" customWidth="1"/>
    <col min="12291" max="12295" width="14" style="269" customWidth="1"/>
    <col min="12296" max="12544" width="10.7109375" style="269"/>
    <col min="12545" max="12545" width="24.42578125" style="269" customWidth="1"/>
    <col min="12546" max="12546" width="14.140625" style="269" customWidth="1"/>
    <col min="12547" max="12551" width="14" style="269" customWidth="1"/>
    <col min="12552" max="12800" width="10.7109375" style="269"/>
    <col min="12801" max="12801" width="24.42578125" style="269" customWidth="1"/>
    <col min="12802" max="12802" width="14.140625" style="269" customWidth="1"/>
    <col min="12803" max="12807" width="14" style="269" customWidth="1"/>
    <col min="12808" max="13056" width="10.7109375" style="269"/>
    <col min="13057" max="13057" width="24.42578125" style="269" customWidth="1"/>
    <col min="13058" max="13058" width="14.140625" style="269" customWidth="1"/>
    <col min="13059" max="13063" width="14" style="269" customWidth="1"/>
    <col min="13064" max="13312" width="10.7109375" style="269"/>
    <col min="13313" max="13313" width="24.42578125" style="269" customWidth="1"/>
    <col min="13314" max="13314" width="14.140625" style="269" customWidth="1"/>
    <col min="13315" max="13319" width="14" style="269" customWidth="1"/>
    <col min="13320" max="13568" width="10.7109375" style="269"/>
    <col min="13569" max="13569" width="24.42578125" style="269" customWidth="1"/>
    <col min="13570" max="13570" width="14.140625" style="269" customWidth="1"/>
    <col min="13571" max="13575" width="14" style="269" customWidth="1"/>
    <col min="13576" max="13824" width="10.7109375" style="269"/>
    <col min="13825" max="13825" width="24.42578125" style="269" customWidth="1"/>
    <col min="13826" max="13826" width="14.140625" style="269" customWidth="1"/>
    <col min="13827" max="13831" width="14" style="269" customWidth="1"/>
    <col min="13832" max="14080" width="10.7109375" style="269"/>
    <col min="14081" max="14081" width="24.42578125" style="269" customWidth="1"/>
    <col min="14082" max="14082" width="14.140625" style="269" customWidth="1"/>
    <col min="14083" max="14087" width="14" style="269" customWidth="1"/>
    <col min="14088" max="14336" width="10.7109375" style="269"/>
    <col min="14337" max="14337" width="24.42578125" style="269" customWidth="1"/>
    <col min="14338" max="14338" width="14.140625" style="269" customWidth="1"/>
    <col min="14339" max="14343" width="14" style="269" customWidth="1"/>
    <col min="14344" max="14592" width="10.7109375" style="269"/>
    <col min="14593" max="14593" width="24.42578125" style="269" customWidth="1"/>
    <col min="14594" max="14594" width="14.140625" style="269" customWidth="1"/>
    <col min="14595" max="14599" width="14" style="269" customWidth="1"/>
    <col min="14600" max="14848" width="10.7109375" style="269"/>
    <col min="14849" max="14849" width="24.42578125" style="269" customWidth="1"/>
    <col min="14850" max="14850" width="14.140625" style="269" customWidth="1"/>
    <col min="14851" max="14855" width="14" style="269" customWidth="1"/>
    <col min="14856" max="15104" width="10.7109375" style="269"/>
    <col min="15105" max="15105" width="24.42578125" style="269" customWidth="1"/>
    <col min="15106" max="15106" width="14.140625" style="269" customWidth="1"/>
    <col min="15107" max="15111" width="14" style="269" customWidth="1"/>
    <col min="15112" max="15360" width="10.7109375" style="269"/>
    <col min="15361" max="15361" width="24.42578125" style="269" customWidth="1"/>
    <col min="15362" max="15362" width="14.140625" style="269" customWidth="1"/>
    <col min="15363" max="15367" width="14" style="269" customWidth="1"/>
    <col min="15368" max="15616" width="10.7109375" style="269"/>
    <col min="15617" max="15617" width="24.42578125" style="269" customWidth="1"/>
    <col min="15618" max="15618" width="14.140625" style="269" customWidth="1"/>
    <col min="15619" max="15623" width="14" style="269" customWidth="1"/>
    <col min="15624" max="15872" width="10.7109375" style="269"/>
    <col min="15873" max="15873" width="24.42578125" style="269" customWidth="1"/>
    <col min="15874" max="15874" width="14.140625" style="269" customWidth="1"/>
    <col min="15875" max="15879" width="14" style="269" customWidth="1"/>
    <col min="15880" max="16128" width="10.7109375" style="269"/>
    <col min="16129" max="16129" width="24.42578125" style="269" customWidth="1"/>
    <col min="16130" max="16130" width="14.140625" style="269" customWidth="1"/>
    <col min="16131" max="16135" width="14" style="269" customWidth="1"/>
    <col min="16136" max="16384" width="10.7109375" style="269"/>
  </cols>
  <sheetData>
    <row r="1" spans="1:8" ht="29.25" customHeight="1" x14ac:dyDescent="0.35">
      <c r="A1" s="725" t="s">
        <v>140</v>
      </c>
      <c r="B1" s="725"/>
      <c r="C1" s="725"/>
      <c r="D1" s="725"/>
      <c r="E1" s="725"/>
      <c r="F1" s="725"/>
      <c r="G1" s="268"/>
    </row>
    <row r="2" spans="1:8" ht="21.95" customHeight="1" x14ac:dyDescent="0.3">
      <c r="A2" s="726" t="s">
        <v>141</v>
      </c>
      <c r="B2" s="726"/>
      <c r="C2" s="726"/>
      <c r="D2" s="726"/>
      <c r="E2" s="726"/>
      <c r="F2" s="268"/>
      <c r="G2" s="270"/>
    </row>
    <row r="3" spans="1:8" ht="21.75" customHeight="1" thickBot="1" x14ac:dyDescent="0.35">
      <c r="A3" s="271"/>
      <c r="B3" s="271"/>
      <c r="C3" s="271"/>
      <c r="D3" s="271"/>
      <c r="E3" s="271"/>
      <c r="F3" s="268"/>
      <c r="G3" s="272"/>
    </row>
    <row r="4" spans="1:8" ht="30" customHeight="1" thickBot="1" x14ac:dyDescent="0.25">
      <c r="A4" s="273" t="s">
        <v>202</v>
      </c>
      <c r="B4" s="274"/>
      <c r="C4" s="274"/>
      <c r="D4" s="274"/>
      <c r="E4" s="274"/>
      <c r="F4" s="274"/>
      <c r="G4" s="275" t="s">
        <v>203</v>
      </c>
      <c r="H4" s="276"/>
    </row>
    <row r="5" spans="1:8" s="277" customFormat="1" ht="21.75" customHeight="1" x14ac:dyDescent="0.25">
      <c r="A5" s="727" t="s">
        <v>204</v>
      </c>
      <c r="B5" s="729" t="s">
        <v>205</v>
      </c>
      <c r="C5" s="729"/>
      <c r="D5" s="729"/>
      <c r="E5" s="730" t="s">
        <v>146</v>
      </c>
      <c r="F5" s="730"/>
      <c r="G5" s="729"/>
    </row>
    <row r="6" spans="1:8" s="277" customFormat="1" ht="72" customHeight="1" thickBot="1" x14ac:dyDescent="0.3">
      <c r="A6" s="728"/>
      <c r="B6" s="278" t="s">
        <v>206</v>
      </c>
      <c r="C6" s="279" t="s">
        <v>207</v>
      </c>
      <c r="D6" s="280" t="s">
        <v>208</v>
      </c>
      <c r="E6" s="278" t="s">
        <v>206</v>
      </c>
      <c r="F6" s="279" t="s">
        <v>207</v>
      </c>
      <c r="G6" s="280" t="s">
        <v>208</v>
      </c>
    </row>
    <row r="7" spans="1:8" s="277" customFormat="1" ht="20.100000000000001" customHeight="1" x14ac:dyDescent="0.25">
      <c r="A7" s="281" t="s">
        <v>209</v>
      </c>
      <c r="B7" s="282">
        <v>1671751.9000000001</v>
      </c>
      <c r="C7" s="283">
        <v>1416555</v>
      </c>
      <c r="D7" s="284">
        <v>1299473</v>
      </c>
      <c r="E7" s="285">
        <v>267933.2</v>
      </c>
      <c r="F7" s="283">
        <v>185704</v>
      </c>
      <c r="G7" s="284">
        <v>193622</v>
      </c>
    </row>
    <row r="8" spans="1:8" s="277" customFormat="1" ht="20.100000000000001" customHeight="1" x14ac:dyDescent="0.25">
      <c r="A8" s="286" t="s">
        <v>210</v>
      </c>
      <c r="B8" s="287">
        <v>1515537.1</v>
      </c>
      <c r="C8" s="288">
        <v>1229795</v>
      </c>
      <c r="D8" s="289">
        <v>1134893</v>
      </c>
      <c r="E8" s="290">
        <v>130441.3</v>
      </c>
      <c r="F8" s="288">
        <v>128454</v>
      </c>
      <c r="G8" s="289">
        <v>126994</v>
      </c>
    </row>
    <row r="9" spans="1:8" s="277" customFormat="1" ht="20.100000000000001" customHeight="1" x14ac:dyDescent="0.25">
      <c r="A9" s="291" t="s">
        <v>211</v>
      </c>
      <c r="B9" s="292">
        <v>272241.09999999998</v>
      </c>
      <c r="C9" s="293">
        <v>242830</v>
      </c>
      <c r="D9" s="294">
        <v>344689</v>
      </c>
      <c r="E9" s="295">
        <v>270443.8</v>
      </c>
      <c r="F9" s="293">
        <v>240572</v>
      </c>
      <c r="G9" s="294">
        <v>341396</v>
      </c>
    </row>
    <row r="10" spans="1:8" s="277" customFormat="1" ht="20.100000000000001" customHeight="1" x14ac:dyDescent="0.25">
      <c r="A10" s="286" t="s">
        <v>212</v>
      </c>
      <c r="B10" s="287">
        <v>17358.8</v>
      </c>
      <c r="C10" s="288">
        <v>17094</v>
      </c>
      <c r="D10" s="289">
        <v>17631</v>
      </c>
      <c r="E10" s="296">
        <v>5485.5</v>
      </c>
      <c r="F10" s="288">
        <v>7134</v>
      </c>
      <c r="G10" s="289">
        <v>7315</v>
      </c>
    </row>
    <row r="11" spans="1:8" s="277" customFormat="1" ht="20.100000000000001" customHeight="1" x14ac:dyDescent="0.25">
      <c r="A11" s="297" t="s">
        <v>213</v>
      </c>
      <c r="B11" s="298">
        <v>650</v>
      </c>
      <c r="C11" s="299">
        <v>1165</v>
      </c>
      <c r="D11" s="300">
        <v>1273</v>
      </c>
      <c r="E11" s="301">
        <v>325.33333333333331</v>
      </c>
      <c r="F11" s="299">
        <v>710</v>
      </c>
      <c r="G11" s="300">
        <v>708</v>
      </c>
    </row>
    <row r="12" spans="1:8" s="277" customFormat="1" ht="20.100000000000001" customHeight="1" x14ac:dyDescent="0.25">
      <c r="A12" s="286" t="s">
        <v>214</v>
      </c>
      <c r="B12" s="302">
        <v>46</v>
      </c>
      <c r="C12" s="288">
        <v>70</v>
      </c>
      <c r="D12" s="289">
        <v>71</v>
      </c>
      <c r="E12" s="296">
        <v>0</v>
      </c>
      <c r="F12" s="288">
        <v>10</v>
      </c>
      <c r="G12" s="289">
        <v>9</v>
      </c>
    </row>
    <row r="13" spans="1:8" s="277" customFormat="1" ht="24" customHeight="1" thickBot="1" x14ac:dyDescent="0.3">
      <c r="A13" s="303" t="s">
        <v>215</v>
      </c>
      <c r="B13" s="304">
        <v>3477584.9</v>
      </c>
      <c r="C13" s="305">
        <v>2907509</v>
      </c>
      <c r="D13" s="306">
        <v>2798030</v>
      </c>
      <c r="E13" s="307">
        <v>674629.13333333342</v>
      </c>
      <c r="F13" s="305">
        <v>562584</v>
      </c>
      <c r="G13" s="306">
        <v>670044</v>
      </c>
    </row>
    <row r="14" spans="1:8" s="277" customFormat="1" ht="24.75" customHeight="1" thickBot="1" x14ac:dyDescent="0.3">
      <c r="A14" s="308"/>
      <c r="B14" s="724"/>
      <c r="C14" s="724"/>
      <c r="D14" s="724"/>
      <c r="E14" s="724"/>
      <c r="F14" s="724"/>
      <c r="G14" s="724"/>
    </row>
    <row r="15" spans="1:8" s="277" customFormat="1" ht="54" customHeight="1" thickBot="1" x14ac:dyDescent="0.3">
      <c r="A15" s="309" t="s">
        <v>216</v>
      </c>
      <c r="B15" s="310" t="s">
        <v>217</v>
      </c>
      <c r="C15" s="311">
        <v>2022</v>
      </c>
      <c r="D15" s="312" t="s">
        <v>218</v>
      </c>
      <c r="E15" s="310" t="s">
        <v>217</v>
      </c>
      <c r="F15" s="311">
        <v>2022</v>
      </c>
      <c r="G15" s="312" t="s">
        <v>218</v>
      </c>
    </row>
    <row r="16" spans="1:8" s="277" customFormat="1" ht="15" customHeight="1" x14ac:dyDescent="0.25">
      <c r="A16" s="313" t="s">
        <v>219</v>
      </c>
      <c r="B16" s="314"/>
      <c r="C16" s="315"/>
      <c r="D16" s="316"/>
      <c r="E16" s="317"/>
      <c r="F16" s="315"/>
      <c r="G16" s="316"/>
    </row>
    <row r="17" spans="1:7" s="277" customFormat="1" ht="15.75" customHeight="1" x14ac:dyDescent="0.25">
      <c r="A17" s="318" t="s">
        <v>220</v>
      </c>
      <c r="B17" s="319">
        <v>9022.4</v>
      </c>
      <c r="C17" s="320">
        <v>4323</v>
      </c>
      <c r="D17" s="321">
        <v>6921</v>
      </c>
      <c r="E17" s="322">
        <v>6540.6</v>
      </c>
      <c r="F17" s="320">
        <v>3152</v>
      </c>
      <c r="G17" s="323">
        <v>5875</v>
      </c>
    </row>
    <row r="18" spans="1:7" s="277" customFormat="1" ht="20.100000000000001" customHeight="1" x14ac:dyDescent="0.25">
      <c r="A18" s="324" t="s">
        <v>221</v>
      </c>
      <c r="B18" s="325">
        <v>5249.7000000000007</v>
      </c>
      <c r="C18" s="326">
        <v>2630</v>
      </c>
      <c r="D18" s="327">
        <v>3247</v>
      </c>
      <c r="E18" s="328">
        <v>3272.8</v>
      </c>
      <c r="F18" s="326">
        <v>1362</v>
      </c>
      <c r="G18" s="327">
        <v>2154</v>
      </c>
    </row>
    <row r="19" spans="1:7" s="277" customFormat="1" ht="20.100000000000001" customHeight="1" x14ac:dyDescent="0.25">
      <c r="A19" s="318" t="s">
        <v>222</v>
      </c>
      <c r="B19" s="319">
        <v>15523.199999999999</v>
      </c>
      <c r="C19" s="320">
        <v>14030</v>
      </c>
      <c r="D19" s="329">
        <v>14221</v>
      </c>
      <c r="E19" s="322">
        <v>14507.4</v>
      </c>
      <c r="F19" s="320">
        <v>12804</v>
      </c>
      <c r="G19" s="329">
        <v>12995</v>
      </c>
    </row>
    <row r="20" spans="1:7" s="277" customFormat="1" ht="20.100000000000001" customHeight="1" x14ac:dyDescent="0.25">
      <c r="A20" s="324" t="s">
        <v>223</v>
      </c>
      <c r="B20" s="325">
        <v>17420.400000000001</v>
      </c>
      <c r="C20" s="326">
        <v>14972</v>
      </c>
      <c r="D20" s="327">
        <v>9706</v>
      </c>
      <c r="E20" s="328">
        <v>3583.9</v>
      </c>
      <c r="F20" s="330">
        <v>1385</v>
      </c>
      <c r="G20" s="331">
        <v>3650</v>
      </c>
    </row>
    <row r="21" spans="1:7" s="277" customFormat="1" ht="20.100000000000001" customHeight="1" x14ac:dyDescent="0.25">
      <c r="A21" s="318" t="s">
        <v>224</v>
      </c>
      <c r="B21" s="319">
        <v>20858</v>
      </c>
      <c r="C21" s="320">
        <v>17764</v>
      </c>
      <c r="D21" s="329">
        <v>15197</v>
      </c>
      <c r="E21" s="322">
        <v>3605.1</v>
      </c>
      <c r="F21" s="332">
        <v>866</v>
      </c>
      <c r="G21" s="333">
        <v>3017</v>
      </c>
    </row>
    <row r="22" spans="1:7" s="277" customFormat="1" ht="20.100000000000001" customHeight="1" x14ac:dyDescent="0.25">
      <c r="A22" s="324" t="s">
        <v>225</v>
      </c>
      <c r="B22" s="325">
        <v>16865.900000000001</v>
      </c>
      <c r="C22" s="326">
        <v>12443</v>
      </c>
      <c r="D22" s="327">
        <v>8045</v>
      </c>
      <c r="E22" s="328">
        <v>1167</v>
      </c>
      <c r="F22" s="330">
        <v>1462</v>
      </c>
      <c r="G22" s="327">
        <v>1782</v>
      </c>
    </row>
    <row r="23" spans="1:7" s="277" customFormat="1" ht="20.100000000000001" customHeight="1" x14ac:dyDescent="0.25">
      <c r="A23" s="334" t="s">
        <v>226</v>
      </c>
      <c r="B23" s="335">
        <v>5453.8</v>
      </c>
      <c r="C23" s="336">
        <v>3313</v>
      </c>
      <c r="D23" s="337">
        <v>1108</v>
      </c>
      <c r="E23" s="338">
        <v>4983.3</v>
      </c>
      <c r="F23" s="339">
        <v>1838</v>
      </c>
      <c r="G23" s="340">
        <v>806</v>
      </c>
    </row>
    <row r="24" spans="1:7" s="277" customFormat="1" ht="20.100000000000001" customHeight="1" x14ac:dyDescent="0.25">
      <c r="A24" s="324" t="s">
        <v>227</v>
      </c>
      <c r="B24" s="325">
        <v>10382.700000000001</v>
      </c>
      <c r="C24" s="326">
        <v>11675</v>
      </c>
      <c r="D24" s="327">
        <v>6394</v>
      </c>
      <c r="E24" s="328">
        <v>3580.7</v>
      </c>
      <c r="F24" s="330">
        <v>1713</v>
      </c>
      <c r="G24" s="331">
        <v>3437</v>
      </c>
    </row>
    <row r="25" spans="1:7" s="277" customFormat="1" ht="20.100000000000001" customHeight="1" x14ac:dyDescent="0.25">
      <c r="A25" s="334" t="s">
        <v>228</v>
      </c>
      <c r="B25" s="335">
        <v>3057.4</v>
      </c>
      <c r="C25" s="336">
        <v>2173</v>
      </c>
      <c r="D25" s="337">
        <v>2838</v>
      </c>
      <c r="E25" s="338">
        <v>2661.8</v>
      </c>
      <c r="F25" s="336">
        <v>1828</v>
      </c>
      <c r="G25" s="337">
        <v>2733</v>
      </c>
    </row>
    <row r="26" spans="1:7" s="277" customFormat="1" ht="20.100000000000001" customHeight="1" x14ac:dyDescent="0.25">
      <c r="A26" s="324" t="s">
        <v>229</v>
      </c>
      <c r="B26" s="325">
        <v>329072.60000000003</v>
      </c>
      <c r="C26" s="326">
        <v>407085</v>
      </c>
      <c r="D26" s="327">
        <v>390109</v>
      </c>
      <c r="E26" s="328">
        <v>393.5</v>
      </c>
      <c r="F26" s="326">
        <v>175</v>
      </c>
      <c r="G26" s="327"/>
    </row>
    <row r="27" spans="1:7" s="277" customFormat="1" ht="20.100000000000001" customHeight="1" x14ac:dyDescent="0.25">
      <c r="A27" s="334" t="s">
        <v>230</v>
      </c>
      <c r="B27" s="335">
        <v>48591.4</v>
      </c>
      <c r="C27" s="336">
        <v>56724</v>
      </c>
      <c r="D27" s="337">
        <v>55787</v>
      </c>
      <c r="E27" s="338">
        <v>44218.9</v>
      </c>
      <c r="F27" s="336">
        <v>50091</v>
      </c>
      <c r="G27" s="337">
        <v>50219</v>
      </c>
    </row>
    <row r="28" spans="1:7" s="277" customFormat="1" ht="20.100000000000001" customHeight="1" x14ac:dyDescent="0.25">
      <c r="A28" s="324" t="s">
        <v>231</v>
      </c>
      <c r="B28" s="325">
        <v>33894.6</v>
      </c>
      <c r="C28" s="326">
        <v>33786</v>
      </c>
      <c r="D28" s="327">
        <v>26732</v>
      </c>
      <c r="E28" s="328">
        <v>13554.3</v>
      </c>
      <c r="F28" s="330">
        <v>7927</v>
      </c>
      <c r="G28" s="331">
        <v>7967</v>
      </c>
    </row>
    <row r="29" spans="1:7" s="277" customFormat="1" ht="20.100000000000001" customHeight="1" x14ac:dyDescent="0.25">
      <c r="A29" s="334" t="s">
        <v>232</v>
      </c>
      <c r="B29" s="335">
        <v>322.20000000000005</v>
      </c>
      <c r="C29" s="336">
        <v>396</v>
      </c>
      <c r="D29" s="337">
        <v>354</v>
      </c>
      <c r="E29" s="338">
        <v>1.5</v>
      </c>
      <c r="F29" s="336">
        <v>1</v>
      </c>
      <c r="G29" s="337"/>
    </row>
    <row r="30" spans="1:7" s="277" customFormat="1" ht="20.100000000000001" customHeight="1" x14ac:dyDescent="0.25">
      <c r="A30" s="341" t="s">
        <v>233</v>
      </c>
      <c r="B30" s="342">
        <v>11234.4</v>
      </c>
      <c r="C30" s="343">
        <v>13869</v>
      </c>
      <c r="D30" s="344">
        <v>7157</v>
      </c>
      <c r="E30" s="342">
        <v>898.4</v>
      </c>
      <c r="F30" s="345">
        <v>943</v>
      </c>
      <c r="G30" s="344">
        <v>835</v>
      </c>
    </row>
    <row r="31" spans="1:7" s="277" customFormat="1" ht="23.25" customHeight="1" x14ac:dyDescent="0.25">
      <c r="A31" s="346" t="s">
        <v>234</v>
      </c>
      <c r="B31" s="319"/>
      <c r="C31" s="320"/>
      <c r="D31" s="329"/>
      <c r="E31" s="347"/>
      <c r="F31" s="332"/>
      <c r="G31" s="333"/>
    </row>
    <row r="32" spans="1:7" s="277" customFormat="1" ht="20.100000000000001" customHeight="1" x14ac:dyDescent="0.25">
      <c r="A32" s="318" t="s">
        <v>235</v>
      </c>
      <c r="B32" s="319">
        <v>87583</v>
      </c>
      <c r="C32" s="320">
        <v>97231</v>
      </c>
      <c r="D32" s="329">
        <v>88449</v>
      </c>
      <c r="E32" s="322">
        <v>86705.600000000006</v>
      </c>
      <c r="F32" s="320">
        <v>96980</v>
      </c>
      <c r="G32" s="329">
        <v>88191</v>
      </c>
    </row>
    <row r="33" spans="1:14" s="277" customFormat="1" ht="20.100000000000001" customHeight="1" x14ac:dyDescent="0.25">
      <c r="A33" s="324" t="s">
        <v>236</v>
      </c>
      <c r="B33" s="325">
        <v>287778.7</v>
      </c>
      <c r="C33" s="326">
        <v>310646</v>
      </c>
      <c r="D33" s="327">
        <v>214674</v>
      </c>
      <c r="E33" s="328">
        <v>33917</v>
      </c>
      <c r="F33" s="326">
        <v>28934</v>
      </c>
      <c r="G33" s="327">
        <v>2419</v>
      </c>
    </row>
    <row r="34" spans="1:14" s="277" customFormat="1" ht="20.100000000000001" customHeight="1" x14ac:dyDescent="0.25">
      <c r="A34" s="348" t="s">
        <v>237</v>
      </c>
      <c r="B34" s="349">
        <v>2479782.9</v>
      </c>
      <c r="C34" s="350">
        <v>2437766</v>
      </c>
      <c r="D34" s="351">
        <v>1753221</v>
      </c>
      <c r="E34" s="352">
        <v>248603.7</v>
      </c>
      <c r="F34" s="350">
        <v>214198</v>
      </c>
      <c r="G34" s="351">
        <v>180701</v>
      </c>
    </row>
    <row r="35" spans="1:14" s="277" customFormat="1" ht="23.25" customHeight="1" x14ac:dyDescent="0.25">
      <c r="A35" s="346" t="s">
        <v>238</v>
      </c>
      <c r="B35" s="319"/>
      <c r="C35" s="320"/>
      <c r="D35" s="329"/>
      <c r="E35" s="347"/>
      <c r="F35" s="353"/>
      <c r="G35" s="354"/>
    </row>
    <row r="36" spans="1:14" s="277" customFormat="1" ht="20.100000000000001" customHeight="1" x14ac:dyDescent="0.25">
      <c r="A36" s="318" t="s">
        <v>239</v>
      </c>
      <c r="B36" s="319">
        <v>661.4</v>
      </c>
      <c r="C36" s="320">
        <v>478</v>
      </c>
      <c r="D36" s="329">
        <v>60</v>
      </c>
      <c r="E36" s="322">
        <v>585.1</v>
      </c>
      <c r="F36" s="320">
        <v>469</v>
      </c>
      <c r="G36" s="329"/>
    </row>
    <row r="37" spans="1:14" s="277" customFormat="1" ht="20.100000000000001" customHeight="1" x14ac:dyDescent="0.25">
      <c r="A37" s="324" t="s">
        <v>240</v>
      </c>
      <c r="B37" s="325">
        <v>110564.6</v>
      </c>
      <c r="C37" s="326">
        <v>44221</v>
      </c>
      <c r="D37" s="327">
        <v>94807</v>
      </c>
      <c r="E37" s="328">
        <v>40093.800000000003</v>
      </c>
      <c r="F37" s="326">
        <v>27768</v>
      </c>
      <c r="G37" s="327">
        <v>33017</v>
      </c>
    </row>
    <row r="38" spans="1:14" s="277" customFormat="1" ht="20.100000000000001" customHeight="1" thickBot="1" x14ac:dyDescent="0.3">
      <c r="A38" s="355" t="s">
        <v>241</v>
      </c>
      <c r="B38" s="356">
        <v>22582.1</v>
      </c>
      <c r="C38" s="357">
        <v>8199</v>
      </c>
      <c r="D38" s="358">
        <v>17659</v>
      </c>
      <c r="E38" s="359">
        <v>8402.4</v>
      </c>
      <c r="F38" s="357">
        <v>5237</v>
      </c>
      <c r="G38" s="358">
        <v>6603</v>
      </c>
    </row>
    <row r="39" spans="1:14" s="277" customFormat="1" ht="14.85" customHeight="1" thickBot="1" x14ac:dyDescent="0.3">
      <c r="A39" s="360" t="s">
        <v>194</v>
      </c>
      <c r="G39" s="361"/>
    </row>
    <row r="40" spans="1:14" s="277" customFormat="1" ht="30.75" customHeight="1" thickBot="1" x14ac:dyDescent="0.3">
      <c r="A40" s="273" t="s">
        <v>202</v>
      </c>
      <c r="B40" s="274"/>
      <c r="C40" s="274"/>
      <c r="D40" s="274"/>
      <c r="E40" s="274"/>
      <c r="F40" s="274"/>
      <c r="G40" s="275" t="s">
        <v>203</v>
      </c>
    </row>
    <row r="41" spans="1:14" s="277" customFormat="1" ht="21.75" customHeight="1" x14ac:dyDescent="0.25">
      <c r="A41" s="727" t="s">
        <v>204</v>
      </c>
      <c r="B41" s="732" t="s">
        <v>113</v>
      </c>
      <c r="C41" s="729"/>
      <c r="D41" s="729"/>
      <c r="E41" s="732" t="s">
        <v>242</v>
      </c>
      <c r="F41" s="729"/>
      <c r="G41" s="729"/>
    </row>
    <row r="42" spans="1:14" s="277" customFormat="1" ht="72" customHeight="1" thickBot="1" x14ac:dyDescent="0.3">
      <c r="A42" s="731"/>
      <c r="B42" s="278" t="s">
        <v>206</v>
      </c>
      <c r="C42" s="279" t="s">
        <v>207</v>
      </c>
      <c r="D42" s="280" t="s">
        <v>208</v>
      </c>
      <c r="E42" s="278" t="s">
        <v>206</v>
      </c>
      <c r="F42" s="279" t="s">
        <v>207</v>
      </c>
      <c r="G42" s="280" t="s">
        <v>208</v>
      </c>
    </row>
    <row r="43" spans="1:14" s="277" customFormat="1" ht="20.100000000000001" customHeight="1" x14ac:dyDescent="0.25">
      <c r="A43" s="281" t="s">
        <v>209</v>
      </c>
      <c r="B43" s="362">
        <v>121612.1</v>
      </c>
      <c r="C43" s="363">
        <v>124083</v>
      </c>
      <c r="D43" s="364">
        <v>131585</v>
      </c>
      <c r="E43" s="362">
        <v>1282206.6000000001</v>
      </c>
      <c r="F43" s="363">
        <v>1106768</v>
      </c>
      <c r="G43" s="364">
        <v>974266</v>
      </c>
    </row>
    <row r="44" spans="1:14" s="277" customFormat="1" ht="20.100000000000001" customHeight="1" x14ac:dyDescent="0.25">
      <c r="A44" s="286" t="s">
        <v>210</v>
      </c>
      <c r="B44" s="365">
        <v>575310.30000000005</v>
      </c>
      <c r="C44" s="366">
        <v>502235</v>
      </c>
      <c r="D44" s="367">
        <v>445855</v>
      </c>
      <c r="E44" s="365">
        <v>809785.5</v>
      </c>
      <c r="F44" s="366">
        <v>599106</v>
      </c>
      <c r="G44" s="367">
        <v>562044</v>
      </c>
    </row>
    <row r="45" spans="1:14" s="277" customFormat="1" ht="20.100000000000001" customHeight="1" x14ac:dyDescent="0.25">
      <c r="A45" s="291" t="s">
        <v>211</v>
      </c>
      <c r="B45" s="368">
        <v>595.6</v>
      </c>
      <c r="C45" s="369">
        <v>595</v>
      </c>
      <c r="D45" s="370">
        <v>765</v>
      </c>
      <c r="E45" s="368">
        <v>1201.7</v>
      </c>
      <c r="F45" s="369">
        <v>1663</v>
      </c>
      <c r="G45" s="370">
        <v>2528</v>
      </c>
      <c r="K45" s="371"/>
      <c r="L45" s="371"/>
      <c r="M45" s="371"/>
      <c r="N45" s="371"/>
    </row>
    <row r="46" spans="1:14" s="277" customFormat="1" ht="20.100000000000001" customHeight="1" x14ac:dyDescent="0.25">
      <c r="A46" s="286" t="s">
        <v>212</v>
      </c>
      <c r="B46" s="365">
        <v>345.8</v>
      </c>
      <c r="C46" s="366">
        <v>350</v>
      </c>
      <c r="D46" s="367">
        <v>297</v>
      </c>
      <c r="E46" s="365">
        <v>11527.5</v>
      </c>
      <c r="F46" s="366">
        <v>9610</v>
      </c>
      <c r="G46" s="367">
        <v>10019</v>
      </c>
      <c r="K46" s="371"/>
      <c r="L46" s="371"/>
      <c r="M46" s="371"/>
      <c r="N46" s="371"/>
    </row>
    <row r="47" spans="1:14" s="277" customFormat="1" ht="20.100000000000001" customHeight="1" x14ac:dyDescent="0.25">
      <c r="A47" s="297" t="s">
        <v>213</v>
      </c>
      <c r="B47" s="372">
        <v>162.33333333333334</v>
      </c>
      <c r="C47" s="373">
        <v>265</v>
      </c>
      <c r="D47" s="374">
        <v>312</v>
      </c>
      <c r="E47" s="372">
        <v>162.33333333333334</v>
      </c>
      <c r="F47" s="373">
        <v>190</v>
      </c>
      <c r="G47" s="374">
        <v>253</v>
      </c>
      <c r="K47" s="371"/>
      <c r="L47" s="371"/>
      <c r="M47" s="371"/>
      <c r="N47" s="371"/>
    </row>
    <row r="48" spans="1:14" s="277" customFormat="1" ht="20.100000000000001" customHeight="1" x14ac:dyDescent="0.25">
      <c r="A48" s="286" t="s">
        <v>214</v>
      </c>
      <c r="B48" s="375">
        <v>0</v>
      </c>
      <c r="C48" s="366">
        <v>10</v>
      </c>
      <c r="D48" s="367">
        <v>9</v>
      </c>
      <c r="E48" s="375">
        <v>46</v>
      </c>
      <c r="F48" s="366">
        <v>50</v>
      </c>
      <c r="G48" s="367">
        <v>53</v>
      </c>
      <c r="K48" s="371"/>
      <c r="L48" s="371"/>
      <c r="M48" s="371"/>
      <c r="N48" s="371"/>
    </row>
    <row r="49" spans="1:14" s="277" customFormat="1" ht="24" customHeight="1" thickBot="1" x14ac:dyDescent="0.3">
      <c r="A49" s="303" t="s">
        <v>215</v>
      </c>
      <c r="B49" s="376">
        <v>698026.13333333342</v>
      </c>
      <c r="C49" s="377">
        <v>627538</v>
      </c>
      <c r="D49" s="378">
        <v>578823</v>
      </c>
      <c r="E49" s="379">
        <v>2104929.6333333333</v>
      </c>
      <c r="F49" s="380">
        <v>1717387</v>
      </c>
      <c r="G49" s="381">
        <v>1549163</v>
      </c>
      <c r="K49" s="371"/>
      <c r="L49" s="371"/>
      <c r="M49" s="371"/>
      <c r="N49" s="371"/>
    </row>
    <row r="50" spans="1:14" s="277" customFormat="1" ht="16.5" customHeight="1" thickBot="1" x14ac:dyDescent="0.3">
      <c r="A50" s="308"/>
      <c r="B50" s="724"/>
      <c r="C50" s="724"/>
      <c r="D50" s="724"/>
      <c r="E50" s="733"/>
      <c r="F50" s="734"/>
      <c r="G50" s="734"/>
      <c r="K50" s="371"/>
      <c r="L50" s="371"/>
      <c r="M50" s="371"/>
      <c r="N50" s="371"/>
    </row>
    <row r="51" spans="1:14" s="277" customFormat="1" ht="47.45" customHeight="1" thickBot="1" x14ac:dyDescent="0.3">
      <c r="A51" s="309" t="s">
        <v>216</v>
      </c>
      <c r="B51" s="310" t="s">
        <v>217</v>
      </c>
      <c r="C51" s="311">
        <v>2022</v>
      </c>
      <c r="D51" s="312" t="s">
        <v>218</v>
      </c>
      <c r="E51" s="310" t="s">
        <v>217</v>
      </c>
      <c r="F51" s="311">
        <v>2022</v>
      </c>
      <c r="G51" s="312" t="s">
        <v>218</v>
      </c>
      <c r="K51" s="371"/>
      <c r="L51" s="371"/>
      <c r="M51" s="371"/>
      <c r="N51" s="371"/>
    </row>
    <row r="52" spans="1:14" s="277" customFormat="1" ht="18" customHeight="1" x14ac:dyDescent="0.25">
      <c r="A52" s="313" t="s">
        <v>219</v>
      </c>
      <c r="B52" s="317"/>
      <c r="C52" s="315"/>
      <c r="D52" s="316"/>
      <c r="E52" s="317"/>
      <c r="F52" s="315"/>
      <c r="G52" s="316"/>
      <c r="K52" s="371"/>
      <c r="L52" s="371"/>
      <c r="M52" s="371"/>
      <c r="N52" s="371"/>
    </row>
    <row r="53" spans="1:14" s="277" customFormat="1" ht="14.25" customHeight="1" x14ac:dyDescent="0.25">
      <c r="A53" s="318" t="s">
        <v>220</v>
      </c>
      <c r="B53" s="322">
        <v>703.5</v>
      </c>
      <c r="C53" s="320">
        <v>385</v>
      </c>
      <c r="D53" s="329">
        <v>328</v>
      </c>
      <c r="E53" s="322">
        <v>1778.3</v>
      </c>
      <c r="F53" s="320">
        <v>786</v>
      </c>
      <c r="G53" s="329">
        <v>718</v>
      </c>
      <c r="K53" s="371"/>
      <c r="L53" s="371"/>
      <c r="M53" s="371"/>
      <c r="N53" s="371"/>
    </row>
    <row r="54" spans="1:14" s="277" customFormat="1" ht="20.100000000000001" customHeight="1" x14ac:dyDescent="0.25">
      <c r="A54" s="324" t="s">
        <v>221</v>
      </c>
      <c r="B54" s="328">
        <v>1456.9</v>
      </c>
      <c r="C54" s="326">
        <v>1032</v>
      </c>
      <c r="D54" s="327">
        <v>877</v>
      </c>
      <c r="E54" s="328">
        <v>520</v>
      </c>
      <c r="F54" s="326">
        <v>236</v>
      </c>
      <c r="G54" s="327">
        <v>216</v>
      </c>
      <c r="K54" s="371"/>
      <c r="L54" s="371"/>
      <c r="M54" s="371"/>
      <c r="N54" s="371"/>
    </row>
    <row r="55" spans="1:14" s="277" customFormat="1" ht="20.100000000000001" customHeight="1" x14ac:dyDescent="0.25">
      <c r="A55" s="318" t="s">
        <v>222</v>
      </c>
      <c r="B55" s="322">
        <v>795.9</v>
      </c>
      <c r="C55" s="320">
        <v>713</v>
      </c>
      <c r="D55" s="329">
        <v>665</v>
      </c>
      <c r="E55" s="322">
        <v>219.9</v>
      </c>
      <c r="F55" s="320">
        <v>513</v>
      </c>
      <c r="G55" s="329">
        <v>561</v>
      </c>
      <c r="K55" s="371"/>
      <c r="L55" s="371"/>
      <c r="M55" s="371"/>
      <c r="N55" s="371"/>
    </row>
    <row r="56" spans="1:14" s="277" customFormat="1" ht="20.100000000000001" customHeight="1" x14ac:dyDescent="0.25">
      <c r="A56" s="324" t="s">
        <v>223</v>
      </c>
      <c r="B56" s="328">
        <v>961.4</v>
      </c>
      <c r="C56" s="330">
        <v>804</v>
      </c>
      <c r="D56" s="331">
        <v>804</v>
      </c>
      <c r="E56" s="328">
        <v>12875.1</v>
      </c>
      <c r="F56" s="330">
        <v>12783</v>
      </c>
      <c r="G56" s="331">
        <v>5252</v>
      </c>
      <c r="K56" s="371"/>
      <c r="L56" s="371"/>
      <c r="M56" s="371"/>
      <c r="N56" s="371"/>
    </row>
    <row r="57" spans="1:14" s="277" customFormat="1" ht="20.100000000000001" customHeight="1" x14ac:dyDescent="0.25">
      <c r="A57" s="318" t="s">
        <v>224</v>
      </c>
      <c r="B57" s="322">
        <v>1951.6</v>
      </c>
      <c r="C57" s="332">
        <v>2010</v>
      </c>
      <c r="D57" s="333">
        <v>1801</v>
      </c>
      <c r="E57" s="322">
        <v>15301.3</v>
      </c>
      <c r="F57" s="332">
        <v>14888</v>
      </c>
      <c r="G57" s="333">
        <v>10379</v>
      </c>
      <c r="K57" s="371"/>
      <c r="L57" s="371"/>
      <c r="M57" s="371"/>
      <c r="N57" s="371"/>
    </row>
    <row r="58" spans="1:14" s="277" customFormat="1" ht="20.100000000000001" customHeight="1" x14ac:dyDescent="0.25">
      <c r="A58" s="324" t="s">
        <v>225</v>
      </c>
      <c r="B58" s="328">
        <v>1202.7</v>
      </c>
      <c r="C58" s="330">
        <v>109</v>
      </c>
      <c r="D58" s="327">
        <v>109</v>
      </c>
      <c r="E58" s="328">
        <v>14496.2</v>
      </c>
      <c r="F58" s="330">
        <v>10872</v>
      </c>
      <c r="G58" s="327">
        <v>6154</v>
      </c>
      <c r="K58" s="371"/>
      <c r="L58" s="371"/>
      <c r="M58" s="371"/>
      <c r="N58" s="371"/>
    </row>
    <row r="59" spans="1:14" s="277" customFormat="1" ht="20.100000000000001" customHeight="1" x14ac:dyDescent="0.25">
      <c r="A59" s="334" t="s">
        <v>226</v>
      </c>
      <c r="B59" s="338">
        <v>347.2</v>
      </c>
      <c r="C59" s="339">
        <v>1350</v>
      </c>
      <c r="D59" s="340">
        <v>202</v>
      </c>
      <c r="E59" s="338">
        <v>123.3</v>
      </c>
      <c r="F59" s="339">
        <v>125</v>
      </c>
      <c r="G59" s="340">
        <v>100</v>
      </c>
      <c r="K59" s="371"/>
      <c r="L59" s="371"/>
      <c r="M59" s="371"/>
      <c r="N59" s="371"/>
    </row>
    <row r="60" spans="1:14" s="277" customFormat="1" ht="20.100000000000001" customHeight="1" x14ac:dyDescent="0.25">
      <c r="A60" s="324" t="s">
        <v>227</v>
      </c>
      <c r="B60" s="328">
        <v>605</v>
      </c>
      <c r="C60" s="330">
        <v>551</v>
      </c>
      <c r="D60" s="331">
        <v>551</v>
      </c>
      <c r="E60" s="328">
        <v>6197</v>
      </c>
      <c r="F60" s="330">
        <v>9411</v>
      </c>
      <c r="G60" s="331">
        <v>2406</v>
      </c>
      <c r="K60" s="371"/>
      <c r="L60" s="371"/>
      <c r="M60" s="371"/>
      <c r="N60" s="371"/>
    </row>
    <row r="61" spans="1:14" s="277" customFormat="1" ht="20.100000000000001" customHeight="1" x14ac:dyDescent="0.25">
      <c r="A61" s="334" t="s">
        <v>228</v>
      </c>
      <c r="B61" s="338">
        <v>9.5</v>
      </c>
      <c r="C61" s="336">
        <v>15</v>
      </c>
      <c r="D61" s="337">
        <v>15</v>
      </c>
      <c r="E61" s="338">
        <v>386.1</v>
      </c>
      <c r="F61" s="336">
        <v>330</v>
      </c>
      <c r="G61" s="337">
        <v>90</v>
      </c>
      <c r="K61" s="371"/>
      <c r="L61" s="371"/>
      <c r="M61" s="371"/>
      <c r="N61" s="371"/>
    </row>
    <row r="62" spans="1:14" s="277" customFormat="1" ht="20.100000000000001" customHeight="1" x14ac:dyDescent="0.25">
      <c r="A62" s="324" t="s">
        <v>229</v>
      </c>
      <c r="B62" s="328">
        <v>1633.9</v>
      </c>
      <c r="C62" s="326">
        <v>2025</v>
      </c>
      <c r="D62" s="327">
        <v>1823</v>
      </c>
      <c r="E62" s="328">
        <v>327045.2</v>
      </c>
      <c r="F62" s="326">
        <v>404885</v>
      </c>
      <c r="G62" s="327">
        <v>388286</v>
      </c>
      <c r="K62" s="371"/>
      <c r="L62" s="371"/>
      <c r="M62" s="371"/>
      <c r="N62" s="371"/>
    </row>
    <row r="63" spans="1:14" s="277" customFormat="1" ht="20.100000000000001" customHeight="1" x14ac:dyDescent="0.25">
      <c r="A63" s="334" t="s">
        <v>230</v>
      </c>
      <c r="B63" s="338">
        <v>286</v>
      </c>
      <c r="C63" s="336">
        <v>2160</v>
      </c>
      <c r="D63" s="337">
        <v>2160</v>
      </c>
      <c r="E63" s="338">
        <v>4086.5</v>
      </c>
      <c r="F63" s="336">
        <v>4473</v>
      </c>
      <c r="G63" s="337">
        <v>3408</v>
      </c>
      <c r="K63" s="371"/>
      <c r="L63" s="371"/>
      <c r="M63" s="371"/>
      <c r="N63" s="371"/>
    </row>
    <row r="64" spans="1:14" s="277" customFormat="1" ht="20.100000000000001" customHeight="1" x14ac:dyDescent="0.25">
      <c r="A64" s="324" t="s">
        <v>231</v>
      </c>
      <c r="B64" s="328">
        <v>8197.4</v>
      </c>
      <c r="C64" s="330">
        <v>10577</v>
      </c>
      <c r="D64" s="331">
        <v>8087</v>
      </c>
      <c r="E64" s="328">
        <v>12142.9</v>
      </c>
      <c r="F64" s="330">
        <v>15282</v>
      </c>
      <c r="G64" s="331">
        <v>10678</v>
      </c>
      <c r="K64" s="371"/>
      <c r="L64" s="371"/>
      <c r="M64" s="371"/>
      <c r="N64" s="371"/>
    </row>
    <row r="65" spans="1:14" s="277" customFormat="1" ht="20.100000000000001" customHeight="1" x14ac:dyDescent="0.25">
      <c r="A65" s="334" t="s">
        <v>232</v>
      </c>
      <c r="B65" s="338">
        <v>315.60000000000002</v>
      </c>
      <c r="C65" s="336">
        <v>390</v>
      </c>
      <c r="D65" s="337">
        <v>351</v>
      </c>
      <c r="E65" s="338">
        <v>5.0999999999999996</v>
      </c>
      <c r="F65" s="336">
        <v>5</v>
      </c>
      <c r="G65" s="337">
        <v>3</v>
      </c>
      <c r="K65" s="371"/>
      <c r="L65" s="371"/>
      <c r="M65" s="371"/>
      <c r="N65" s="371"/>
    </row>
    <row r="66" spans="1:14" s="277" customFormat="1" ht="20.100000000000001" customHeight="1" x14ac:dyDescent="0.25">
      <c r="A66" s="341" t="s">
        <v>233</v>
      </c>
      <c r="B66" s="342">
        <v>3243</v>
      </c>
      <c r="C66" s="382">
        <v>3650</v>
      </c>
      <c r="D66" s="344"/>
      <c r="E66" s="342">
        <v>7093</v>
      </c>
      <c r="F66" s="383">
        <v>9276</v>
      </c>
      <c r="G66" s="344">
        <v>6322</v>
      </c>
      <c r="K66" s="371"/>
      <c r="L66" s="371"/>
      <c r="M66" s="371"/>
      <c r="N66" s="371"/>
    </row>
    <row r="67" spans="1:14" s="277" customFormat="1" ht="24" customHeight="1" x14ac:dyDescent="0.25">
      <c r="A67" s="346" t="s">
        <v>234</v>
      </c>
      <c r="B67" s="347"/>
      <c r="C67" s="332"/>
      <c r="D67" s="333"/>
      <c r="E67" s="347"/>
      <c r="F67" s="332"/>
      <c r="G67" s="333"/>
      <c r="K67" s="371"/>
      <c r="L67" s="371"/>
      <c r="M67" s="371"/>
      <c r="N67" s="371"/>
    </row>
    <row r="68" spans="1:14" s="277" customFormat="1" ht="20.100000000000001" customHeight="1" x14ac:dyDescent="0.25">
      <c r="A68" s="318" t="s">
        <v>235</v>
      </c>
      <c r="B68" s="322">
        <v>200.7</v>
      </c>
      <c r="C68" s="320">
        <v>77</v>
      </c>
      <c r="D68" s="329">
        <v>77</v>
      </c>
      <c r="E68" s="322">
        <v>676.7</v>
      </c>
      <c r="F68" s="320">
        <v>174</v>
      </c>
      <c r="G68" s="329">
        <v>181</v>
      </c>
      <c r="K68" s="371"/>
      <c r="L68" s="371"/>
      <c r="M68" s="371"/>
      <c r="N68" s="371"/>
    </row>
    <row r="69" spans="1:14" s="277" customFormat="1" ht="20.100000000000001" customHeight="1" x14ac:dyDescent="0.25">
      <c r="A69" s="324" t="s">
        <v>236</v>
      </c>
      <c r="B69" s="328">
        <v>1285.4000000000001</v>
      </c>
      <c r="C69" s="326">
        <v>365</v>
      </c>
      <c r="D69" s="327">
        <v>336</v>
      </c>
      <c r="E69" s="328">
        <v>252576.3</v>
      </c>
      <c r="F69" s="326">
        <v>281347</v>
      </c>
      <c r="G69" s="327">
        <v>211919</v>
      </c>
      <c r="K69" s="371"/>
      <c r="L69" s="371"/>
      <c r="M69" s="371"/>
      <c r="N69" s="371"/>
    </row>
    <row r="70" spans="1:14" s="277" customFormat="1" ht="20.100000000000001" customHeight="1" x14ac:dyDescent="0.25">
      <c r="A70" s="348" t="s">
        <v>237</v>
      </c>
      <c r="B70" s="352">
        <v>3702.6</v>
      </c>
      <c r="C70" s="350">
        <v>2703</v>
      </c>
      <c r="D70" s="351">
        <v>2520</v>
      </c>
      <c r="E70" s="352">
        <v>2227476.6</v>
      </c>
      <c r="F70" s="350">
        <v>2220865</v>
      </c>
      <c r="G70" s="351">
        <v>1570000</v>
      </c>
      <c r="K70" s="371"/>
      <c r="L70" s="371"/>
      <c r="M70" s="371"/>
      <c r="N70" s="371"/>
    </row>
    <row r="71" spans="1:14" s="277" customFormat="1" ht="24" customHeight="1" x14ac:dyDescent="0.25">
      <c r="A71" s="346" t="s">
        <v>238</v>
      </c>
      <c r="B71" s="347"/>
      <c r="C71" s="353"/>
      <c r="D71" s="354"/>
      <c r="E71" s="347"/>
      <c r="F71" s="353"/>
      <c r="G71" s="333"/>
      <c r="K71" s="371"/>
      <c r="L71" s="371"/>
      <c r="M71" s="371"/>
      <c r="N71" s="371"/>
    </row>
    <row r="72" spans="1:14" s="277" customFormat="1" ht="20.100000000000001" customHeight="1" x14ac:dyDescent="0.25">
      <c r="A72" s="318" t="s">
        <v>239</v>
      </c>
      <c r="B72" s="322">
        <v>43.8</v>
      </c>
      <c r="C72" s="320">
        <v>9</v>
      </c>
      <c r="D72" s="329">
        <v>60</v>
      </c>
      <c r="E72" s="322">
        <v>32.5</v>
      </c>
      <c r="F72" s="320">
        <v>0</v>
      </c>
      <c r="G72" s="329">
        <v>0</v>
      </c>
      <c r="K72" s="371"/>
      <c r="L72" s="371"/>
      <c r="M72" s="371"/>
      <c r="N72" s="371"/>
    </row>
    <row r="73" spans="1:14" s="277" customFormat="1" ht="20.100000000000001" customHeight="1" x14ac:dyDescent="0.25">
      <c r="A73" s="324" t="s">
        <v>240</v>
      </c>
      <c r="B73" s="328">
        <v>33017.699999999997</v>
      </c>
      <c r="C73" s="326">
        <v>5297</v>
      </c>
      <c r="D73" s="327">
        <v>33975</v>
      </c>
      <c r="E73" s="328">
        <v>37453.1</v>
      </c>
      <c r="F73" s="326">
        <v>11156</v>
      </c>
      <c r="G73" s="327">
        <v>27815</v>
      </c>
      <c r="K73" s="371"/>
      <c r="L73" s="371"/>
      <c r="M73" s="371"/>
      <c r="N73" s="371"/>
    </row>
    <row r="74" spans="1:14" s="277" customFormat="1" ht="20.100000000000001" customHeight="1" thickBot="1" x14ac:dyDescent="0.3">
      <c r="A74" s="355" t="s">
        <v>241</v>
      </c>
      <c r="B74" s="359">
        <v>6828.3</v>
      </c>
      <c r="C74" s="357">
        <v>920</v>
      </c>
      <c r="D74" s="358">
        <v>5946</v>
      </c>
      <c r="E74" s="359">
        <v>7351.4</v>
      </c>
      <c r="F74" s="357">
        <v>2042</v>
      </c>
      <c r="G74" s="358">
        <v>5110</v>
      </c>
      <c r="K74" s="371"/>
      <c r="L74" s="371"/>
      <c r="M74" s="371"/>
      <c r="N74" s="371"/>
    </row>
    <row r="75" spans="1:14" s="277" customFormat="1" ht="15.6" customHeight="1" x14ac:dyDescent="0.25">
      <c r="A75" s="360" t="s">
        <v>194</v>
      </c>
      <c r="H75" s="371"/>
      <c r="I75" s="371"/>
      <c r="J75" s="371"/>
      <c r="K75" s="371"/>
    </row>
    <row r="76" spans="1:14" s="277" customFormat="1" ht="15.6" customHeight="1" x14ac:dyDescent="0.25">
      <c r="A76" s="371"/>
      <c r="B76" s="371"/>
      <c r="C76" s="371"/>
      <c r="D76" s="371"/>
      <c r="E76" s="371"/>
      <c r="F76" s="371"/>
      <c r="G76" s="371"/>
      <c r="H76" s="371"/>
      <c r="I76" s="371"/>
      <c r="J76" s="371"/>
      <c r="K76" s="371"/>
    </row>
    <row r="77" spans="1:14" s="277" customFormat="1" ht="15.6" customHeight="1" x14ac:dyDescent="0.25">
      <c r="A77" s="371"/>
      <c r="B77" s="371"/>
      <c r="C77" s="371"/>
      <c r="D77" s="371"/>
      <c r="E77" s="371"/>
      <c r="F77" s="371"/>
      <c r="G77" s="371"/>
      <c r="H77" s="371"/>
      <c r="I77" s="371"/>
      <c r="J77" s="371"/>
      <c r="K77" s="371"/>
    </row>
    <row r="78" spans="1:14" s="277" customFormat="1" ht="15.6" customHeight="1" x14ac:dyDescent="0.25">
      <c r="A78" s="371"/>
      <c r="B78" s="371"/>
      <c r="C78" s="371"/>
      <c r="D78" s="371"/>
      <c r="E78" s="371"/>
      <c r="F78" s="371"/>
      <c r="G78" s="371"/>
      <c r="H78" s="371"/>
      <c r="I78" s="371"/>
      <c r="J78" s="371"/>
      <c r="K78" s="371"/>
    </row>
    <row r="79" spans="1:14" s="277" customFormat="1" ht="15.6" customHeight="1" x14ac:dyDescent="0.25">
      <c r="A79" s="371"/>
      <c r="B79" s="371"/>
      <c r="C79" s="371"/>
      <c r="D79" s="371"/>
      <c r="E79" s="371"/>
      <c r="F79" s="371"/>
      <c r="G79" s="371"/>
      <c r="H79" s="371"/>
      <c r="I79" s="371"/>
      <c r="J79" s="371"/>
      <c r="K79" s="371"/>
    </row>
    <row r="80" spans="1:14" s="277" customFormat="1" ht="15.6" customHeight="1" x14ac:dyDescent="0.25">
      <c r="A80" s="371"/>
      <c r="B80" s="371"/>
      <c r="C80" s="371"/>
      <c r="D80" s="371"/>
      <c r="E80" s="371"/>
      <c r="F80" s="371"/>
      <c r="G80" s="371"/>
      <c r="H80" s="371"/>
      <c r="I80" s="371"/>
      <c r="J80" s="371"/>
      <c r="K80" s="371"/>
    </row>
    <row r="81" spans="1:11" s="277" customFormat="1" ht="15.6" customHeight="1" x14ac:dyDescent="0.25">
      <c r="A81" s="371"/>
      <c r="B81" s="371"/>
      <c r="C81" s="371"/>
      <c r="D81" s="371"/>
      <c r="E81" s="371"/>
      <c r="F81" s="371"/>
      <c r="G81" s="371"/>
      <c r="H81" s="371"/>
      <c r="I81" s="371"/>
      <c r="J81" s="371"/>
      <c r="K81" s="371"/>
    </row>
    <row r="82" spans="1:11" s="277" customFormat="1" ht="15.6" customHeight="1" x14ac:dyDescent="0.25">
      <c r="A82" s="371"/>
      <c r="B82" s="371"/>
      <c r="C82" s="371"/>
      <c r="D82" s="371"/>
      <c r="E82" s="371"/>
      <c r="F82" s="371"/>
      <c r="G82" s="371"/>
      <c r="H82" s="371"/>
      <c r="I82" s="371"/>
      <c r="J82" s="371"/>
      <c r="K82" s="371"/>
    </row>
    <row r="83" spans="1:11" s="277" customFormat="1" ht="15.6" customHeight="1" x14ac:dyDescent="0.25">
      <c r="A83" s="371"/>
      <c r="B83" s="371"/>
      <c r="C83" s="371"/>
      <c r="D83" s="371"/>
      <c r="E83" s="371"/>
      <c r="F83" s="371"/>
      <c r="G83" s="371"/>
      <c r="H83" s="371"/>
      <c r="I83" s="371"/>
      <c r="J83" s="371"/>
      <c r="K83" s="371"/>
    </row>
    <row r="84" spans="1:11" s="277" customFormat="1" ht="15.6" customHeight="1" x14ac:dyDescent="0.25">
      <c r="A84" s="371"/>
      <c r="B84" s="371"/>
      <c r="C84" s="371"/>
      <c r="D84" s="371"/>
      <c r="E84" s="371"/>
      <c r="F84" s="371"/>
      <c r="G84" s="371"/>
      <c r="H84" s="371"/>
      <c r="I84" s="371"/>
      <c r="J84" s="371"/>
      <c r="K84" s="371"/>
    </row>
    <row r="85" spans="1:11" s="277" customFormat="1" ht="15.6" customHeight="1" x14ac:dyDescent="0.25">
      <c r="A85" s="371"/>
      <c r="B85" s="371"/>
      <c r="C85" s="371"/>
      <c r="D85" s="371"/>
      <c r="E85" s="371"/>
      <c r="F85" s="371"/>
      <c r="G85" s="371"/>
      <c r="H85" s="371"/>
      <c r="I85" s="371"/>
      <c r="J85" s="371"/>
      <c r="K85" s="371"/>
    </row>
    <row r="86" spans="1:11" s="277" customFormat="1" ht="15.6" customHeight="1" x14ac:dyDescent="0.25">
      <c r="A86" s="371"/>
      <c r="B86" s="371"/>
      <c r="C86" s="371"/>
      <c r="D86" s="371"/>
      <c r="E86" s="371"/>
      <c r="F86" s="371"/>
      <c r="G86" s="371"/>
      <c r="H86" s="371"/>
      <c r="I86" s="371"/>
      <c r="J86" s="371"/>
      <c r="K86" s="371"/>
    </row>
    <row r="87" spans="1:11" s="277" customFormat="1" ht="15.6" customHeight="1" x14ac:dyDescent="0.25">
      <c r="A87" s="371"/>
      <c r="B87" s="371"/>
      <c r="C87" s="371"/>
      <c r="D87" s="371"/>
      <c r="E87" s="371"/>
      <c r="F87" s="371"/>
      <c r="G87" s="371"/>
      <c r="H87" s="371"/>
      <c r="I87" s="371"/>
      <c r="J87" s="371"/>
      <c r="K87" s="371"/>
    </row>
    <row r="88" spans="1:11" s="277" customFormat="1" ht="15.6" customHeight="1" x14ac:dyDescent="0.25">
      <c r="A88" s="371"/>
      <c r="B88" s="371"/>
      <c r="C88" s="371"/>
      <c r="D88" s="371"/>
      <c r="E88" s="371"/>
      <c r="F88" s="371"/>
      <c r="G88" s="371"/>
      <c r="H88" s="371"/>
      <c r="I88" s="371"/>
      <c r="J88" s="371"/>
      <c r="K88" s="371"/>
    </row>
    <row r="89" spans="1:11" s="277" customFormat="1" ht="15.6" customHeight="1" x14ac:dyDescent="0.25">
      <c r="A89" s="371"/>
      <c r="B89" s="371"/>
      <c r="C89" s="371"/>
      <c r="D89" s="371"/>
      <c r="E89" s="371"/>
      <c r="F89" s="371"/>
      <c r="G89" s="371"/>
      <c r="H89" s="371"/>
      <c r="I89" s="371"/>
      <c r="J89" s="371"/>
      <c r="K89" s="371"/>
    </row>
    <row r="90" spans="1:11" s="277" customFormat="1" ht="15.6" customHeight="1" x14ac:dyDescent="0.25">
      <c r="A90" s="371"/>
      <c r="B90" s="371"/>
      <c r="C90" s="371"/>
      <c r="D90" s="371"/>
      <c r="E90" s="371"/>
      <c r="F90" s="371"/>
      <c r="G90" s="371"/>
      <c r="H90" s="371"/>
      <c r="I90" s="371"/>
      <c r="J90" s="371"/>
      <c r="K90" s="371"/>
    </row>
    <row r="91" spans="1:11" s="277" customFormat="1" ht="15.6" customHeight="1" x14ac:dyDescent="0.25">
      <c r="A91" s="371"/>
      <c r="B91" s="371"/>
      <c r="C91" s="371"/>
      <c r="D91" s="371"/>
      <c r="E91" s="371"/>
      <c r="F91" s="371"/>
      <c r="G91" s="371"/>
      <c r="H91" s="371"/>
      <c r="I91" s="371"/>
      <c r="J91" s="371"/>
      <c r="K91" s="371"/>
    </row>
    <row r="92" spans="1:11" s="277" customFormat="1" ht="15.6" customHeight="1" x14ac:dyDescent="0.25">
      <c r="A92" s="371"/>
      <c r="B92" s="371"/>
      <c r="C92" s="371"/>
      <c r="D92" s="371"/>
      <c r="E92" s="371"/>
      <c r="F92" s="371"/>
      <c r="G92" s="371"/>
      <c r="H92" s="371"/>
      <c r="I92" s="371"/>
      <c r="J92" s="371"/>
      <c r="K92" s="371"/>
    </row>
    <row r="93" spans="1:11" s="277" customFormat="1" ht="15.6" customHeight="1" x14ac:dyDescent="0.25">
      <c r="A93" s="371"/>
      <c r="B93" s="371"/>
      <c r="C93" s="371"/>
      <c r="D93" s="371"/>
      <c r="E93" s="371"/>
      <c r="F93" s="371"/>
      <c r="G93" s="371"/>
      <c r="H93" s="371"/>
      <c r="I93" s="371"/>
      <c r="J93" s="371"/>
      <c r="K93" s="371"/>
    </row>
    <row r="94" spans="1:11" s="277" customFormat="1" ht="15.6" customHeight="1" x14ac:dyDescent="0.25">
      <c r="A94" s="371"/>
      <c r="B94" s="371"/>
      <c r="C94" s="371"/>
      <c r="D94" s="371"/>
      <c r="E94" s="371"/>
      <c r="F94" s="371"/>
      <c r="G94" s="371"/>
      <c r="H94" s="371"/>
      <c r="I94" s="371"/>
      <c r="J94" s="371"/>
      <c r="K94" s="371"/>
    </row>
    <row r="95" spans="1:11" s="277" customFormat="1" ht="15.6" customHeight="1" x14ac:dyDescent="0.25">
      <c r="A95" s="371"/>
      <c r="B95" s="371"/>
      <c r="C95" s="371"/>
      <c r="D95" s="371"/>
      <c r="E95" s="371"/>
      <c r="F95" s="371"/>
      <c r="G95" s="371"/>
      <c r="H95" s="371"/>
      <c r="I95" s="371"/>
      <c r="J95" s="371"/>
      <c r="K95" s="371"/>
    </row>
    <row r="96" spans="1:11" s="277" customFormat="1" ht="15.6" customHeight="1" x14ac:dyDescent="0.25">
      <c r="A96" s="371"/>
      <c r="B96" s="371"/>
      <c r="C96" s="371"/>
      <c r="D96" s="371"/>
      <c r="E96" s="371"/>
      <c r="F96" s="371"/>
      <c r="G96" s="371"/>
      <c r="H96" s="371"/>
      <c r="I96" s="371"/>
      <c r="J96" s="371"/>
      <c r="K96" s="371"/>
    </row>
    <row r="97" spans="1:11" s="277" customFormat="1" ht="15.6" customHeight="1" x14ac:dyDescent="0.25">
      <c r="A97" s="371"/>
      <c r="B97" s="371"/>
      <c r="C97" s="371"/>
      <c r="D97" s="371"/>
      <c r="E97" s="371"/>
      <c r="F97" s="371"/>
      <c r="G97" s="371"/>
      <c r="H97" s="371"/>
      <c r="I97" s="371"/>
      <c r="J97" s="371"/>
      <c r="K97" s="371"/>
    </row>
    <row r="98" spans="1:11" s="277" customFormat="1" ht="15.6" customHeight="1" x14ac:dyDescent="0.25">
      <c r="A98" s="371"/>
      <c r="B98" s="371"/>
      <c r="C98" s="371"/>
      <c r="D98" s="371"/>
      <c r="E98" s="371"/>
      <c r="F98" s="371"/>
      <c r="G98" s="371"/>
      <c r="H98" s="371"/>
      <c r="I98" s="371"/>
      <c r="J98" s="371"/>
      <c r="K98" s="371"/>
    </row>
    <row r="99" spans="1:11" s="277" customFormat="1" ht="15.6" customHeight="1" x14ac:dyDescent="0.25">
      <c r="A99" s="371"/>
      <c r="B99" s="371"/>
      <c r="C99" s="371"/>
      <c r="D99" s="371"/>
      <c r="E99" s="371"/>
      <c r="F99" s="371"/>
      <c r="G99" s="371"/>
      <c r="H99" s="371"/>
      <c r="I99" s="371"/>
      <c r="J99" s="371"/>
      <c r="K99" s="371"/>
    </row>
    <row r="100" spans="1:11" s="277" customFormat="1" ht="15.6" customHeight="1" x14ac:dyDescent="0.25"/>
    <row r="101" spans="1:11" s="277" customFormat="1" ht="15.6" customHeight="1" x14ac:dyDescent="0.25"/>
    <row r="102" spans="1:11" s="277" customFormat="1" ht="15.6" customHeight="1" x14ac:dyDescent="0.25"/>
    <row r="103" spans="1:11" s="277" customFormat="1" ht="15.75" x14ac:dyDescent="0.25"/>
    <row r="104" spans="1:11" s="277" customFormat="1" ht="15.75" x14ac:dyDescent="0.25"/>
    <row r="105" spans="1:11" s="277" customFormat="1" ht="15.75" x14ac:dyDescent="0.25"/>
    <row r="106" spans="1:11" s="277" customFormat="1" ht="15.75" x14ac:dyDescent="0.25"/>
    <row r="107" spans="1:11" s="277" customFormat="1" ht="15.75" x14ac:dyDescent="0.25"/>
    <row r="108" spans="1:11" s="277" customFormat="1" ht="15.75" x14ac:dyDescent="0.25"/>
    <row r="109" spans="1:11" s="277" customFormat="1" ht="15.75" x14ac:dyDescent="0.25"/>
    <row r="110" spans="1:11" s="277" customFormat="1" ht="15.75" x14ac:dyDescent="0.25"/>
    <row r="111" spans="1:11" s="277" customFormat="1" ht="15.75" x14ac:dyDescent="0.25"/>
    <row r="112" spans="1:11" s="277" customFormat="1" ht="15.75" x14ac:dyDescent="0.25"/>
    <row r="113" s="277" customFormat="1" ht="15.75" x14ac:dyDescent="0.25"/>
    <row r="114" s="277" customFormat="1" ht="15.75" x14ac:dyDescent="0.25"/>
    <row r="115" s="277" customFormat="1" ht="15.75" x14ac:dyDescent="0.25"/>
    <row r="116" s="277" customFormat="1" ht="15.75" x14ac:dyDescent="0.25"/>
    <row r="117" s="277" customFormat="1" ht="15.75" x14ac:dyDescent="0.25"/>
    <row r="118" s="277" customFormat="1" ht="15.75" x14ac:dyDescent="0.25"/>
    <row r="119" s="277" customFormat="1" ht="15.75" x14ac:dyDescent="0.25"/>
    <row r="120" s="277" customFormat="1" ht="15.75" x14ac:dyDescent="0.25"/>
    <row r="121" s="277" customFormat="1" ht="15.75" x14ac:dyDescent="0.25"/>
    <row r="122" s="277" customFormat="1" ht="15.75" x14ac:dyDescent="0.25"/>
    <row r="123" s="277" customFormat="1" ht="15.75" x14ac:dyDescent="0.25"/>
    <row r="124" s="277" customFormat="1" ht="15.75" x14ac:dyDescent="0.25"/>
    <row r="125" s="277" customFormat="1" ht="15.75" x14ac:dyDescent="0.25"/>
    <row r="126" s="277" customFormat="1" ht="15.75" x14ac:dyDescent="0.25"/>
    <row r="127" s="277" customFormat="1" ht="15.75" x14ac:dyDescent="0.25"/>
    <row r="128" s="277" customFormat="1" ht="15.75" x14ac:dyDescent="0.25"/>
    <row r="129" s="277" customFormat="1" ht="15.75" x14ac:dyDescent="0.25"/>
    <row r="130" s="277" customFormat="1" ht="15.75" x14ac:dyDescent="0.25"/>
    <row r="131" s="277" customFormat="1" ht="15.75" x14ac:dyDescent="0.25"/>
    <row r="132" s="277" customFormat="1" ht="15.75" x14ac:dyDescent="0.25"/>
    <row r="133" s="277" customFormat="1" ht="15.75" x14ac:dyDescent="0.25"/>
    <row r="134" s="277" customFormat="1" ht="15.75" x14ac:dyDescent="0.25"/>
    <row r="135" s="277" customFormat="1" ht="15.75" x14ac:dyDescent="0.25"/>
    <row r="136" s="277" customFormat="1" ht="15.75" x14ac:dyDescent="0.25"/>
    <row r="137" s="277" customFormat="1" ht="15.75" x14ac:dyDescent="0.25"/>
    <row r="138" s="277" customFormat="1" ht="15.75" x14ac:dyDescent="0.25"/>
    <row r="139" s="277" customFormat="1" ht="15.75" x14ac:dyDescent="0.25"/>
    <row r="140" s="277" customFormat="1" ht="15.75" x14ac:dyDescent="0.25"/>
    <row r="141" s="277" customFormat="1" ht="15.75" x14ac:dyDescent="0.25"/>
    <row r="142" s="277" customFormat="1" ht="15.75" x14ac:dyDescent="0.25"/>
    <row r="143" s="277" customFormat="1" ht="15.75" x14ac:dyDescent="0.25"/>
    <row r="144" s="277" customFormat="1" ht="15.75" x14ac:dyDescent="0.25"/>
    <row r="145" s="277" customFormat="1" ht="15.75" x14ac:dyDescent="0.25"/>
    <row r="146" s="277" customFormat="1" ht="15.75" x14ac:dyDescent="0.25"/>
    <row r="147" s="277" customFormat="1" ht="15.75" x14ac:dyDescent="0.25"/>
    <row r="148" s="277" customFormat="1" ht="15.75" x14ac:dyDescent="0.25"/>
    <row r="149" s="277" customFormat="1" ht="15.75" x14ac:dyDescent="0.25"/>
    <row r="150" s="277" customFormat="1" ht="15.75" x14ac:dyDescent="0.25"/>
    <row r="151" s="277" customFormat="1" ht="15.75" x14ac:dyDescent="0.25"/>
    <row r="152" s="277" customFormat="1" ht="15.75" x14ac:dyDescent="0.25"/>
    <row r="153" s="277" customFormat="1" ht="15.75" x14ac:dyDescent="0.25"/>
    <row r="154" s="277" customFormat="1" ht="15.75" x14ac:dyDescent="0.25"/>
    <row r="155" s="277" customFormat="1" ht="15.75" x14ac:dyDescent="0.25"/>
    <row r="156" s="277" customFormat="1" ht="15.75" x14ac:dyDescent="0.25"/>
    <row r="157" s="277" customFormat="1" ht="15.75" x14ac:dyDescent="0.25"/>
    <row r="158" s="277" customFormat="1" ht="15.75" x14ac:dyDescent="0.25"/>
    <row r="159" s="277" customFormat="1" ht="15.75" x14ac:dyDescent="0.25"/>
    <row r="160" s="277" customFormat="1" ht="15.75" x14ac:dyDescent="0.25"/>
    <row r="161" s="277" customFormat="1" ht="15.75" x14ac:dyDescent="0.25"/>
    <row r="162" s="277" customFormat="1" ht="15.75" x14ac:dyDescent="0.25"/>
    <row r="163" s="277" customFormat="1" ht="15.75" x14ac:dyDescent="0.25"/>
    <row r="164" s="277" customFormat="1" ht="15.75" x14ac:dyDescent="0.25"/>
    <row r="165" s="277" customFormat="1" ht="15.75" x14ac:dyDescent="0.25"/>
    <row r="166" s="277" customFormat="1" ht="15.75" x14ac:dyDescent="0.25"/>
    <row r="167" s="277" customFormat="1" ht="15.75" x14ac:dyDescent="0.25"/>
    <row r="168" s="277" customFormat="1" ht="15.75" x14ac:dyDescent="0.25"/>
    <row r="169" s="277" customFormat="1" ht="15.75" x14ac:dyDescent="0.25"/>
    <row r="170" s="277" customFormat="1" ht="15.75" x14ac:dyDescent="0.25"/>
    <row r="171" s="277" customFormat="1" ht="15.75" x14ac:dyDescent="0.25"/>
    <row r="172" s="277" customFormat="1" ht="15.75" x14ac:dyDescent="0.25"/>
    <row r="173" s="277" customFormat="1" ht="15.75" x14ac:dyDescent="0.25"/>
    <row r="174" s="277" customFormat="1" ht="15.75" x14ac:dyDescent="0.25"/>
    <row r="175" s="277" customFormat="1" ht="15.75" x14ac:dyDescent="0.25"/>
  </sheetData>
  <mergeCells count="12">
    <mergeCell ref="A41:A42"/>
    <mergeCell ref="B41:D41"/>
    <mergeCell ref="E41:G41"/>
    <mergeCell ref="B50:D50"/>
    <mergeCell ref="E50:G50"/>
    <mergeCell ref="B14:D14"/>
    <mergeCell ref="E14:G14"/>
    <mergeCell ref="A1:F1"/>
    <mergeCell ref="A2:E2"/>
    <mergeCell ref="A5:A6"/>
    <mergeCell ref="B5:D5"/>
    <mergeCell ref="E5:G5"/>
  </mergeCells>
  <pageMargins left="0.59" right="0.16" top="0.64" bottom="0.98402777777777772" header="0.51180555555555551" footer="0.51180555555555551"/>
  <pageSetup paperSize="9" scale="85" firstPageNumber="0" orientation="portrait" horizontalDpi="300" verticalDpi="300" r:id="rId1"/>
  <headerFooter alignWithMargins="0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C47D-B6D8-4398-ADC4-850B5FDD00D1}">
  <dimension ref="A1:I113"/>
  <sheetViews>
    <sheetView zoomScale="75" zoomScaleNormal="75" workbookViewId="0">
      <selection sqref="A1:E1"/>
    </sheetView>
  </sheetViews>
  <sheetFormatPr baseColWidth="10" defaultColWidth="9.28515625" defaultRowHeight="12.75" x14ac:dyDescent="0.2"/>
  <cols>
    <col min="1" max="1" width="29.42578125" style="385" customWidth="1"/>
    <col min="2" max="2" width="15.28515625" style="385" customWidth="1"/>
    <col min="3" max="3" width="13.5703125" style="385" customWidth="1"/>
    <col min="4" max="4" width="12.28515625" style="385" customWidth="1"/>
    <col min="5" max="5" width="11.28515625" style="385" customWidth="1"/>
    <col min="6" max="6" width="15.28515625" style="385" customWidth="1"/>
    <col min="7" max="7" width="12.7109375" style="385" customWidth="1"/>
    <col min="8" max="8" width="11.7109375" style="385" customWidth="1"/>
    <col min="9" max="9" width="10.28515625" style="385" customWidth="1"/>
    <col min="10" max="256" width="9.28515625" style="385"/>
    <col min="257" max="257" width="29.42578125" style="385" customWidth="1"/>
    <col min="258" max="258" width="15.28515625" style="385" customWidth="1"/>
    <col min="259" max="259" width="13.5703125" style="385" customWidth="1"/>
    <col min="260" max="260" width="12.28515625" style="385" customWidth="1"/>
    <col min="261" max="261" width="11.28515625" style="385" customWidth="1"/>
    <col min="262" max="262" width="15.28515625" style="385" customWidth="1"/>
    <col min="263" max="263" width="12.7109375" style="385" customWidth="1"/>
    <col min="264" max="264" width="11.7109375" style="385" customWidth="1"/>
    <col min="265" max="265" width="10.28515625" style="385" customWidth="1"/>
    <col min="266" max="512" width="9.28515625" style="385"/>
    <col min="513" max="513" width="29.42578125" style="385" customWidth="1"/>
    <col min="514" max="514" width="15.28515625" style="385" customWidth="1"/>
    <col min="515" max="515" width="13.5703125" style="385" customWidth="1"/>
    <col min="516" max="516" width="12.28515625" style="385" customWidth="1"/>
    <col min="517" max="517" width="11.28515625" style="385" customWidth="1"/>
    <col min="518" max="518" width="15.28515625" style="385" customWidth="1"/>
    <col min="519" max="519" width="12.7109375" style="385" customWidth="1"/>
    <col min="520" max="520" width="11.7109375" style="385" customWidth="1"/>
    <col min="521" max="521" width="10.28515625" style="385" customWidth="1"/>
    <col min="522" max="768" width="9.28515625" style="385"/>
    <col min="769" max="769" width="29.42578125" style="385" customWidth="1"/>
    <col min="770" max="770" width="15.28515625" style="385" customWidth="1"/>
    <col min="771" max="771" width="13.5703125" style="385" customWidth="1"/>
    <col min="772" max="772" width="12.28515625" style="385" customWidth="1"/>
    <col min="773" max="773" width="11.28515625" style="385" customWidth="1"/>
    <col min="774" max="774" width="15.28515625" style="385" customWidth="1"/>
    <col min="775" max="775" width="12.7109375" style="385" customWidth="1"/>
    <col min="776" max="776" width="11.7109375" style="385" customWidth="1"/>
    <col min="777" max="777" width="10.28515625" style="385" customWidth="1"/>
    <col min="778" max="1024" width="9.28515625" style="385"/>
    <col min="1025" max="1025" width="29.42578125" style="385" customWidth="1"/>
    <col min="1026" max="1026" width="15.28515625" style="385" customWidth="1"/>
    <col min="1027" max="1027" width="13.5703125" style="385" customWidth="1"/>
    <col min="1028" max="1028" width="12.28515625" style="385" customWidth="1"/>
    <col min="1029" max="1029" width="11.28515625" style="385" customWidth="1"/>
    <col min="1030" max="1030" width="15.28515625" style="385" customWidth="1"/>
    <col min="1031" max="1031" width="12.7109375" style="385" customWidth="1"/>
    <col min="1032" max="1032" width="11.7109375" style="385" customWidth="1"/>
    <col min="1033" max="1033" width="10.28515625" style="385" customWidth="1"/>
    <col min="1034" max="1280" width="9.28515625" style="385"/>
    <col min="1281" max="1281" width="29.42578125" style="385" customWidth="1"/>
    <col min="1282" max="1282" width="15.28515625" style="385" customWidth="1"/>
    <col min="1283" max="1283" width="13.5703125" style="385" customWidth="1"/>
    <col min="1284" max="1284" width="12.28515625" style="385" customWidth="1"/>
    <col min="1285" max="1285" width="11.28515625" style="385" customWidth="1"/>
    <col min="1286" max="1286" width="15.28515625" style="385" customWidth="1"/>
    <col min="1287" max="1287" width="12.7109375" style="385" customWidth="1"/>
    <col min="1288" max="1288" width="11.7109375" style="385" customWidth="1"/>
    <col min="1289" max="1289" width="10.28515625" style="385" customWidth="1"/>
    <col min="1290" max="1536" width="9.28515625" style="385"/>
    <col min="1537" max="1537" width="29.42578125" style="385" customWidth="1"/>
    <col min="1538" max="1538" width="15.28515625" style="385" customWidth="1"/>
    <col min="1539" max="1539" width="13.5703125" style="385" customWidth="1"/>
    <col min="1540" max="1540" width="12.28515625" style="385" customWidth="1"/>
    <col min="1541" max="1541" width="11.28515625" style="385" customWidth="1"/>
    <col min="1542" max="1542" width="15.28515625" style="385" customWidth="1"/>
    <col min="1543" max="1543" width="12.7109375" style="385" customWidth="1"/>
    <col min="1544" max="1544" width="11.7109375" style="385" customWidth="1"/>
    <col min="1545" max="1545" width="10.28515625" style="385" customWidth="1"/>
    <col min="1546" max="1792" width="9.28515625" style="385"/>
    <col min="1793" max="1793" width="29.42578125" style="385" customWidth="1"/>
    <col min="1794" max="1794" width="15.28515625" style="385" customWidth="1"/>
    <col min="1795" max="1795" width="13.5703125" style="385" customWidth="1"/>
    <col min="1796" max="1796" width="12.28515625" style="385" customWidth="1"/>
    <col min="1797" max="1797" width="11.28515625" style="385" customWidth="1"/>
    <col min="1798" max="1798" width="15.28515625" style="385" customWidth="1"/>
    <col min="1799" max="1799" width="12.7109375" style="385" customWidth="1"/>
    <col min="1800" max="1800" width="11.7109375" style="385" customWidth="1"/>
    <col min="1801" max="1801" width="10.28515625" style="385" customWidth="1"/>
    <col min="1802" max="2048" width="9.28515625" style="385"/>
    <col min="2049" max="2049" width="29.42578125" style="385" customWidth="1"/>
    <col min="2050" max="2050" width="15.28515625" style="385" customWidth="1"/>
    <col min="2051" max="2051" width="13.5703125" style="385" customWidth="1"/>
    <col min="2052" max="2052" width="12.28515625" style="385" customWidth="1"/>
    <col min="2053" max="2053" width="11.28515625" style="385" customWidth="1"/>
    <col min="2054" max="2054" width="15.28515625" style="385" customWidth="1"/>
    <col min="2055" max="2055" width="12.7109375" style="385" customWidth="1"/>
    <col min="2056" max="2056" width="11.7109375" style="385" customWidth="1"/>
    <col min="2057" max="2057" width="10.28515625" style="385" customWidth="1"/>
    <col min="2058" max="2304" width="9.28515625" style="385"/>
    <col min="2305" max="2305" width="29.42578125" style="385" customWidth="1"/>
    <col min="2306" max="2306" width="15.28515625" style="385" customWidth="1"/>
    <col min="2307" max="2307" width="13.5703125" style="385" customWidth="1"/>
    <col min="2308" max="2308" width="12.28515625" style="385" customWidth="1"/>
    <col min="2309" max="2309" width="11.28515625" style="385" customWidth="1"/>
    <col min="2310" max="2310" width="15.28515625" style="385" customWidth="1"/>
    <col min="2311" max="2311" width="12.7109375" style="385" customWidth="1"/>
    <col min="2312" max="2312" width="11.7109375" style="385" customWidth="1"/>
    <col min="2313" max="2313" width="10.28515625" style="385" customWidth="1"/>
    <col min="2314" max="2560" width="9.28515625" style="385"/>
    <col min="2561" max="2561" width="29.42578125" style="385" customWidth="1"/>
    <col min="2562" max="2562" width="15.28515625" style="385" customWidth="1"/>
    <col min="2563" max="2563" width="13.5703125" style="385" customWidth="1"/>
    <col min="2564" max="2564" width="12.28515625" style="385" customWidth="1"/>
    <col min="2565" max="2565" width="11.28515625" style="385" customWidth="1"/>
    <col min="2566" max="2566" width="15.28515625" style="385" customWidth="1"/>
    <col min="2567" max="2567" width="12.7109375" style="385" customWidth="1"/>
    <col min="2568" max="2568" width="11.7109375" style="385" customWidth="1"/>
    <col min="2569" max="2569" width="10.28515625" style="385" customWidth="1"/>
    <col min="2570" max="2816" width="9.28515625" style="385"/>
    <col min="2817" max="2817" width="29.42578125" style="385" customWidth="1"/>
    <col min="2818" max="2818" width="15.28515625" style="385" customWidth="1"/>
    <col min="2819" max="2819" width="13.5703125" style="385" customWidth="1"/>
    <col min="2820" max="2820" width="12.28515625" style="385" customWidth="1"/>
    <col min="2821" max="2821" width="11.28515625" style="385" customWidth="1"/>
    <col min="2822" max="2822" width="15.28515625" style="385" customWidth="1"/>
    <col min="2823" max="2823" width="12.7109375" style="385" customWidth="1"/>
    <col min="2824" max="2824" width="11.7109375" style="385" customWidth="1"/>
    <col min="2825" max="2825" width="10.28515625" style="385" customWidth="1"/>
    <col min="2826" max="3072" width="9.28515625" style="385"/>
    <col min="3073" max="3073" width="29.42578125" style="385" customWidth="1"/>
    <col min="3074" max="3074" width="15.28515625" style="385" customWidth="1"/>
    <col min="3075" max="3075" width="13.5703125" style="385" customWidth="1"/>
    <col min="3076" max="3076" width="12.28515625" style="385" customWidth="1"/>
    <col min="3077" max="3077" width="11.28515625" style="385" customWidth="1"/>
    <col min="3078" max="3078" width="15.28515625" style="385" customWidth="1"/>
    <col min="3079" max="3079" width="12.7109375" style="385" customWidth="1"/>
    <col min="3080" max="3080" width="11.7109375" style="385" customWidth="1"/>
    <col min="3081" max="3081" width="10.28515625" style="385" customWidth="1"/>
    <col min="3082" max="3328" width="9.28515625" style="385"/>
    <col min="3329" max="3329" width="29.42578125" style="385" customWidth="1"/>
    <col min="3330" max="3330" width="15.28515625" style="385" customWidth="1"/>
    <col min="3331" max="3331" width="13.5703125" style="385" customWidth="1"/>
    <col min="3332" max="3332" width="12.28515625" style="385" customWidth="1"/>
    <col min="3333" max="3333" width="11.28515625" style="385" customWidth="1"/>
    <col min="3334" max="3334" width="15.28515625" style="385" customWidth="1"/>
    <col min="3335" max="3335" width="12.7109375" style="385" customWidth="1"/>
    <col min="3336" max="3336" width="11.7109375" style="385" customWidth="1"/>
    <col min="3337" max="3337" width="10.28515625" style="385" customWidth="1"/>
    <col min="3338" max="3584" width="9.28515625" style="385"/>
    <col min="3585" max="3585" width="29.42578125" style="385" customWidth="1"/>
    <col min="3586" max="3586" width="15.28515625" style="385" customWidth="1"/>
    <col min="3587" max="3587" width="13.5703125" style="385" customWidth="1"/>
    <col min="3588" max="3588" width="12.28515625" style="385" customWidth="1"/>
    <col min="3589" max="3589" width="11.28515625" style="385" customWidth="1"/>
    <col min="3590" max="3590" width="15.28515625" style="385" customWidth="1"/>
    <col min="3591" max="3591" width="12.7109375" style="385" customWidth="1"/>
    <col min="3592" max="3592" width="11.7109375" style="385" customWidth="1"/>
    <col min="3593" max="3593" width="10.28515625" style="385" customWidth="1"/>
    <col min="3594" max="3840" width="9.28515625" style="385"/>
    <col min="3841" max="3841" width="29.42578125" style="385" customWidth="1"/>
    <col min="3842" max="3842" width="15.28515625" style="385" customWidth="1"/>
    <col min="3843" max="3843" width="13.5703125" style="385" customWidth="1"/>
    <col min="3844" max="3844" width="12.28515625" style="385" customWidth="1"/>
    <col min="3845" max="3845" width="11.28515625" style="385" customWidth="1"/>
    <col min="3846" max="3846" width="15.28515625" style="385" customWidth="1"/>
    <col min="3847" max="3847" width="12.7109375" style="385" customWidth="1"/>
    <col min="3848" max="3848" width="11.7109375" style="385" customWidth="1"/>
    <col min="3849" max="3849" width="10.28515625" style="385" customWidth="1"/>
    <col min="3850" max="4096" width="9.28515625" style="385"/>
    <col min="4097" max="4097" width="29.42578125" style="385" customWidth="1"/>
    <col min="4098" max="4098" width="15.28515625" style="385" customWidth="1"/>
    <col min="4099" max="4099" width="13.5703125" style="385" customWidth="1"/>
    <col min="4100" max="4100" width="12.28515625" style="385" customWidth="1"/>
    <col min="4101" max="4101" width="11.28515625" style="385" customWidth="1"/>
    <col min="4102" max="4102" width="15.28515625" style="385" customWidth="1"/>
    <col min="4103" max="4103" width="12.7109375" style="385" customWidth="1"/>
    <col min="4104" max="4104" width="11.7109375" style="385" customWidth="1"/>
    <col min="4105" max="4105" width="10.28515625" style="385" customWidth="1"/>
    <col min="4106" max="4352" width="9.28515625" style="385"/>
    <col min="4353" max="4353" width="29.42578125" style="385" customWidth="1"/>
    <col min="4354" max="4354" width="15.28515625" style="385" customWidth="1"/>
    <col min="4355" max="4355" width="13.5703125" style="385" customWidth="1"/>
    <col min="4356" max="4356" width="12.28515625" style="385" customWidth="1"/>
    <col min="4357" max="4357" width="11.28515625" style="385" customWidth="1"/>
    <col min="4358" max="4358" width="15.28515625" style="385" customWidth="1"/>
    <col min="4359" max="4359" width="12.7109375" style="385" customWidth="1"/>
    <col min="4360" max="4360" width="11.7109375" style="385" customWidth="1"/>
    <col min="4361" max="4361" width="10.28515625" style="385" customWidth="1"/>
    <col min="4362" max="4608" width="9.28515625" style="385"/>
    <col min="4609" max="4609" width="29.42578125" style="385" customWidth="1"/>
    <col min="4610" max="4610" width="15.28515625" style="385" customWidth="1"/>
    <col min="4611" max="4611" width="13.5703125" style="385" customWidth="1"/>
    <col min="4612" max="4612" width="12.28515625" style="385" customWidth="1"/>
    <col min="4613" max="4613" width="11.28515625" style="385" customWidth="1"/>
    <col min="4614" max="4614" width="15.28515625" style="385" customWidth="1"/>
    <col min="4615" max="4615" width="12.7109375" style="385" customWidth="1"/>
    <col min="4616" max="4616" width="11.7109375" style="385" customWidth="1"/>
    <col min="4617" max="4617" width="10.28515625" style="385" customWidth="1"/>
    <col min="4618" max="4864" width="9.28515625" style="385"/>
    <col min="4865" max="4865" width="29.42578125" style="385" customWidth="1"/>
    <col min="4866" max="4866" width="15.28515625" style="385" customWidth="1"/>
    <col min="4867" max="4867" width="13.5703125" style="385" customWidth="1"/>
    <col min="4868" max="4868" width="12.28515625" style="385" customWidth="1"/>
    <col min="4869" max="4869" width="11.28515625" style="385" customWidth="1"/>
    <col min="4870" max="4870" width="15.28515625" style="385" customWidth="1"/>
    <col min="4871" max="4871" width="12.7109375" style="385" customWidth="1"/>
    <col min="4872" max="4872" width="11.7109375" style="385" customWidth="1"/>
    <col min="4873" max="4873" width="10.28515625" style="385" customWidth="1"/>
    <col min="4874" max="5120" width="9.28515625" style="385"/>
    <col min="5121" max="5121" width="29.42578125" style="385" customWidth="1"/>
    <col min="5122" max="5122" width="15.28515625" style="385" customWidth="1"/>
    <col min="5123" max="5123" width="13.5703125" style="385" customWidth="1"/>
    <col min="5124" max="5124" width="12.28515625" style="385" customWidth="1"/>
    <col min="5125" max="5125" width="11.28515625" style="385" customWidth="1"/>
    <col min="5126" max="5126" width="15.28515625" style="385" customWidth="1"/>
    <col min="5127" max="5127" width="12.7109375" style="385" customWidth="1"/>
    <col min="5128" max="5128" width="11.7109375" style="385" customWidth="1"/>
    <col min="5129" max="5129" width="10.28515625" style="385" customWidth="1"/>
    <col min="5130" max="5376" width="9.28515625" style="385"/>
    <col min="5377" max="5377" width="29.42578125" style="385" customWidth="1"/>
    <col min="5378" max="5378" width="15.28515625" style="385" customWidth="1"/>
    <col min="5379" max="5379" width="13.5703125" style="385" customWidth="1"/>
    <col min="5380" max="5380" width="12.28515625" style="385" customWidth="1"/>
    <col min="5381" max="5381" width="11.28515625" style="385" customWidth="1"/>
    <col min="5382" max="5382" width="15.28515625" style="385" customWidth="1"/>
    <col min="5383" max="5383" width="12.7109375" style="385" customWidth="1"/>
    <col min="5384" max="5384" width="11.7109375" style="385" customWidth="1"/>
    <col min="5385" max="5385" width="10.28515625" style="385" customWidth="1"/>
    <col min="5386" max="5632" width="9.28515625" style="385"/>
    <col min="5633" max="5633" width="29.42578125" style="385" customWidth="1"/>
    <col min="5634" max="5634" width="15.28515625" style="385" customWidth="1"/>
    <col min="5635" max="5635" width="13.5703125" style="385" customWidth="1"/>
    <col min="5636" max="5636" width="12.28515625" style="385" customWidth="1"/>
    <col min="5637" max="5637" width="11.28515625" style="385" customWidth="1"/>
    <col min="5638" max="5638" width="15.28515625" style="385" customWidth="1"/>
    <col min="5639" max="5639" width="12.7109375" style="385" customWidth="1"/>
    <col min="5640" max="5640" width="11.7109375" style="385" customWidth="1"/>
    <col min="5641" max="5641" width="10.28515625" style="385" customWidth="1"/>
    <col min="5642" max="5888" width="9.28515625" style="385"/>
    <col min="5889" max="5889" width="29.42578125" style="385" customWidth="1"/>
    <col min="5890" max="5890" width="15.28515625" style="385" customWidth="1"/>
    <col min="5891" max="5891" width="13.5703125" style="385" customWidth="1"/>
    <col min="5892" max="5892" width="12.28515625" style="385" customWidth="1"/>
    <col min="5893" max="5893" width="11.28515625" style="385" customWidth="1"/>
    <col min="5894" max="5894" width="15.28515625" style="385" customWidth="1"/>
    <col min="5895" max="5895" width="12.7109375" style="385" customWidth="1"/>
    <col min="5896" max="5896" width="11.7109375" style="385" customWidth="1"/>
    <col min="5897" max="5897" width="10.28515625" style="385" customWidth="1"/>
    <col min="5898" max="6144" width="9.28515625" style="385"/>
    <col min="6145" max="6145" width="29.42578125" style="385" customWidth="1"/>
    <col min="6146" max="6146" width="15.28515625" style="385" customWidth="1"/>
    <col min="6147" max="6147" width="13.5703125" style="385" customWidth="1"/>
    <col min="6148" max="6148" width="12.28515625" style="385" customWidth="1"/>
    <col min="6149" max="6149" width="11.28515625" style="385" customWidth="1"/>
    <col min="6150" max="6150" width="15.28515625" style="385" customWidth="1"/>
    <col min="6151" max="6151" width="12.7109375" style="385" customWidth="1"/>
    <col min="6152" max="6152" width="11.7109375" style="385" customWidth="1"/>
    <col min="6153" max="6153" width="10.28515625" style="385" customWidth="1"/>
    <col min="6154" max="6400" width="9.28515625" style="385"/>
    <col min="6401" max="6401" width="29.42578125" style="385" customWidth="1"/>
    <col min="6402" max="6402" width="15.28515625" style="385" customWidth="1"/>
    <col min="6403" max="6403" width="13.5703125" style="385" customWidth="1"/>
    <col min="6404" max="6404" width="12.28515625" style="385" customWidth="1"/>
    <col min="6405" max="6405" width="11.28515625" style="385" customWidth="1"/>
    <col min="6406" max="6406" width="15.28515625" style="385" customWidth="1"/>
    <col min="6407" max="6407" width="12.7109375" style="385" customWidth="1"/>
    <col min="6408" max="6408" width="11.7109375" style="385" customWidth="1"/>
    <col min="6409" max="6409" width="10.28515625" style="385" customWidth="1"/>
    <col min="6410" max="6656" width="9.28515625" style="385"/>
    <col min="6657" max="6657" width="29.42578125" style="385" customWidth="1"/>
    <col min="6658" max="6658" width="15.28515625" style="385" customWidth="1"/>
    <col min="6659" max="6659" width="13.5703125" style="385" customWidth="1"/>
    <col min="6660" max="6660" width="12.28515625" style="385" customWidth="1"/>
    <col min="6661" max="6661" width="11.28515625" style="385" customWidth="1"/>
    <col min="6662" max="6662" width="15.28515625" style="385" customWidth="1"/>
    <col min="6663" max="6663" width="12.7109375" style="385" customWidth="1"/>
    <col min="6664" max="6664" width="11.7109375" style="385" customWidth="1"/>
    <col min="6665" max="6665" width="10.28515625" style="385" customWidth="1"/>
    <col min="6666" max="6912" width="9.28515625" style="385"/>
    <col min="6913" max="6913" width="29.42578125" style="385" customWidth="1"/>
    <col min="6914" max="6914" width="15.28515625" style="385" customWidth="1"/>
    <col min="6915" max="6915" width="13.5703125" style="385" customWidth="1"/>
    <col min="6916" max="6916" width="12.28515625" style="385" customWidth="1"/>
    <col min="6917" max="6917" width="11.28515625" style="385" customWidth="1"/>
    <col min="6918" max="6918" width="15.28515625" style="385" customWidth="1"/>
    <col min="6919" max="6919" width="12.7109375" style="385" customWidth="1"/>
    <col min="6920" max="6920" width="11.7109375" style="385" customWidth="1"/>
    <col min="6921" max="6921" width="10.28515625" style="385" customWidth="1"/>
    <col min="6922" max="7168" width="9.28515625" style="385"/>
    <col min="7169" max="7169" width="29.42578125" style="385" customWidth="1"/>
    <col min="7170" max="7170" width="15.28515625" style="385" customWidth="1"/>
    <col min="7171" max="7171" width="13.5703125" style="385" customWidth="1"/>
    <col min="7172" max="7172" width="12.28515625" style="385" customWidth="1"/>
    <col min="7173" max="7173" width="11.28515625" style="385" customWidth="1"/>
    <col min="7174" max="7174" width="15.28515625" style="385" customWidth="1"/>
    <col min="7175" max="7175" width="12.7109375" style="385" customWidth="1"/>
    <col min="7176" max="7176" width="11.7109375" style="385" customWidth="1"/>
    <col min="7177" max="7177" width="10.28515625" style="385" customWidth="1"/>
    <col min="7178" max="7424" width="9.28515625" style="385"/>
    <col min="7425" max="7425" width="29.42578125" style="385" customWidth="1"/>
    <col min="7426" max="7426" width="15.28515625" style="385" customWidth="1"/>
    <col min="7427" max="7427" width="13.5703125" style="385" customWidth="1"/>
    <col min="7428" max="7428" width="12.28515625" style="385" customWidth="1"/>
    <col min="7429" max="7429" width="11.28515625" style="385" customWidth="1"/>
    <col min="7430" max="7430" width="15.28515625" style="385" customWidth="1"/>
    <col min="7431" max="7431" width="12.7109375" style="385" customWidth="1"/>
    <col min="7432" max="7432" width="11.7109375" style="385" customWidth="1"/>
    <col min="7433" max="7433" width="10.28515625" style="385" customWidth="1"/>
    <col min="7434" max="7680" width="9.28515625" style="385"/>
    <col min="7681" max="7681" width="29.42578125" style="385" customWidth="1"/>
    <col min="7682" max="7682" width="15.28515625" style="385" customWidth="1"/>
    <col min="7683" max="7683" width="13.5703125" style="385" customWidth="1"/>
    <col min="7684" max="7684" width="12.28515625" style="385" customWidth="1"/>
    <col min="7685" max="7685" width="11.28515625" style="385" customWidth="1"/>
    <col min="7686" max="7686" width="15.28515625" style="385" customWidth="1"/>
    <col min="7687" max="7687" width="12.7109375" style="385" customWidth="1"/>
    <col min="7688" max="7688" width="11.7109375" style="385" customWidth="1"/>
    <col min="7689" max="7689" width="10.28515625" style="385" customWidth="1"/>
    <col min="7690" max="7936" width="9.28515625" style="385"/>
    <col min="7937" max="7937" width="29.42578125" style="385" customWidth="1"/>
    <col min="7938" max="7938" width="15.28515625" style="385" customWidth="1"/>
    <col min="7939" max="7939" width="13.5703125" style="385" customWidth="1"/>
    <col min="7940" max="7940" width="12.28515625" style="385" customWidth="1"/>
    <col min="7941" max="7941" width="11.28515625" style="385" customWidth="1"/>
    <col min="7942" max="7942" width="15.28515625" style="385" customWidth="1"/>
    <col min="7943" max="7943" width="12.7109375" style="385" customWidth="1"/>
    <col min="7944" max="7944" width="11.7109375" style="385" customWidth="1"/>
    <col min="7945" max="7945" width="10.28515625" style="385" customWidth="1"/>
    <col min="7946" max="8192" width="9.28515625" style="385"/>
    <col min="8193" max="8193" width="29.42578125" style="385" customWidth="1"/>
    <col min="8194" max="8194" width="15.28515625" style="385" customWidth="1"/>
    <col min="8195" max="8195" width="13.5703125" style="385" customWidth="1"/>
    <col min="8196" max="8196" width="12.28515625" style="385" customWidth="1"/>
    <col min="8197" max="8197" width="11.28515625" style="385" customWidth="1"/>
    <col min="8198" max="8198" width="15.28515625" style="385" customWidth="1"/>
    <col min="8199" max="8199" width="12.7109375" style="385" customWidth="1"/>
    <col min="8200" max="8200" width="11.7109375" style="385" customWidth="1"/>
    <col min="8201" max="8201" width="10.28515625" style="385" customWidth="1"/>
    <col min="8202" max="8448" width="9.28515625" style="385"/>
    <col min="8449" max="8449" width="29.42578125" style="385" customWidth="1"/>
    <col min="8450" max="8450" width="15.28515625" style="385" customWidth="1"/>
    <col min="8451" max="8451" width="13.5703125" style="385" customWidth="1"/>
    <col min="8452" max="8452" width="12.28515625" style="385" customWidth="1"/>
    <col min="8453" max="8453" width="11.28515625" style="385" customWidth="1"/>
    <col min="8454" max="8454" width="15.28515625" style="385" customWidth="1"/>
    <col min="8455" max="8455" width="12.7109375" style="385" customWidth="1"/>
    <col min="8456" max="8456" width="11.7109375" style="385" customWidth="1"/>
    <col min="8457" max="8457" width="10.28515625" style="385" customWidth="1"/>
    <col min="8458" max="8704" width="9.28515625" style="385"/>
    <col min="8705" max="8705" width="29.42578125" style="385" customWidth="1"/>
    <col min="8706" max="8706" width="15.28515625" style="385" customWidth="1"/>
    <col min="8707" max="8707" width="13.5703125" style="385" customWidth="1"/>
    <col min="8708" max="8708" width="12.28515625" style="385" customWidth="1"/>
    <col min="8709" max="8709" width="11.28515625" style="385" customWidth="1"/>
    <col min="8710" max="8710" width="15.28515625" style="385" customWidth="1"/>
    <col min="8711" max="8711" width="12.7109375" style="385" customWidth="1"/>
    <col min="8712" max="8712" width="11.7109375" style="385" customWidth="1"/>
    <col min="8713" max="8713" width="10.28515625" style="385" customWidth="1"/>
    <col min="8714" max="8960" width="9.28515625" style="385"/>
    <col min="8961" max="8961" width="29.42578125" style="385" customWidth="1"/>
    <col min="8962" max="8962" width="15.28515625" style="385" customWidth="1"/>
    <col min="8963" max="8963" width="13.5703125" style="385" customWidth="1"/>
    <col min="8964" max="8964" width="12.28515625" style="385" customWidth="1"/>
    <col min="8965" max="8965" width="11.28515625" style="385" customWidth="1"/>
    <col min="8966" max="8966" width="15.28515625" style="385" customWidth="1"/>
    <col min="8967" max="8967" width="12.7109375" style="385" customWidth="1"/>
    <col min="8968" max="8968" width="11.7109375" style="385" customWidth="1"/>
    <col min="8969" max="8969" width="10.28515625" style="385" customWidth="1"/>
    <col min="8970" max="9216" width="9.28515625" style="385"/>
    <col min="9217" max="9217" width="29.42578125" style="385" customWidth="1"/>
    <col min="9218" max="9218" width="15.28515625" style="385" customWidth="1"/>
    <col min="9219" max="9219" width="13.5703125" style="385" customWidth="1"/>
    <col min="9220" max="9220" width="12.28515625" style="385" customWidth="1"/>
    <col min="9221" max="9221" width="11.28515625" style="385" customWidth="1"/>
    <col min="9222" max="9222" width="15.28515625" style="385" customWidth="1"/>
    <col min="9223" max="9223" width="12.7109375" style="385" customWidth="1"/>
    <col min="9224" max="9224" width="11.7109375" style="385" customWidth="1"/>
    <col min="9225" max="9225" width="10.28515625" style="385" customWidth="1"/>
    <col min="9226" max="9472" width="9.28515625" style="385"/>
    <col min="9473" max="9473" width="29.42578125" style="385" customWidth="1"/>
    <col min="9474" max="9474" width="15.28515625" style="385" customWidth="1"/>
    <col min="9475" max="9475" width="13.5703125" style="385" customWidth="1"/>
    <col min="9476" max="9476" width="12.28515625" style="385" customWidth="1"/>
    <col min="9477" max="9477" width="11.28515625" style="385" customWidth="1"/>
    <col min="9478" max="9478" width="15.28515625" style="385" customWidth="1"/>
    <col min="9479" max="9479" width="12.7109375" style="385" customWidth="1"/>
    <col min="9480" max="9480" width="11.7109375" style="385" customWidth="1"/>
    <col min="9481" max="9481" width="10.28515625" style="385" customWidth="1"/>
    <col min="9482" max="9728" width="9.28515625" style="385"/>
    <col min="9729" max="9729" width="29.42578125" style="385" customWidth="1"/>
    <col min="9730" max="9730" width="15.28515625" style="385" customWidth="1"/>
    <col min="9731" max="9731" width="13.5703125" style="385" customWidth="1"/>
    <col min="9732" max="9732" width="12.28515625" style="385" customWidth="1"/>
    <col min="9733" max="9733" width="11.28515625" style="385" customWidth="1"/>
    <col min="9734" max="9734" width="15.28515625" style="385" customWidth="1"/>
    <col min="9735" max="9735" width="12.7109375" style="385" customWidth="1"/>
    <col min="9736" max="9736" width="11.7109375" style="385" customWidth="1"/>
    <col min="9737" max="9737" width="10.28515625" style="385" customWidth="1"/>
    <col min="9738" max="9984" width="9.28515625" style="385"/>
    <col min="9985" max="9985" width="29.42578125" style="385" customWidth="1"/>
    <col min="9986" max="9986" width="15.28515625" style="385" customWidth="1"/>
    <col min="9987" max="9987" width="13.5703125" style="385" customWidth="1"/>
    <col min="9988" max="9988" width="12.28515625" style="385" customWidth="1"/>
    <col min="9989" max="9989" width="11.28515625" style="385" customWidth="1"/>
    <col min="9990" max="9990" width="15.28515625" style="385" customWidth="1"/>
    <col min="9991" max="9991" width="12.7109375" style="385" customWidth="1"/>
    <col min="9992" max="9992" width="11.7109375" style="385" customWidth="1"/>
    <col min="9993" max="9993" width="10.28515625" style="385" customWidth="1"/>
    <col min="9994" max="10240" width="9.28515625" style="385"/>
    <col min="10241" max="10241" width="29.42578125" style="385" customWidth="1"/>
    <col min="10242" max="10242" width="15.28515625" style="385" customWidth="1"/>
    <col min="10243" max="10243" width="13.5703125" style="385" customWidth="1"/>
    <col min="10244" max="10244" width="12.28515625" style="385" customWidth="1"/>
    <col min="10245" max="10245" width="11.28515625" style="385" customWidth="1"/>
    <col min="10246" max="10246" width="15.28515625" style="385" customWidth="1"/>
    <col min="10247" max="10247" width="12.7109375" style="385" customWidth="1"/>
    <col min="10248" max="10248" width="11.7109375" style="385" customWidth="1"/>
    <col min="10249" max="10249" width="10.28515625" style="385" customWidth="1"/>
    <col min="10250" max="10496" width="9.28515625" style="385"/>
    <col min="10497" max="10497" width="29.42578125" style="385" customWidth="1"/>
    <col min="10498" max="10498" width="15.28515625" style="385" customWidth="1"/>
    <col min="10499" max="10499" width="13.5703125" style="385" customWidth="1"/>
    <col min="10500" max="10500" width="12.28515625" style="385" customWidth="1"/>
    <col min="10501" max="10501" width="11.28515625" style="385" customWidth="1"/>
    <col min="10502" max="10502" width="15.28515625" style="385" customWidth="1"/>
    <col min="10503" max="10503" width="12.7109375" style="385" customWidth="1"/>
    <col min="10504" max="10504" width="11.7109375" style="385" customWidth="1"/>
    <col min="10505" max="10505" width="10.28515625" style="385" customWidth="1"/>
    <col min="10506" max="10752" width="9.28515625" style="385"/>
    <col min="10753" max="10753" width="29.42578125" style="385" customWidth="1"/>
    <col min="10754" max="10754" width="15.28515625" style="385" customWidth="1"/>
    <col min="10755" max="10755" width="13.5703125" style="385" customWidth="1"/>
    <col min="10756" max="10756" width="12.28515625" style="385" customWidth="1"/>
    <col min="10757" max="10757" width="11.28515625" style="385" customWidth="1"/>
    <col min="10758" max="10758" width="15.28515625" style="385" customWidth="1"/>
    <col min="10759" max="10759" width="12.7109375" style="385" customWidth="1"/>
    <col min="10760" max="10760" width="11.7109375" style="385" customWidth="1"/>
    <col min="10761" max="10761" width="10.28515625" style="385" customWidth="1"/>
    <col min="10762" max="11008" width="9.28515625" style="385"/>
    <col min="11009" max="11009" width="29.42578125" style="385" customWidth="1"/>
    <col min="11010" max="11010" width="15.28515625" style="385" customWidth="1"/>
    <col min="11011" max="11011" width="13.5703125" style="385" customWidth="1"/>
    <col min="11012" max="11012" width="12.28515625" style="385" customWidth="1"/>
    <col min="11013" max="11013" width="11.28515625" style="385" customWidth="1"/>
    <col min="11014" max="11014" width="15.28515625" style="385" customWidth="1"/>
    <col min="11015" max="11015" width="12.7109375" style="385" customWidth="1"/>
    <col min="11016" max="11016" width="11.7109375" style="385" customWidth="1"/>
    <col min="11017" max="11017" width="10.28515625" style="385" customWidth="1"/>
    <col min="11018" max="11264" width="9.28515625" style="385"/>
    <col min="11265" max="11265" width="29.42578125" style="385" customWidth="1"/>
    <col min="11266" max="11266" width="15.28515625" style="385" customWidth="1"/>
    <col min="11267" max="11267" width="13.5703125" style="385" customWidth="1"/>
    <col min="11268" max="11268" width="12.28515625" style="385" customWidth="1"/>
    <col min="11269" max="11269" width="11.28515625" style="385" customWidth="1"/>
    <col min="11270" max="11270" width="15.28515625" style="385" customWidth="1"/>
    <col min="11271" max="11271" width="12.7109375" style="385" customWidth="1"/>
    <col min="11272" max="11272" width="11.7109375" style="385" customWidth="1"/>
    <col min="11273" max="11273" width="10.28515625" style="385" customWidth="1"/>
    <col min="11274" max="11520" width="9.28515625" style="385"/>
    <col min="11521" max="11521" width="29.42578125" style="385" customWidth="1"/>
    <col min="11522" max="11522" width="15.28515625" style="385" customWidth="1"/>
    <col min="11523" max="11523" width="13.5703125" style="385" customWidth="1"/>
    <col min="11524" max="11524" width="12.28515625" style="385" customWidth="1"/>
    <col min="11525" max="11525" width="11.28515625" style="385" customWidth="1"/>
    <col min="11526" max="11526" width="15.28515625" style="385" customWidth="1"/>
    <col min="11527" max="11527" width="12.7109375" style="385" customWidth="1"/>
    <col min="11528" max="11528" width="11.7109375" style="385" customWidth="1"/>
    <col min="11529" max="11529" width="10.28515625" style="385" customWidth="1"/>
    <col min="11530" max="11776" width="9.28515625" style="385"/>
    <col min="11777" max="11777" width="29.42578125" style="385" customWidth="1"/>
    <col min="11778" max="11778" width="15.28515625" style="385" customWidth="1"/>
    <col min="11779" max="11779" width="13.5703125" style="385" customWidth="1"/>
    <col min="11780" max="11780" width="12.28515625" style="385" customWidth="1"/>
    <col min="11781" max="11781" width="11.28515625" style="385" customWidth="1"/>
    <col min="11782" max="11782" width="15.28515625" style="385" customWidth="1"/>
    <col min="11783" max="11783" width="12.7109375" style="385" customWidth="1"/>
    <col min="11784" max="11784" width="11.7109375" style="385" customWidth="1"/>
    <col min="11785" max="11785" width="10.28515625" style="385" customWidth="1"/>
    <col min="11786" max="12032" width="9.28515625" style="385"/>
    <col min="12033" max="12033" width="29.42578125" style="385" customWidth="1"/>
    <col min="12034" max="12034" width="15.28515625" style="385" customWidth="1"/>
    <col min="12035" max="12035" width="13.5703125" style="385" customWidth="1"/>
    <col min="12036" max="12036" width="12.28515625" style="385" customWidth="1"/>
    <col min="12037" max="12037" width="11.28515625" style="385" customWidth="1"/>
    <col min="12038" max="12038" width="15.28515625" style="385" customWidth="1"/>
    <col min="12039" max="12039" width="12.7109375" style="385" customWidth="1"/>
    <col min="12040" max="12040" width="11.7109375" style="385" customWidth="1"/>
    <col min="12041" max="12041" width="10.28515625" style="385" customWidth="1"/>
    <col min="12042" max="12288" width="9.28515625" style="385"/>
    <col min="12289" max="12289" width="29.42578125" style="385" customWidth="1"/>
    <col min="12290" max="12290" width="15.28515625" style="385" customWidth="1"/>
    <col min="12291" max="12291" width="13.5703125" style="385" customWidth="1"/>
    <col min="12292" max="12292" width="12.28515625" style="385" customWidth="1"/>
    <col min="12293" max="12293" width="11.28515625" style="385" customWidth="1"/>
    <col min="12294" max="12294" width="15.28515625" style="385" customWidth="1"/>
    <col min="12295" max="12295" width="12.7109375" style="385" customWidth="1"/>
    <col min="12296" max="12296" width="11.7109375" style="385" customWidth="1"/>
    <col min="12297" max="12297" width="10.28515625" style="385" customWidth="1"/>
    <col min="12298" max="12544" width="9.28515625" style="385"/>
    <col min="12545" max="12545" width="29.42578125" style="385" customWidth="1"/>
    <col min="12546" max="12546" width="15.28515625" style="385" customWidth="1"/>
    <col min="12547" max="12547" width="13.5703125" style="385" customWidth="1"/>
    <col min="12548" max="12548" width="12.28515625" style="385" customWidth="1"/>
    <col min="12549" max="12549" width="11.28515625" style="385" customWidth="1"/>
    <col min="12550" max="12550" width="15.28515625" style="385" customWidth="1"/>
    <col min="12551" max="12551" width="12.7109375" style="385" customWidth="1"/>
    <col min="12552" max="12552" width="11.7109375" style="385" customWidth="1"/>
    <col min="12553" max="12553" width="10.28515625" style="385" customWidth="1"/>
    <col min="12554" max="12800" width="9.28515625" style="385"/>
    <col min="12801" max="12801" width="29.42578125" style="385" customWidth="1"/>
    <col min="12802" max="12802" width="15.28515625" style="385" customWidth="1"/>
    <col min="12803" max="12803" width="13.5703125" style="385" customWidth="1"/>
    <col min="12804" max="12804" width="12.28515625" style="385" customWidth="1"/>
    <col min="12805" max="12805" width="11.28515625" style="385" customWidth="1"/>
    <col min="12806" max="12806" width="15.28515625" style="385" customWidth="1"/>
    <col min="12807" max="12807" width="12.7109375" style="385" customWidth="1"/>
    <col min="12808" max="12808" width="11.7109375" style="385" customWidth="1"/>
    <col min="12809" max="12809" width="10.28515625" style="385" customWidth="1"/>
    <col min="12810" max="13056" width="9.28515625" style="385"/>
    <col min="13057" max="13057" width="29.42578125" style="385" customWidth="1"/>
    <col min="13058" max="13058" width="15.28515625" style="385" customWidth="1"/>
    <col min="13059" max="13059" width="13.5703125" style="385" customWidth="1"/>
    <col min="13060" max="13060" width="12.28515625" style="385" customWidth="1"/>
    <col min="13061" max="13061" width="11.28515625" style="385" customWidth="1"/>
    <col min="13062" max="13062" width="15.28515625" style="385" customWidth="1"/>
    <col min="13063" max="13063" width="12.7109375" style="385" customWidth="1"/>
    <col min="13064" max="13064" width="11.7109375" style="385" customWidth="1"/>
    <col min="13065" max="13065" width="10.28515625" style="385" customWidth="1"/>
    <col min="13066" max="13312" width="9.28515625" style="385"/>
    <col min="13313" max="13313" width="29.42578125" style="385" customWidth="1"/>
    <col min="13314" max="13314" width="15.28515625" style="385" customWidth="1"/>
    <col min="13315" max="13315" width="13.5703125" style="385" customWidth="1"/>
    <col min="13316" max="13316" width="12.28515625" style="385" customWidth="1"/>
    <col min="13317" max="13317" width="11.28515625" style="385" customWidth="1"/>
    <col min="13318" max="13318" width="15.28515625" style="385" customWidth="1"/>
    <col min="13319" max="13319" width="12.7109375" style="385" customWidth="1"/>
    <col min="13320" max="13320" width="11.7109375" style="385" customWidth="1"/>
    <col min="13321" max="13321" width="10.28515625" style="385" customWidth="1"/>
    <col min="13322" max="13568" width="9.28515625" style="385"/>
    <col min="13569" max="13569" width="29.42578125" style="385" customWidth="1"/>
    <col min="13570" max="13570" width="15.28515625" style="385" customWidth="1"/>
    <col min="13571" max="13571" width="13.5703125" style="385" customWidth="1"/>
    <col min="13572" max="13572" width="12.28515625" style="385" customWidth="1"/>
    <col min="13573" max="13573" width="11.28515625" style="385" customWidth="1"/>
    <col min="13574" max="13574" width="15.28515625" style="385" customWidth="1"/>
    <col min="13575" max="13575" width="12.7109375" style="385" customWidth="1"/>
    <col min="13576" max="13576" width="11.7109375" style="385" customWidth="1"/>
    <col min="13577" max="13577" width="10.28515625" style="385" customWidth="1"/>
    <col min="13578" max="13824" width="9.28515625" style="385"/>
    <col min="13825" max="13825" width="29.42578125" style="385" customWidth="1"/>
    <col min="13826" max="13826" width="15.28515625" style="385" customWidth="1"/>
    <col min="13827" max="13827" width="13.5703125" style="385" customWidth="1"/>
    <col min="13828" max="13828" width="12.28515625" style="385" customWidth="1"/>
    <col min="13829" max="13829" width="11.28515625" style="385" customWidth="1"/>
    <col min="13830" max="13830" width="15.28515625" style="385" customWidth="1"/>
    <col min="13831" max="13831" width="12.7109375" style="385" customWidth="1"/>
    <col min="13832" max="13832" width="11.7109375" style="385" customWidth="1"/>
    <col min="13833" max="13833" width="10.28515625" style="385" customWidth="1"/>
    <col min="13834" max="14080" width="9.28515625" style="385"/>
    <col min="14081" max="14081" width="29.42578125" style="385" customWidth="1"/>
    <col min="14082" max="14082" width="15.28515625" style="385" customWidth="1"/>
    <col min="14083" max="14083" width="13.5703125" style="385" customWidth="1"/>
    <col min="14084" max="14084" width="12.28515625" style="385" customWidth="1"/>
    <col min="14085" max="14085" width="11.28515625" style="385" customWidth="1"/>
    <col min="14086" max="14086" width="15.28515625" style="385" customWidth="1"/>
    <col min="14087" max="14087" width="12.7109375" style="385" customWidth="1"/>
    <col min="14088" max="14088" width="11.7109375" style="385" customWidth="1"/>
    <col min="14089" max="14089" width="10.28515625" style="385" customWidth="1"/>
    <col min="14090" max="14336" width="9.28515625" style="385"/>
    <col min="14337" max="14337" width="29.42578125" style="385" customWidth="1"/>
    <col min="14338" max="14338" width="15.28515625" style="385" customWidth="1"/>
    <col min="14339" max="14339" width="13.5703125" style="385" customWidth="1"/>
    <col min="14340" max="14340" width="12.28515625" style="385" customWidth="1"/>
    <col min="14341" max="14341" width="11.28515625" style="385" customWidth="1"/>
    <col min="14342" max="14342" width="15.28515625" style="385" customWidth="1"/>
    <col min="14343" max="14343" width="12.7109375" style="385" customWidth="1"/>
    <col min="14344" max="14344" width="11.7109375" style="385" customWidth="1"/>
    <col min="14345" max="14345" width="10.28515625" style="385" customWidth="1"/>
    <col min="14346" max="14592" width="9.28515625" style="385"/>
    <col min="14593" max="14593" width="29.42578125" style="385" customWidth="1"/>
    <col min="14594" max="14594" width="15.28515625" style="385" customWidth="1"/>
    <col min="14595" max="14595" width="13.5703125" style="385" customWidth="1"/>
    <col min="14596" max="14596" width="12.28515625" style="385" customWidth="1"/>
    <col min="14597" max="14597" width="11.28515625" style="385" customWidth="1"/>
    <col min="14598" max="14598" width="15.28515625" style="385" customWidth="1"/>
    <col min="14599" max="14599" width="12.7109375" style="385" customWidth="1"/>
    <col min="14600" max="14600" width="11.7109375" style="385" customWidth="1"/>
    <col min="14601" max="14601" width="10.28515625" style="385" customWidth="1"/>
    <col min="14602" max="14848" width="9.28515625" style="385"/>
    <col min="14849" max="14849" width="29.42578125" style="385" customWidth="1"/>
    <col min="14850" max="14850" width="15.28515625" style="385" customWidth="1"/>
    <col min="14851" max="14851" width="13.5703125" style="385" customWidth="1"/>
    <col min="14852" max="14852" width="12.28515625" style="385" customWidth="1"/>
    <col min="14853" max="14853" width="11.28515625" style="385" customWidth="1"/>
    <col min="14854" max="14854" width="15.28515625" style="385" customWidth="1"/>
    <col min="14855" max="14855" width="12.7109375" style="385" customWidth="1"/>
    <col min="14856" max="14856" width="11.7109375" style="385" customWidth="1"/>
    <col min="14857" max="14857" width="10.28515625" style="385" customWidth="1"/>
    <col min="14858" max="15104" width="9.28515625" style="385"/>
    <col min="15105" max="15105" width="29.42578125" style="385" customWidth="1"/>
    <col min="15106" max="15106" width="15.28515625" style="385" customWidth="1"/>
    <col min="15107" max="15107" width="13.5703125" style="385" customWidth="1"/>
    <col min="15108" max="15108" width="12.28515625" style="385" customWidth="1"/>
    <col min="15109" max="15109" width="11.28515625" style="385" customWidth="1"/>
    <col min="15110" max="15110" width="15.28515625" style="385" customWidth="1"/>
    <col min="15111" max="15111" width="12.7109375" style="385" customWidth="1"/>
    <col min="15112" max="15112" width="11.7109375" style="385" customWidth="1"/>
    <col min="15113" max="15113" width="10.28515625" style="385" customWidth="1"/>
    <col min="15114" max="15360" width="9.28515625" style="385"/>
    <col min="15361" max="15361" width="29.42578125" style="385" customWidth="1"/>
    <col min="15362" max="15362" width="15.28515625" style="385" customWidth="1"/>
    <col min="15363" max="15363" width="13.5703125" style="385" customWidth="1"/>
    <col min="15364" max="15364" width="12.28515625" style="385" customWidth="1"/>
    <col min="15365" max="15365" width="11.28515625" style="385" customWidth="1"/>
    <col min="15366" max="15366" width="15.28515625" style="385" customWidth="1"/>
    <col min="15367" max="15367" width="12.7109375" style="385" customWidth="1"/>
    <col min="15368" max="15368" width="11.7109375" style="385" customWidth="1"/>
    <col min="15369" max="15369" width="10.28515625" style="385" customWidth="1"/>
    <col min="15370" max="15616" width="9.28515625" style="385"/>
    <col min="15617" max="15617" width="29.42578125" style="385" customWidth="1"/>
    <col min="15618" max="15618" width="15.28515625" style="385" customWidth="1"/>
    <col min="15619" max="15619" width="13.5703125" style="385" customWidth="1"/>
    <col min="15620" max="15620" width="12.28515625" style="385" customWidth="1"/>
    <col min="15621" max="15621" width="11.28515625" style="385" customWidth="1"/>
    <col min="15622" max="15622" width="15.28515625" style="385" customWidth="1"/>
    <col min="15623" max="15623" width="12.7109375" style="385" customWidth="1"/>
    <col min="15624" max="15624" width="11.7109375" style="385" customWidth="1"/>
    <col min="15625" max="15625" width="10.28515625" style="385" customWidth="1"/>
    <col min="15626" max="15872" width="9.28515625" style="385"/>
    <col min="15873" max="15873" width="29.42578125" style="385" customWidth="1"/>
    <col min="15874" max="15874" width="15.28515625" style="385" customWidth="1"/>
    <col min="15875" max="15875" width="13.5703125" style="385" customWidth="1"/>
    <col min="15876" max="15876" width="12.28515625" style="385" customWidth="1"/>
    <col min="15877" max="15877" width="11.28515625" style="385" customWidth="1"/>
    <col min="15878" max="15878" width="15.28515625" style="385" customWidth="1"/>
    <col min="15879" max="15879" width="12.7109375" style="385" customWidth="1"/>
    <col min="15880" max="15880" width="11.7109375" style="385" customWidth="1"/>
    <col min="15881" max="15881" width="10.28515625" style="385" customWidth="1"/>
    <col min="15882" max="16128" width="9.28515625" style="385"/>
    <col min="16129" max="16129" width="29.42578125" style="385" customWidth="1"/>
    <col min="16130" max="16130" width="15.28515625" style="385" customWidth="1"/>
    <col min="16131" max="16131" width="13.5703125" style="385" customWidth="1"/>
    <col min="16132" max="16132" width="12.28515625" style="385" customWidth="1"/>
    <col min="16133" max="16133" width="11.28515625" style="385" customWidth="1"/>
    <col min="16134" max="16134" width="15.28515625" style="385" customWidth="1"/>
    <col min="16135" max="16135" width="12.7109375" style="385" customWidth="1"/>
    <col min="16136" max="16136" width="11.7109375" style="385" customWidth="1"/>
    <col min="16137" max="16137" width="10.28515625" style="385" customWidth="1"/>
    <col min="16138" max="16384" width="9.28515625" style="385"/>
  </cols>
  <sheetData>
    <row r="1" spans="1:7" ht="25.5" x14ac:dyDescent="0.35">
      <c r="A1" s="735" t="s">
        <v>140</v>
      </c>
      <c r="B1" s="735"/>
      <c r="C1" s="735"/>
      <c r="D1" s="735"/>
      <c r="E1" s="735"/>
      <c r="F1" s="384"/>
      <c r="G1" s="384"/>
    </row>
    <row r="2" spans="1:7" ht="20.25" x14ac:dyDescent="0.25">
      <c r="A2" s="736" t="s">
        <v>243</v>
      </c>
      <c r="B2" s="736"/>
      <c r="C2" s="736"/>
      <c r="D2" s="736"/>
      <c r="E2" s="736"/>
      <c r="F2" s="384"/>
      <c r="G2" s="384"/>
    </row>
    <row r="3" spans="1:7" ht="20.25" x14ac:dyDescent="0.25">
      <c r="A3" s="386" t="s">
        <v>244</v>
      </c>
      <c r="B3" s="387"/>
      <c r="C3" s="387"/>
      <c r="D3" s="387"/>
      <c r="E3" s="387"/>
      <c r="F3" s="384"/>
      <c r="G3" s="384"/>
    </row>
    <row r="4" spans="1:7" ht="15" customHeight="1" thickBot="1" x14ac:dyDescent="0.35">
      <c r="A4" s="386"/>
      <c r="B4" s="388"/>
      <c r="C4" s="388"/>
      <c r="D4" s="388"/>
      <c r="E4" s="388"/>
      <c r="F4" s="389"/>
      <c r="G4" s="389"/>
    </row>
    <row r="5" spans="1:7" ht="23.25" customHeight="1" thickBot="1" x14ac:dyDescent="0.4">
      <c r="A5" s="737" t="s">
        <v>245</v>
      </c>
      <c r="B5" s="738"/>
      <c r="C5" s="738"/>
      <c r="D5" s="738"/>
      <c r="E5" s="739" t="s">
        <v>246</v>
      </c>
      <c r="F5" s="740"/>
      <c r="G5" s="741"/>
    </row>
    <row r="6" spans="1:7" ht="15.75" customHeight="1" x14ac:dyDescent="0.25">
      <c r="A6" s="742" t="s">
        <v>247</v>
      </c>
      <c r="B6" s="745" t="s">
        <v>248</v>
      </c>
      <c r="C6" s="746"/>
      <c r="D6" s="747"/>
      <c r="E6" s="748" t="s">
        <v>146</v>
      </c>
      <c r="F6" s="749"/>
      <c r="G6" s="750"/>
    </row>
    <row r="7" spans="1:7" ht="12.75" customHeight="1" x14ac:dyDescent="0.2">
      <c r="A7" s="743"/>
      <c r="B7" s="751" t="s">
        <v>249</v>
      </c>
      <c r="C7" s="753" t="s">
        <v>250</v>
      </c>
      <c r="D7" s="755" t="s">
        <v>251</v>
      </c>
      <c r="E7" s="751" t="s">
        <v>249</v>
      </c>
      <c r="F7" s="753" t="s">
        <v>250</v>
      </c>
      <c r="G7" s="755" t="s">
        <v>251</v>
      </c>
    </row>
    <row r="8" spans="1:7" ht="18.75" customHeight="1" thickBot="1" x14ac:dyDescent="0.25">
      <c r="A8" s="744"/>
      <c r="B8" s="752"/>
      <c r="C8" s="754"/>
      <c r="D8" s="756"/>
      <c r="E8" s="752"/>
      <c r="F8" s="754"/>
      <c r="G8" s="756"/>
    </row>
    <row r="9" spans="1:7" ht="15.75" x14ac:dyDescent="0.25">
      <c r="A9" s="390" t="s">
        <v>252</v>
      </c>
      <c r="B9" s="391">
        <v>4180</v>
      </c>
      <c r="C9" s="392">
        <v>2810</v>
      </c>
      <c r="D9" s="393">
        <v>1370</v>
      </c>
      <c r="E9" s="391">
        <v>315</v>
      </c>
      <c r="F9" s="392">
        <v>221</v>
      </c>
      <c r="G9" s="393">
        <v>94</v>
      </c>
    </row>
    <row r="10" spans="1:7" ht="15.75" x14ac:dyDescent="0.25">
      <c r="A10" s="394" t="s">
        <v>253</v>
      </c>
      <c r="B10" s="395">
        <v>3972</v>
      </c>
      <c r="C10" s="396">
        <v>223</v>
      </c>
      <c r="D10" s="397">
        <v>3749</v>
      </c>
      <c r="E10" s="395">
        <v>1326</v>
      </c>
      <c r="F10" s="396">
        <v>150</v>
      </c>
      <c r="G10" s="397">
        <v>1176</v>
      </c>
    </row>
    <row r="11" spans="1:7" ht="15.75" x14ac:dyDescent="0.25">
      <c r="A11" s="398" t="s">
        <v>254</v>
      </c>
      <c r="B11" s="399">
        <v>310</v>
      </c>
      <c r="C11" s="400">
        <v>284</v>
      </c>
      <c r="D11" s="401">
        <v>26</v>
      </c>
      <c r="E11" s="399">
        <v>2</v>
      </c>
      <c r="F11" s="400">
        <v>0</v>
      </c>
      <c r="G11" s="401">
        <v>2</v>
      </c>
    </row>
    <row r="12" spans="1:7" ht="15.75" x14ac:dyDescent="0.25">
      <c r="A12" s="394" t="s">
        <v>255</v>
      </c>
      <c r="B12" s="395">
        <v>1769</v>
      </c>
      <c r="C12" s="396">
        <v>333</v>
      </c>
      <c r="D12" s="397">
        <v>1436</v>
      </c>
      <c r="E12" s="395">
        <v>184</v>
      </c>
      <c r="F12" s="396">
        <v>1</v>
      </c>
      <c r="G12" s="397">
        <v>183</v>
      </c>
    </row>
    <row r="13" spans="1:7" ht="15.75" x14ac:dyDescent="0.25">
      <c r="A13" s="398" t="s">
        <v>256</v>
      </c>
      <c r="B13" s="399">
        <v>413</v>
      </c>
      <c r="C13" s="400">
        <v>54</v>
      </c>
      <c r="D13" s="401">
        <v>359</v>
      </c>
      <c r="E13" s="399">
        <v>94</v>
      </c>
      <c r="F13" s="400">
        <v>0</v>
      </c>
      <c r="G13" s="401">
        <v>94</v>
      </c>
    </row>
    <row r="14" spans="1:7" ht="15.75" x14ac:dyDescent="0.25">
      <c r="A14" s="394" t="s">
        <v>257</v>
      </c>
      <c r="B14" s="395">
        <v>887</v>
      </c>
      <c r="C14" s="396">
        <v>499</v>
      </c>
      <c r="D14" s="397">
        <v>388</v>
      </c>
      <c r="E14" s="395">
        <v>25</v>
      </c>
      <c r="F14" s="396">
        <v>7</v>
      </c>
      <c r="G14" s="397">
        <v>18</v>
      </c>
    </row>
    <row r="15" spans="1:7" ht="15.75" x14ac:dyDescent="0.25">
      <c r="A15" s="398" t="s">
        <v>258</v>
      </c>
      <c r="B15" s="399">
        <v>126</v>
      </c>
      <c r="C15" s="400">
        <v>45</v>
      </c>
      <c r="D15" s="401">
        <v>81</v>
      </c>
      <c r="E15" s="399">
        <v>79</v>
      </c>
      <c r="F15" s="400">
        <v>28</v>
      </c>
      <c r="G15" s="401">
        <v>51</v>
      </c>
    </row>
    <row r="16" spans="1:7" ht="15.75" x14ac:dyDescent="0.25">
      <c r="A16" s="394" t="s">
        <v>259</v>
      </c>
      <c r="B16" s="395">
        <v>728</v>
      </c>
      <c r="C16" s="396">
        <v>73</v>
      </c>
      <c r="D16" s="397">
        <v>655</v>
      </c>
      <c r="E16" s="395">
        <v>32</v>
      </c>
      <c r="F16" s="396">
        <v>0</v>
      </c>
      <c r="G16" s="397">
        <v>32</v>
      </c>
    </row>
    <row r="17" spans="1:7" ht="15.75" x14ac:dyDescent="0.25">
      <c r="A17" s="402" t="s">
        <v>260</v>
      </c>
      <c r="B17" s="403">
        <v>12385</v>
      </c>
      <c r="C17" s="404">
        <v>4321</v>
      </c>
      <c r="D17" s="405">
        <v>8064</v>
      </c>
      <c r="E17" s="403">
        <v>2057</v>
      </c>
      <c r="F17" s="404">
        <v>407</v>
      </c>
      <c r="G17" s="405">
        <v>1650</v>
      </c>
    </row>
    <row r="18" spans="1:7" ht="15.75" x14ac:dyDescent="0.25">
      <c r="A18" s="398" t="s">
        <v>261</v>
      </c>
      <c r="B18" s="399">
        <v>125793</v>
      </c>
      <c r="C18" s="400">
        <v>40980</v>
      </c>
      <c r="D18" s="401">
        <v>84813</v>
      </c>
      <c r="E18" s="399">
        <v>54266</v>
      </c>
      <c r="F18" s="400">
        <v>6250</v>
      </c>
      <c r="G18" s="401">
        <v>48016</v>
      </c>
    </row>
    <row r="19" spans="1:7" ht="15.75" x14ac:dyDescent="0.25">
      <c r="A19" s="394" t="s">
        <v>262</v>
      </c>
      <c r="B19" s="395">
        <v>9032</v>
      </c>
      <c r="C19" s="396">
        <v>6399</v>
      </c>
      <c r="D19" s="397">
        <v>2633</v>
      </c>
      <c r="E19" s="395">
        <v>2596</v>
      </c>
      <c r="F19" s="396">
        <v>2068</v>
      </c>
      <c r="G19" s="397">
        <v>528</v>
      </c>
    </row>
    <row r="20" spans="1:7" ht="15.75" x14ac:dyDescent="0.25">
      <c r="A20" s="402" t="s">
        <v>263</v>
      </c>
      <c r="B20" s="403">
        <v>134825</v>
      </c>
      <c r="C20" s="404">
        <v>47379</v>
      </c>
      <c r="D20" s="405">
        <v>87446</v>
      </c>
      <c r="E20" s="403">
        <v>56862</v>
      </c>
      <c r="F20" s="404">
        <v>8318</v>
      </c>
      <c r="G20" s="405">
        <v>48544</v>
      </c>
    </row>
    <row r="21" spans="1:7" ht="15.75" x14ac:dyDescent="0.25">
      <c r="A21" s="398" t="s">
        <v>264</v>
      </c>
      <c r="B21" s="399">
        <v>5759</v>
      </c>
      <c r="C21" s="400">
        <v>885</v>
      </c>
      <c r="D21" s="401">
        <v>4874</v>
      </c>
      <c r="E21" s="399">
        <v>2321</v>
      </c>
      <c r="F21" s="400">
        <v>381</v>
      </c>
      <c r="G21" s="401">
        <v>1940</v>
      </c>
    </row>
    <row r="22" spans="1:7" ht="15.75" x14ac:dyDescent="0.25">
      <c r="A22" s="394" t="s">
        <v>265</v>
      </c>
      <c r="B22" s="395">
        <v>2192</v>
      </c>
      <c r="C22" s="396">
        <v>994</v>
      </c>
      <c r="D22" s="397">
        <v>1198</v>
      </c>
      <c r="E22" s="395">
        <v>1302</v>
      </c>
      <c r="F22" s="396">
        <v>564</v>
      </c>
      <c r="G22" s="397">
        <v>738</v>
      </c>
    </row>
    <row r="23" spans="1:7" ht="15.75" x14ac:dyDescent="0.25">
      <c r="A23" s="402" t="s">
        <v>266</v>
      </c>
      <c r="B23" s="403">
        <v>7951</v>
      </c>
      <c r="C23" s="404">
        <v>1879</v>
      </c>
      <c r="D23" s="405">
        <v>6072</v>
      </c>
      <c r="E23" s="403">
        <v>3623</v>
      </c>
      <c r="F23" s="404">
        <v>945</v>
      </c>
      <c r="G23" s="405">
        <v>2678</v>
      </c>
    </row>
    <row r="24" spans="1:7" ht="15.75" x14ac:dyDescent="0.25">
      <c r="A24" s="398" t="s">
        <v>267</v>
      </c>
      <c r="B24" s="399">
        <v>478670</v>
      </c>
      <c r="C24" s="400">
        <v>478054</v>
      </c>
      <c r="D24" s="401">
        <v>616</v>
      </c>
      <c r="E24" s="399">
        <v>52507</v>
      </c>
      <c r="F24" s="400">
        <v>52412</v>
      </c>
      <c r="G24" s="401">
        <v>95</v>
      </c>
    </row>
    <row r="25" spans="1:7" ht="15.75" x14ac:dyDescent="0.25">
      <c r="A25" s="394" t="s">
        <v>268</v>
      </c>
      <c r="B25" s="395">
        <v>578795</v>
      </c>
      <c r="C25" s="396">
        <v>62231</v>
      </c>
      <c r="D25" s="397">
        <v>516564</v>
      </c>
      <c r="E25" s="395">
        <v>30771</v>
      </c>
      <c r="F25" s="396">
        <v>16416</v>
      </c>
      <c r="G25" s="397">
        <v>14355</v>
      </c>
    </row>
    <row r="26" spans="1:7" ht="15.75" x14ac:dyDescent="0.25">
      <c r="A26" s="402" t="s">
        <v>269</v>
      </c>
      <c r="B26" s="403">
        <v>1057465</v>
      </c>
      <c r="C26" s="404">
        <v>540285</v>
      </c>
      <c r="D26" s="405">
        <v>517180</v>
      </c>
      <c r="E26" s="403">
        <v>83278</v>
      </c>
      <c r="F26" s="404">
        <v>68828</v>
      </c>
      <c r="G26" s="405">
        <v>14450</v>
      </c>
    </row>
    <row r="27" spans="1:7" ht="15.75" x14ac:dyDescent="0.25">
      <c r="A27" s="406" t="s">
        <v>270</v>
      </c>
      <c r="B27" s="399">
        <v>2553</v>
      </c>
      <c r="C27" s="400">
        <v>1509</v>
      </c>
      <c r="D27" s="401">
        <v>1044</v>
      </c>
      <c r="E27" s="399">
        <v>557</v>
      </c>
      <c r="F27" s="400">
        <v>555</v>
      </c>
      <c r="G27" s="401">
        <v>2</v>
      </c>
    </row>
    <row r="28" spans="1:7" ht="15.75" x14ac:dyDescent="0.25">
      <c r="A28" s="251" t="s">
        <v>271</v>
      </c>
      <c r="B28" s="395">
        <v>20</v>
      </c>
      <c r="C28" s="396">
        <v>18</v>
      </c>
      <c r="D28" s="397">
        <v>2</v>
      </c>
      <c r="E28" s="395">
        <v>6</v>
      </c>
      <c r="F28" s="396">
        <v>6</v>
      </c>
      <c r="G28" s="397">
        <v>0</v>
      </c>
    </row>
    <row r="29" spans="1:7" ht="15.75" x14ac:dyDescent="0.25">
      <c r="A29" s="406" t="s">
        <v>272</v>
      </c>
      <c r="B29" s="399">
        <v>27</v>
      </c>
      <c r="C29" s="400">
        <v>27</v>
      </c>
      <c r="D29" s="401">
        <v>0</v>
      </c>
      <c r="E29" s="399">
        <v>6</v>
      </c>
      <c r="F29" s="400">
        <v>6</v>
      </c>
      <c r="G29" s="401">
        <v>0</v>
      </c>
    </row>
    <row r="30" spans="1:7" ht="15.75" x14ac:dyDescent="0.25">
      <c r="A30" s="407" t="s">
        <v>273</v>
      </c>
      <c r="B30" s="403">
        <v>2600</v>
      </c>
      <c r="C30" s="404">
        <v>1554</v>
      </c>
      <c r="D30" s="405">
        <v>1046</v>
      </c>
      <c r="E30" s="403">
        <v>569</v>
      </c>
      <c r="F30" s="404">
        <v>567</v>
      </c>
      <c r="G30" s="405">
        <v>2</v>
      </c>
    </row>
    <row r="31" spans="1:7" ht="15.75" x14ac:dyDescent="0.25">
      <c r="A31" s="408" t="s">
        <v>274</v>
      </c>
      <c r="B31" s="399">
        <v>15004076</v>
      </c>
      <c r="C31" s="400">
        <v>300</v>
      </c>
      <c r="D31" s="401">
        <v>15003776</v>
      </c>
      <c r="E31" s="399">
        <v>337118</v>
      </c>
      <c r="F31" s="400">
        <v>0</v>
      </c>
      <c r="G31" s="401">
        <v>337118</v>
      </c>
    </row>
    <row r="32" spans="1:7" ht="15.75" x14ac:dyDescent="0.25">
      <c r="A32" s="394" t="s">
        <v>275</v>
      </c>
      <c r="B32" s="395">
        <v>689409</v>
      </c>
      <c r="C32" s="396">
        <v>525</v>
      </c>
      <c r="D32" s="397">
        <v>688884</v>
      </c>
      <c r="E32" s="395">
        <v>525</v>
      </c>
      <c r="F32" s="396">
        <v>525</v>
      </c>
      <c r="G32" s="397">
        <v>0</v>
      </c>
    </row>
    <row r="33" spans="1:9" ht="15.75" x14ac:dyDescent="0.25">
      <c r="A33" s="398" t="s">
        <v>276</v>
      </c>
      <c r="B33" s="399">
        <v>1045438</v>
      </c>
      <c r="C33" s="400">
        <v>1045438</v>
      </c>
      <c r="D33" s="401">
        <v>0</v>
      </c>
      <c r="E33" s="399">
        <v>10700</v>
      </c>
      <c r="F33" s="400">
        <v>10700</v>
      </c>
      <c r="G33" s="401">
        <v>0</v>
      </c>
    </row>
    <row r="34" spans="1:9" ht="15.75" x14ac:dyDescent="0.25">
      <c r="A34" s="394" t="s">
        <v>277</v>
      </c>
      <c r="B34" s="395">
        <v>1110962</v>
      </c>
      <c r="C34" s="396">
        <v>300</v>
      </c>
      <c r="D34" s="397">
        <v>1110662</v>
      </c>
      <c r="E34" s="395">
        <v>31826</v>
      </c>
      <c r="F34" s="396">
        <v>0</v>
      </c>
      <c r="G34" s="397">
        <v>31826</v>
      </c>
    </row>
    <row r="35" spans="1:9" ht="15.75" x14ac:dyDescent="0.25">
      <c r="A35" s="398" t="s">
        <v>278</v>
      </c>
      <c r="B35" s="399">
        <v>4052650</v>
      </c>
      <c r="C35" s="400">
        <v>4052650</v>
      </c>
      <c r="D35" s="401">
        <v>0</v>
      </c>
      <c r="E35" s="399">
        <v>0</v>
      </c>
      <c r="F35" s="400">
        <v>0</v>
      </c>
      <c r="G35" s="401">
        <v>0</v>
      </c>
    </row>
    <row r="36" spans="1:9" ht="15.75" x14ac:dyDescent="0.25">
      <c r="A36" s="394" t="s">
        <v>279</v>
      </c>
      <c r="B36" s="395">
        <v>14362700</v>
      </c>
      <c r="C36" s="396">
        <v>14362700</v>
      </c>
      <c r="D36" s="397">
        <v>0</v>
      </c>
      <c r="E36" s="395">
        <v>1324800</v>
      </c>
      <c r="F36" s="396">
        <v>1324800</v>
      </c>
      <c r="G36" s="397">
        <v>0</v>
      </c>
    </row>
    <row r="37" spans="1:9" ht="15.75" x14ac:dyDescent="0.25">
      <c r="A37" s="398" t="s">
        <v>280</v>
      </c>
      <c r="B37" s="399">
        <v>71480</v>
      </c>
      <c r="C37" s="400">
        <v>1230</v>
      </c>
      <c r="D37" s="401">
        <v>70250</v>
      </c>
      <c r="E37" s="399">
        <v>0</v>
      </c>
      <c r="F37" s="400">
        <v>0</v>
      </c>
      <c r="G37" s="401">
        <v>0</v>
      </c>
    </row>
    <row r="38" spans="1:9" ht="15.75" x14ac:dyDescent="0.25">
      <c r="A38" s="402" t="s">
        <v>281</v>
      </c>
      <c r="B38" s="403">
        <v>36336715</v>
      </c>
      <c r="C38" s="404">
        <v>19463143</v>
      </c>
      <c r="D38" s="405">
        <v>16873572</v>
      </c>
      <c r="E38" s="403">
        <v>1704969</v>
      </c>
      <c r="F38" s="404">
        <v>1336025</v>
      </c>
      <c r="G38" s="405">
        <v>368944</v>
      </c>
    </row>
    <row r="39" spans="1:9" ht="16.5" thickBot="1" x14ac:dyDescent="0.3">
      <c r="A39" s="409" t="s">
        <v>282</v>
      </c>
      <c r="B39" s="410">
        <v>636128</v>
      </c>
      <c r="C39" s="411">
        <v>8758</v>
      </c>
      <c r="D39" s="412">
        <v>627370</v>
      </c>
      <c r="E39" s="410">
        <v>15024</v>
      </c>
      <c r="F39" s="411">
        <v>1535</v>
      </c>
      <c r="G39" s="412">
        <v>13489</v>
      </c>
    </row>
    <row r="40" spans="1:9" ht="16.5" thickBot="1" x14ac:dyDescent="0.3">
      <c r="A40" s="413"/>
      <c r="B40" s="414"/>
      <c r="C40" s="414"/>
      <c r="D40" s="414"/>
      <c r="E40" s="414"/>
      <c r="F40" s="414"/>
      <c r="G40" s="414"/>
    </row>
    <row r="41" spans="1:9" ht="24" thickBot="1" x14ac:dyDescent="0.4">
      <c r="A41" s="415" t="s">
        <v>283</v>
      </c>
      <c r="B41" s="416"/>
      <c r="C41" s="416"/>
      <c r="D41" s="416"/>
      <c r="E41" s="416"/>
      <c r="F41" s="417"/>
      <c r="G41" s="418"/>
      <c r="H41" s="418"/>
      <c r="I41" s="419" t="s">
        <v>246</v>
      </c>
    </row>
    <row r="42" spans="1:9" ht="15.75" x14ac:dyDescent="0.25">
      <c r="A42" s="743" t="s">
        <v>247</v>
      </c>
      <c r="B42" s="745" t="s">
        <v>248</v>
      </c>
      <c r="C42" s="746"/>
      <c r="D42" s="746"/>
      <c r="E42" s="747"/>
      <c r="F42" s="745" t="s">
        <v>146</v>
      </c>
      <c r="G42" s="746"/>
      <c r="H42" s="746"/>
      <c r="I42" s="747"/>
    </row>
    <row r="43" spans="1:9" ht="12.75" customHeight="1" x14ac:dyDescent="0.2">
      <c r="A43" s="743"/>
      <c r="B43" s="757" t="s">
        <v>284</v>
      </c>
      <c r="C43" s="759" t="s">
        <v>285</v>
      </c>
      <c r="D43" s="759" t="s">
        <v>286</v>
      </c>
      <c r="E43" s="761" t="s">
        <v>287</v>
      </c>
      <c r="F43" s="757" t="s">
        <v>284</v>
      </c>
      <c r="G43" s="759" t="s">
        <v>285</v>
      </c>
      <c r="H43" s="759" t="s">
        <v>286</v>
      </c>
      <c r="I43" s="761" t="s">
        <v>287</v>
      </c>
    </row>
    <row r="44" spans="1:9" ht="38.25" customHeight="1" thickBot="1" x14ac:dyDescent="0.25">
      <c r="A44" s="744"/>
      <c r="B44" s="758"/>
      <c r="C44" s="760"/>
      <c r="D44" s="760"/>
      <c r="E44" s="762"/>
      <c r="F44" s="758"/>
      <c r="G44" s="760"/>
      <c r="H44" s="760"/>
      <c r="I44" s="762"/>
    </row>
    <row r="45" spans="1:9" ht="15.75" x14ac:dyDescent="0.25">
      <c r="A45" s="390" t="s">
        <v>288</v>
      </c>
      <c r="B45" s="391">
        <v>2347</v>
      </c>
      <c r="C45" s="392">
        <v>1800</v>
      </c>
      <c r="D45" s="420">
        <v>174</v>
      </c>
      <c r="E45" s="393">
        <v>4321</v>
      </c>
      <c r="F45" s="391">
        <v>53</v>
      </c>
      <c r="G45" s="392">
        <v>180</v>
      </c>
      <c r="H45" s="420">
        <v>174</v>
      </c>
      <c r="I45" s="393">
        <v>407</v>
      </c>
    </row>
    <row r="46" spans="1:9" ht="15.75" x14ac:dyDescent="0.25">
      <c r="A46" s="394" t="s">
        <v>289</v>
      </c>
      <c r="B46" s="395">
        <v>5337</v>
      </c>
      <c r="C46" s="396">
        <v>2565</v>
      </c>
      <c r="D46" s="421">
        <v>162</v>
      </c>
      <c r="E46" s="397">
        <v>8064</v>
      </c>
      <c r="F46" s="395">
        <v>454</v>
      </c>
      <c r="G46" s="396">
        <v>1034</v>
      </c>
      <c r="H46" s="421">
        <v>162</v>
      </c>
      <c r="I46" s="397">
        <v>1650</v>
      </c>
    </row>
    <row r="47" spans="1:9" ht="15.75" x14ac:dyDescent="0.25">
      <c r="A47" s="398" t="s">
        <v>290</v>
      </c>
      <c r="B47" s="399">
        <v>19284</v>
      </c>
      <c r="C47" s="400">
        <v>27780</v>
      </c>
      <c r="D47" s="422">
        <v>315</v>
      </c>
      <c r="E47" s="401">
        <v>47379</v>
      </c>
      <c r="F47" s="399">
        <v>2496</v>
      </c>
      <c r="G47" s="400">
        <v>5822</v>
      </c>
      <c r="H47" s="422">
        <v>0</v>
      </c>
      <c r="I47" s="401">
        <v>8318</v>
      </c>
    </row>
    <row r="48" spans="1:9" ht="15.75" x14ac:dyDescent="0.25">
      <c r="A48" s="394" t="s">
        <v>291</v>
      </c>
      <c r="B48" s="395">
        <v>70547</v>
      </c>
      <c r="C48" s="396">
        <v>16899</v>
      </c>
      <c r="D48" s="421">
        <v>0</v>
      </c>
      <c r="E48" s="397">
        <v>87446</v>
      </c>
      <c r="F48" s="395">
        <v>41372</v>
      </c>
      <c r="G48" s="396">
        <v>7172</v>
      </c>
      <c r="H48" s="421">
        <v>0</v>
      </c>
      <c r="I48" s="397">
        <v>48544</v>
      </c>
    </row>
    <row r="49" spans="1:9" ht="15.75" x14ac:dyDescent="0.25">
      <c r="A49" s="398" t="s">
        <v>292</v>
      </c>
      <c r="B49" s="399">
        <v>953</v>
      </c>
      <c r="C49" s="400">
        <v>685</v>
      </c>
      <c r="D49" s="422">
        <v>241</v>
      </c>
      <c r="E49" s="401">
        <v>1879</v>
      </c>
      <c r="F49" s="399">
        <v>305</v>
      </c>
      <c r="G49" s="400">
        <v>405</v>
      </c>
      <c r="H49" s="422">
        <v>235</v>
      </c>
      <c r="I49" s="401">
        <v>945</v>
      </c>
    </row>
    <row r="50" spans="1:9" ht="15.75" x14ac:dyDescent="0.25">
      <c r="A50" s="394" t="s">
        <v>293</v>
      </c>
      <c r="B50" s="395">
        <v>2807</v>
      </c>
      <c r="C50" s="396">
        <v>3265</v>
      </c>
      <c r="D50" s="421">
        <v>0</v>
      </c>
      <c r="E50" s="397">
        <v>6072</v>
      </c>
      <c r="F50" s="395">
        <v>764</v>
      </c>
      <c r="G50" s="396">
        <v>1914</v>
      </c>
      <c r="H50" s="421">
        <v>0</v>
      </c>
      <c r="I50" s="397">
        <v>2678</v>
      </c>
    </row>
    <row r="51" spans="1:9" ht="15.75" x14ac:dyDescent="0.25">
      <c r="A51" s="398" t="s">
        <v>294</v>
      </c>
      <c r="B51" s="399">
        <v>339257</v>
      </c>
      <c r="C51" s="400">
        <v>201028</v>
      </c>
      <c r="D51" s="422">
        <v>0</v>
      </c>
      <c r="E51" s="401">
        <v>540285</v>
      </c>
      <c r="F51" s="399">
        <v>14413</v>
      </c>
      <c r="G51" s="400">
        <v>54415</v>
      </c>
      <c r="H51" s="422">
        <v>0</v>
      </c>
      <c r="I51" s="401">
        <v>68828</v>
      </c>
    </row>
    <row r="52" spans="1:9" ht="15.75" x14ac:dyDescent="0.25">
      <c r="A52" s="394" t="s">
        <v>295</v>
      </c>
      <c r="B52" s="395">
        <v>72638</v>
      </c>
      <c r="C52" s="396">
        <v>444542</v>
      </c>
      <c r="D52" s="421">
        <v>0</v>
      </c>
      <c r="E52" s="397">
        <v>517180</v>
      </c>
      <c r="F52" s="395">
        <v>3162</v>
      </c>
      <c r="G52" s="396">
        <v>11288</v>
      </c>
      <c r="H52" s="421">
        <v>0</v>
      </c>
      <c r="I52" s="397">
        <v>14450</v>
      </c>
    </row>
    <row r="53" spans="1:9" ht="15.75" x14ac:dyDescent="0.25">
      <c r="A53" s="398" t="s">
        <v>296</v>
      </c>
      <c r="B53" s="399">
        <v>696</v>
      </c>
      <c r="C53" s="400">
        <v>781</v>
      </c>
      <c r="D53" s="422">
        <v>77</v>
      </c>
      <c r="E53" s="401">
        <v>1554</v>
      </c>
      <c r="F53" s="399">
        <v>199</v>
      </c>
      <c r="G53" s="400">
        <v>336</v>
      </c>
      <c r="H53" s="422">
        <v>32</v>
      </c>
      <c r="I53" s="401">
        <v>567</v>
      </c>
    </row>
    <row r="54" spans="1:9" ht="15.75" x14ac:dyDescent="0.25">
      <c r="A54" s="394" t="s">
        <v>297</v>
      </c>
      <c r="B54" s="395">
        <v>838</v>
      </c>
      <c r="C54" s="396">
        <v>208</v>
      </c>
      <c r="D54" s="421">
        <v>0</v>
      </c>
      <c r="E54" s="397">
        <v>1046</v>
      </c>
      <c r="F54" s="395">
        <v>0</v>
      </c>
      <c r="G54" s="396">
        <v>2</v>
      </c>
      <c r="H54" s="421">
        <v>0</v>
      </c>
      <c r="I54" s="397">
        <v>2</v>
      </c>
    </row>
    <row r="55" spans="1:9" ht="15.75" x14ac:dyDescent="0.25">
      <c r="A55" s="398" t="s">
        <v>298</v>
      </c>
      <c r="B55" s="399">
        <v>7582544</v>
      </c>
      <c r="C55" s="400">
        <v>11880599</v>
      </c>
      <c r="D55" s="422">
        <v>0</v>
      </c>
      <c r="E55" s="401">
        <v>19463143</v>
      </c>
      <c r="F55" s="399">
        <v>11015</v>
      </c>
      <c r="G55" s="400">
        <v>1325010</v>
      </c>
      <c r="H55" s="422">
        <v>0</v>
      </c>
      <c r="I55" s="401">
        <v>1336025</v>
      </c>
    </row>
    <row r="56" spans="1:9" ht="15.75" x14ac:dyDescent="0.25">
      <c r="A56" s="394" t="s">
        <v>299</v>
      </c>
      <c r="B56" s="395">
        <v>13307353</v>
      </c>
      <c r="C56" s="396">
        <v>3566219</v>
      </c>
      <c r="D56" s="421">
        <v>0</v>
      </c>
      <c r="E56" s="397">
        <v>16873572</v>
      </c>
      <c r="F56" s="395">
        <v>243044</v>
      </c>
      <c r="G56" s="396">
        <v>125900</v>
      </c>
      <c r="H56" s="421">
        <v>0</v>
      </c>
      <c r="I56" s="397">
        <v>368944</v>
      </c>
    </row>
    <row r="57" spans="1:9" ht="15.75" x14ac:dyDescent="0.25">
      <c r="A57" s="398" t="s">
        <v>300</v>
      </c>
      <c r="B57" s="399">
        <v>7983</v>
      </c>
      <c r="C57" s="400">
        <v>775</v>
      </c>
      <c r="D57" s="422">
        <v>0</v>
      </c>
      <c r="E57" s="401">
        <v>8758</v>
      </c>
      <c r="F57" s="399">
        <v>1535</v>
      </c>
      <c r="G57" s="400">
        <v>0</v>
      </c>
      <c r="H57" s="422">
        <v>0</v>
      </c>
      <c r="I57" s="401">
        <v>1535</v>
      </c>
    </row>
    <row r="58" spans="1:9" ht="16.5" thickBot="1" x14ac:dyDescent="0.3">
      <c r="A58" s="423" t="s">
        <v>301</v>
      </c>
      <c r="B58" s="424">
        <v>348546</v>
      </c>
      <c r="C58" s="425">
        <v>278824</v>
      </c>
      <c r="D58" s="426">
        <v>0</v>
      </c>
      <c r="E58" s="427">
        <v>627370</v>
      </c>
      <c r="F58" s="424">
        <v>13489</v>
      </c>
      <c r="G58" s="425">
        <v>0</v>
      </c>
      <c r="H58" s="426">
        <v>0</v>
      </c>
      <c r="I58" s="427">
        <v>13489</v>
      </c>
    </row>
    <row r="59" spans="1:9" ht="13.5" thickBot="1" x14ac:dyDescent="0.25"/>
    <row r="60" spans="1:9" ht="24" thickBot="1" x14ac:dyDescent="0.4">
      <c r="A60" s="737" t="s">
        <v>245</v>
      </c>
      <c r="B60" s="738"/>
      <c r="C60" s="738"/>
      <c r="D60" s="738"/>
      <c r="E60" s="417"/>
      <c r="F60" s="418"/>
      <c r="G60" s="419" t="s">
        <v>246</v>
      </c>
    </row>
    <row r="61" spans="1:9" ht="15.75" x14ac:dyDescent="0.25">
      <c r="A61" s="742" t="s">
        <v>247</v>
      </c>
      <c r="B61" s="763" t="s">
        <v>113</v>
      </c>
      <c r="C61" s="749"/>
      <c r="D61" s="750"/>
      <c r="E61" s="745" t="s">
        <v>242</v>
      </c>
      <c r="F61" s="746"/>
      <c r="G61" s="747"/>
    </row>
    <row r="62" spans="1:9" ht="12.75" customHeight="1" x14ac:dyDescent="0.2">
      <c r="A62" s="743"/>
      <c r="B62" s="751" t="s">
        <v>249</v>
      </c>
      <c r="C62" s="753" t="s">
        <v>250</v>
      </c>
      <c r="D62" s="755" t="s">
        <v>251</v>
      </c>
      <c r="E62" s="751" t="s">
        <v>249</v>
      </c>
      <c r="F62" s="753" t="s">
        <v>250</v>
      </c>
      <c r="G62" s="753" t="s">
        <v>251</v>
      </c>
    </row>
    <row r="63" spans="1:9" ht="24.75" customHeight="1" thickBot="1" x14ac:dyDescent="0.25">
      <c r="A63" s="744"/>
      <c r="B63" s="752"/>
      <c r="C63" s="754"/>
      <c r="D63" s="756"/>
      <c r="E63" s="752"/>
      <c r="F63" s="754"/>
      <c r="G63" s="754"/>
    </row>
    <row r="64" spans="1:9" ht="15.75" x14ac:dyDescent="0.25">
      <c r="A64" s="390" t="s">
        <v>252</v>
      </c>
      <c r="B64" s="391">
        <v>2183</v>
      </c>
      <c r="C64" s="392">
        <v>1726</v>
      </c>
      <c r="D64" s="393">
        <v>457</v>
      </c>
      <c r="E64" s="391">
        <v>1682</v>
      </c>
      <c r="F64" s="392">
        <v>863</v>
      </c>
      <c r="G64" s="393">
        <v>819</v>
      </c>
    </row>
    <row r="65" spans="1:7" ht="15.75" x14ac:dyDescent="0.25">
      <c r="A65" s="394" t="s">
        <v>253</v>
      </c>
      <c r="B65" s="395">
        <v>737</v>
      </c>
      <c r="C65" s="396">
        <v>61</v>
      </c>
      <c r="D65" s="397">
        <v>676</v>
      </c>
      <c r="E65" s="395">
        <v>1909</v>
      </c>
      <c r="F65" s="396">
        <v>12</v>
      </c>
      <c r="G65" s="397">
        <v>1897</v>
      </c>
    </row>
    <row r="66" spans="1:7" ht="15.75" x14ac:dyDescent="0.25">
      <c r="A66" s="398" t="s">
        <v>254</v>
      </c>
      <c r="B66" s="399">
        <v>5</v>
      </c>
      <c r="C66" s="400">
        <v>0</v>
      </c>
      <c r="D66" s="401">
        <v>5</v>
      </c>
      <c r="E66" s="399">
        <v>303</v>
      </c>
      <c r="F66" s="400">
        <v>284</v>
      </c>
      <c r="G66" s="401">
        <v>19</v>
      </c>
    </row>
    <row r="67" spans="1:7" ht="15.75" x14ac:dyDescent="0.25">
      <c r="A67" s="394" t="s">
        <v>255</v>
      </c>
      <c r="B67" s="395">
        <v>447</v>
      </c>
      <c r="C67" s="396">
        <v>46</v>
      </c>
      <c r="D67" s="397">
        <v>401</v>
      </c>
      <c r="E67" s="395">
        <v>1138</v>
      </c>
      <c r="F67" s="396">
        <v>286</v>
      </c>
      <c r="G67" s="397">
        <v>852</v>
      </c>
    </row>
    <row r="68" spans="1:7" ht="15.75" x14ac:dyDescent="0.25">
      <c r="A68" s="398" t="s">
        <v>256</v>
      </c>
      <c r="B68" s="399">
        <v>42</v>
      </c>
      <c r="C68" s="400">
        <v>0</v>
      </c>
      <c r="D68" s="401">
        <v>42</v>
      </c>
      <c r="E68" s="399">
        <v>277</v>
      </c>
      <c r="F68" s="400">
        <v>54</v>
      </c>
      <c r="G68" s="401">
        <v>223</v>
      </c>
    </row>
    <row r="69" spans="1:7" ht="15.75" x14ac:dyDescent="0.25">
      <c r="A69" s="394" t="s">
        <v>257</v>
      </c>
      <c r="B69" s="395">
        <v>616</v>
      </c>
      <c r="C69" s="396">
        <v>365</v>
      </c>
      <c r="D69" s="397">
        <v>251</v>
      </c>
      <c r="E69" s="395">
        <v>246</v>
      </c>
      <c r="F69" s="396">
        <v>127</v>
      </c>
      <c r="G69" s="397">
        <v>119</v>
      </c>
    </row>
    <row r="70" spans="1:7" ht="15.75" x14ac:dyDescent="0.25">
      <c r="A70" s="398" t="s">
        <v>258</v>
      </c>
      <c r="B70" s="399">
        <v>35</v>
      </c>
      <c r="C70" s="400">
        <v>14</v>
      </c>
      <c r="D70" s="401">
        <v>21</v>
      </c>
      <c r="E70" s="399">
        <v>12</v>
      </c>
      <c r="F70" s="400">
        <v>3</v>
      </c>
      <c r="G70" s="401">
        <v>9</v>
      </c>
    </row>
    <row r="71" spans="1:7" ht="15.75" x14ac:dyDescent="0.25">
      <c r="A71" s="394" t="s">
        <v>259</v>
      </c>
      <c r="B71" s="395">
        <v>455</v>
      </c>
      <c r="C71" s="396">
        <v>34</v>
      </c>
      <c r="D71" s="397">
        <v>421</v>
      </c>
      <c r="E71" s="395">
        <v>241</v>
      </c>
      <c r="F71" s="396">
        <v>39</v>
      </c>
      <c r="G71" s="397">
        <v>202</v>
      </c>
    </row>
    <row r="72" spans="1:7" ht="15.75" x14ac:dyDescent="0.25">
      <c r="A72" s="402" t="s">
        <v>260</v>
      </c>
      <c r="B72" s="403">
        <v>4520</v>
      </c>
      <c r="C72" s="404">
        <v>2246</v>
      </c>
      <c r="D72" s="405">
        <v>2274</v>
      </c>
      <c r="E72" s="403">
        <v>5808</v>
      </c>
      <c r="F72" s="404">
        <v>1668</v>
      </c>
      <c r="G72" s="405">
        <v>4140</v>
      </c>
    </row>
    <row r="73" spans="1:7" ht="15.75" x14ac:dyDescent="0.25">
      <c r="A73" s="398" t="s">
        <v>261</v>
      </c>
      <c r="B73" s="399">
        <v>38960</v>
      </c>
      <c r="C73" s="400">
        <v>22385</v>
      </c>
      <c r="D73" s="401">
        <v>16575</v>
      </c>
      <c r="E73" s="399">
        <v>32567</v>
      </c>
      <c r="F73" s="400">
        <v>12345</v>
      </c>
      <c r="G73" s="401">
        <v>20222</v>
      </c>
    </row>
    <row r="74" spans="1:7" ht="15.75" x14ac:dyDescent="0.25">
      <c r="A74" s="394" t="s">
        <v>262</v>
      </c>
      <c r="B74" s="395">
        <v>3907</v>
      </c>
      <c r="C74" s="396">
        <v>2128</v>
      </c>
      <c r="D74" s="397">
        <v>1779</v>
      </c>
      <c r="E74" s="395">
        <v>2529</v>
      </c>
      <c r="F74" s="396">
        <v>2203</v>
      </c>
      <c r="G74" s="397">
        <v>326</v>
      </c>
    </row>
    <row r="75" spans="1:7" ht="12.75" customHeight="1" x14ac:dyDescent="0.25">
      <c r="A75" s="402" t="s">
        <v>263</v>
      </c>
      <c r="B75" s="403">
        <v>42867</v>
      </c>
      <c r="C75" s="404">
        <v>24513</v>
      </c>
      <c r="D75" s="405">
        <v>18354</v>
      </c>
      <c r="E75" s="403">
        <v>35096</v>
      </c>
      <c r="F75" s="404">
        <v>14548</v>
      </c>
      <c r="G75" s="405">
        <v>20548</v>
      </c>
    </row>
    <row r="76" spans="1:7" ht="21" customHeight="1" x14ac:dyDescent="0.25">
      <c r="A76" s="398" t="s">
        <v>264</v>
      </c>
      <c r="B76" s="399">
        <v>2217</v>
      </c>
      <c r="C76" s="400">
        <v>267</v>
      </c>
      <c r="D76" s="401">
        <v>1950</v>
      </c>
      <c r="E76" s="399">
        <v>1221</v>
      </c>
      <c r="F76" s="400">
        <v>237</v>
      </c>
      <c r="G76" s="401">
        <v>984</v>
      </c>
    </row>
    <row r="77" spans="1:7" ht="15.75" x14ac:dyDescent="0.25">
      <c r="A77" s="394" t="s">
        <v>265</v>
      </c>
      <c r="B77" s="395">
        <v>511</v>
      </c>
      <c r="C77" s="396">
        <v>189</v>
      </c>
      <c r="D77" s="397">
        <v>322</v>
      </c>
      <c r="E77" s="395">
        <v>379</v>
      </c>
      <c r="F77" s="396">
        <v>241</v>
      </c>
      <c r="G77" s="397">
        <v>138</v>
      </c>
    </row>
    <row r="78" spans="1:7" ht="15.75" x14ac:dyDescent="0.25">
      <c r="A78" s="402" t="s">
        <v>266</v>
      </c>
      <c r="B78" s="403">
        <v>2728</v>
      </c>
      <c r="C78" s="404">
        <v>456</v>
      </c>
      <c r="D78" s="405">
        <v>2272</v>
      </c>
      <c r="E78" s="403">
        <v>1600</v>
      </c>
      <c r="F78" s="404">
        <v>478</v>
      </c>
      <c r="G78" s="405">
        <v>1122</v>
      </c>
    </row>
    <row r="79" spans="1:7" ht="15.75" x14ac:dyDescent="0.25">
      <c r="A79" s="406" t="s">
        <v>267</v>
      </c>
      <c r="B79" s="399">
        <v>169859</v>
      </c>
      <c r="C79" s="400">
        <v>169853</v>
      </c>
      <c r="D79" s="401">
        <v>6</v>
      </c>
      <c r="E79" s="399">
        <v>256304</v>
      </c>
      <c r="F79" s="400">
        <v>255789</v>
      </c>
      <c r="G79" s="401">
        <v>515</v>
      </c>
    </row>
    <row r="80" spans="1:7" ht="15.75" x14ac:dyDescent="0.25">
      <c r="A80" s="251" t="s">
        <v>268</v>
      </c>
      <c r="B80" s="395">
        <v>338215</v>
      </c>
      <c r="C80" s="396">
        <v>4216</v>
      </c>
      <c r="D80" s="397">
        <v>333999</v>
      </c>
      <c r="E80" s="395">
        <v>209809</v>
      </c>
      <c r="F80" s="396">
        <v>41599</v>
      </c>
      <c r="G80" s="397">
        <v>168210</v>
      </c>
    </row>
    <row r="81" spans="1:9" ht="15.75" x14ac:dyDescent="0.25">
      <c r="A81" s="428" t="s">
        <v>269</v>
      </c>
      <c r="B81" s="403">
        <v>508074</v>
      </c>
      <c r="C81" s="404">
        <v>174069</v>
      </c>
      <c r="D81" s="405">
        <v>334005</v>
      </c>
      <c r="E81" s="403">
        <v>466113</v>
      </c>
      <c r="F81" s="404">
        <v>297388</v>
      </c>
      <c r="G81" s="405">
        <v>168725</v>
      </c>
    </row>
    <row r="82" spans="1:9" ht="15.75" x14ac:dyDescent="0.25">
      <c r="A82" s="406" t="s">
        <v>270</v>
      </c>
      <c r="B82" s="399">
        <v>954</v>
      </c>
      <c r="C82" s="400">
        <v>260</v>
      </c>
      <c r="D82" s="401">
        <v>694</v>
      </c>
      <c r="E82" s="399">
        <v>1042</v>
      </c>
      <c r="F82" s="400">
        <v>694</v>
      </c>
      <c r="G82" s="401">
        <v>348</v>
      </c>
    </row>
    <row r="83" spans="1:9" ht="15.75" x14ac:dyDescent="0.25">
      <c r="A83" s="251" t="s">
        <v>271</v>
      </c>
      <c r="B83" s="395">
        <v>5</v>
      </c>
      <c r="C83" s="396">
        <v>4</v>
      </c>
      <c r="D83" s="397">
        <v>1</v>
      </c>
      <c r="E83" s="395">
        <v>9</v>
      </c>
      <c r="F83" s="396">
        <v>8</v>
      </c>
      <c r="G83" s="397">
        <v>1</v>
      </c>
    </row>
    <row r="84" spans="1:9" ht="15.75" x14ac:dyDescent="0.25">
      <c r="A84" s="406" t="s">
        <v>272</v>
      </c>
      <c r="B84" s="399">
        <v>5</v>
      </c>
      <c r="C84" s="400">
        <v>5</v>
      </c>
      <c r="D84" s="401">
        <v>0</v>
      </c>
      <c r="E84" s="399">
        <v>16</v>
      </c>
      <c r="F84" s="400">
        <v>16</v>
      </c>
      <c r="G84" s="401">
        <v>0</v>
      </c>
    </row>
    <row r="85" spans="1:9" ht="15.75" x14ac:dyDescent="0.25">
      <c r="A85" s="428" t="s">
        <v>273</v>
      </c>
      <c r="B85" s="403">
        <v>964</v>
      </c>
      <c r="C85" s="404">
        <v>269</v>
      </c>
      <c r="D85" s="405">
        <v>695</v>
      </c>
      <c r="E85" s="403">
        <v>1067</v>
      </c>
      <c r="F85" s="404">
        <v>718</v>
      </c>
      <c r="G85" s="405">
        <v>349</v>
      </c>
    </row>
    <row r="86" spans="1:9" ht="15.75" x14ac:dyDescent="0.25">
      <c r="A86" s="398" t="s">
        <v>274</v>
      </c>
      <c r="B86" s="399">
        <v>7859100</v>
      </c>
      <c r="C86" s="400">
        <v>300</v>
      </c>
      <c r="D86" s="401">
        <v>7858800</v>
      </c>
      <c r="E86" s="399">
        <v>6807858</v>
      </c>
      <c r="F86" s="400">
        <v>0</v>
      </c>
      <c r="G86" s="401">
        <v>6807858</v>
      </c>
    </row>
    <row r="87" spans="1:9" ht="15.75" x14ac:dyDescent="0.25">
      <c r="A87" s="394" t="s">
        <v>275</v>
      </c>
      <c r="B87" s="395">
        <v>664394</v>
      </c>
      <c r="C87" s="396">
        <v>0</v>
      </c>
      <c r="D87" s="397">
        <v>664394</v>
      </c>
      <c r="E87" s="395">
        <v>24490</v>
      </c>
      <c r="F87" s="396">
        <v>0</v>
      </c>
      <c r="G87" s="397">
        <v>24490</v>
      </c>
    </row>
    <row r="88" spans="1:9" ht="15.75" x14ac:dyDescent="0.25">
      <c r="A88" s="398" t="s">
        <v>276</v>
      </c>
      <c r="B88" s="399">
        <v>138227</v>
      </c>
      <c r="C88" s="400">
        <v>138227</v>
      </c>
      <c r="D88" s="401">
        <v>0</v>
      </c>
      <c r="E88" s="399">
        <v>896511</v>
      </c>
      <c r="F88" s="400">
        <v>896511</v>
      </c>
      <c r="G88" s="401">
        <v>0</v>
      </c>
    </row>
    <row r="89" spans="1:9" ht="15.75" x14ac:dyDescent="0.25">
      <c r="A89" s="394" t="s">
        <v>277</v>
      </c>
      <c r="B89" s="395">
        <v>129119</v>
      </c>
      <c r="C89" s="396">
        <v>300</v>
      </c>
      <c r="D89" s="397">
        <v>128819</v>
      </c>
      <c r="E89" s="395">
        <v>950017</v>
      </c>
      <c r="F89" s="396">
        <v>0</v>
      </c>
      <c r="G89" s="397">
        <v>950017</v>
      </c>
    </row>
    <row r="90" spans="1:9" ht="15.75" x14ac:dyDescent="0.25">
      <c r="A90" s="398" t="s">
        <v>278</v>
      </c>
      <c r="B90" s="399">
        <v>4052650</v>
      </c>
      <c r="C90" s="400">
        <v>4052650</v>
      </c>
      <c r="D90" s="401">
        <v>0</v>
      </c>
      <c r="E90" s="399">
        <v>0</v>
      </c>
      <c r="F90" s="400">
        <v>0</v>
      </c>
      <c r="G90" s="401">
        <v>0</v>
      </c>
    </row>
    <row r="91" spans="1:9" ht="15.75" x14ac:dyDescent="0.25">
      <c r="A91" s="394" t="s">
        <v>302</v>
      </c>
      <c r="B91" s="395">
        <v>8858300</v>
      </c>
      <c r="C91" s="396">
        <v>8858300</v>
      </c>
      <c r="D91" s="397">
        <v>0</v>
      </c>
      <c r="E91" s="395">
        <v>4179600</v>
      </c>
      <c r="F91" s="396">
        <v>4179600</v>
      </c>
      <c r="G91" s="397">
        <v>0</v>
      </c>
    </row>
    <row r="92" spans="1:9" ht="15.75" x14ac:dyDescent="0.25">
      <c r="A92" s="398" t="s">
        <v>280</v>
      </c>
      <c r="B92" s="399">
        <v>71480</v>
      </c>
      <c r="C92" s="400">
        <v>1230</v>
      </c>
      <c r="D92" s="401">
        <v>70250</v>
      </c>
      <c r="E92" s="399">
        <v>0</v>
      </c>
      <c r="F92" s="400">
        <v>0</v>
      </c>
      <c r="G92" s="401">
        <v>0</v>
      </c>
    </row>
    <row r="93" spans="1:9" ht="15.75" x14ac:dyDescent="0.25">
      <c r="A93" s="402" t="s">
        <v>281</v>
      </c>
      <c r="B93" s="403">
        <v>21773270</v>
      </c>
      <c r="C93" s="404">
        <v>13051007</v>
      </c>
      <c r="D93" s="405">
        <v>8722263</v>
      </c>
      <c r="E93" s="403">
        <v>12858476</v>
      </c>
      <c r="F93" s="404">
        <v>5076111</v>
      </c>
      <c r="G93" s="405">
        <v>7782365</v>
      </c>
    </row>
    <row r="94" spans="1:9" ht="16.5" thickBot="1" x14ac:dyDescent="0.3">
      <c r="A94" s="429" t="s">
        <v>282</v>
      </c>
      <c r="B94" s="410">
        <v>329127</v>
      </c>
      <c r="C94" s="411">
        <v>2000</v>
      </c>
      <c r="D94" s="412">
        <v>327127</v>
      </c>
      <c r="E94" s="410">
        <v>291977</v>
      </c>
      <c r="F94" s="411">
        <v>5223</v>
      </c>
      <c r="G94" s="412">
        <v>286754</v>
      </c>
    </row>
    <row r="95" spans="1:9" ht="13.5" thickBot="1" x14ac:dyDescent="0.25"/>
    <row r="96" spans="1:9" ht="24" thickBot="1" x14ac:dyDescent="0.4">
      <c r="A96" s="415" t="s">
        <v>283</v>
      </c>
      <c r="B96" s="416"/>
      <c r="C96" s="416"/>
      <c r="D96" s="416"/>
      <c r="E96" s="417"/>
      <c r="F96" s="418"/>
      <c r="G96" s="418"/>
      <c r="H96" s="430"/>
      <c r="I96" s="419" t="s">
        <v>246</v>
      </c>
    </row>
    <row r="97" spans="1:9" ht="15.75" x14ac:dyDescent="0.25">
      <c r="A97" s="743" t="s">
        <v>247</v>
      </c>
      <c r="B97" s="745" t="s">
        <v>113</v>
      </c>
      <c r="C97" s="746"/>
      <c r="D97" s="746"/>
      <c r="E97" s="747"/>
      <c r="F97" s="745" t="s">
        <v>242</v>
      </c>
      <c r="G97" s="746"/>
      <c r="H97" s="746"/>
      <c r="I97" s="747"/>
    </row>
    <row r="98" spans="1:9" x14ac:dyDescent="0.2">
      <c r="A98" s="743"/>
      <c r="B98" s="757" t="s">
        <v>284</v>
      </c>
      <c r="C98" s="759" t="s">
        <v>285</v>
      </c>
      <c r="D98" s="759" t="s">
        <v>286</v>
      </c>
      <c r="E98" s="761" t="s">
        <v>287</v>
      </c>
      <c r="F98" s="757" t="s">
        <v>284</v>
      </c>
      <c r="G98" s="759" t="s">
        <v>285</v>
      </c>
      <c r="H98" s="759" t="s">
        <v>286</v>
      </c>
      <c r="I98" s="761" t="s">
        <v>287</v>
      </c>
    </row>
    <row r="99" spans="1:9" ht="13.5" thickBot="1" x14ac:dyDescent="0.25">
      <c r="A99" s="744"/>
      <c r="B99" s="758"/>
      <c r="C99" s="760"/>
      <c r="D99" s="760"/>
      <c r="E99" s="762"/>
      <c r="F99" s="758"/>
      <c r="G99" s="760"/>
      <c r="H99" s="760"/>
      <c r="I99" s="762"/>
    </row>
    <row r="100" spans="1:9" ht="15.75" x14ac:dyDescent="0.25">
      <c r="A100" s="390" t="s">
        <v>288</v>
      </c>
      <c r="B100" s="391">
        <v>1466</v>
      </c>
      <c r="C100" s="392">
        <v>780</v>
      </c>
      <c r="D100" s="420">
        <v>0</v>
      </c>
      <c r="E100" s="393">
        <v>2246</v>
      </c>
      <c r="F100" s="391">
        <v>828</v>
      </c>
      <c r="G100" s="392">
        <v>840</v>
      </c>
      <c r="H100" s="393">
        <v>0</v>
      </c>
      <c r="I100" s="431">
        <v>1668</v>
      </c>
    </row>
    <row r="101" spans="1:9" ht="15.75" x14ac:dyDescent="0.25">
      <c r="A101" s="394" t="s">
        <v>289</v>
      </c>
      <c r="B101" s="395">
        <v>1400</v>
      </c>
      <c r="C101" s="396">
        <v>874</v>
      </c>
      <c r="D101" s="421">
        <v>0</v>
      </c>
      <c r="E101" s="397">
        <v>2274</v>
      </c>
      <c r="F101" s="395">
        <v>3483</v>
      </c>
      <c r="G101" s="396">
        <v>657</v>
      </c>
      <c r="H101" s="397">
        <v>0</v>
      </c>
      <c r="I101" s="432">
        <v>4140</v>
      </c>
    </row>
    <row r="102" spans="1:9" ht="15.75" x14ac:dyDescent="0.25">
      <c r="A102" s="398" t="s">
        <v>290</v>
      </c>
      <c r="B102" s="399">
        <v>10975</v>
      </c>
      <c r="C102" s="400">
        <v>13420</v>
      </c>
      <c r="D102" s="422">
        <v>118</v>
      </c>
      <c r="E102" s="401">
        <v>24513</v>
      </c>
      <c r="F102" s="399">
        <v>5813</v>
      </c>
      <c r="G102" s="400">
        <v>8538</v>
      </c>
      <c r="H102" s="401">
        <v>197</v>
      </c>
      <c r="I102" s="433">
        <v>14548</v>
      </c>
    </row>
    <row r="103" spans="1:9" ht="15.75" x14ac:dyDescent="0.25">
      <c r="A103" s="394" t="s">
        <v>291</v>
      </c>
      <c r="B103" s="395">
        <v>12486</v>
      </c>
      <c r="C103" s="396">
        <v>5868</v>
      </c>
      <c r="D103" s="421">
        <v>0</v>
      </c>
      <c r="E103" s="397">
        <v>18354</v>
      </c>
      <c r="F103" s="395">
        <v>16689</v>
      </c>
      <c r="G103" s="396">
        <v>3859</v>
      </c>
      <c r="H103" s="397">
        <v>0</v>
      </c>
      <c r="I103" s="432">
        <v>20548</v>
      </c>
    </row>
    <row r="104" spans="1:9" ht="15.75" x14ac:dyDescent="0.25">
      <c r="A104" s="398" t="s">
        <v>292</v>
      </c>
      <c r="B104" s="399">
        <v>356</v>
      </c>
      <c r="C104" s="400">
        <v>100</v>
      </c>
      <c r="D104" s="422">
        <v>0</v>
      </c>
      <c r="E104" s="401">
        <v>456</v>
      </c>
      <c r="F104" s="399">
        <v>292</v>
      </c>
      <c r="G104" s="400">
        <v>180</v>
      </c>
      <c r="H104" s="401">
        <v>6</v>
      </c>
      <c r="I104" s="433">
        <v>478</v>
      </c>
    </row>
    <row r="105" spans="1:9" ht="15.75" x14ac:dyDescent="0.25">
      <c r="A105" s="394" t="s">
        <v>293</v>
      </c>
      <c r="B105" s="395">
        <v>1327</v>
      </c>
      <c r="C105" s="396">
        <v>945</v>
      </c>
      <c r="D105" s="421">
        <v>0</v>
      </c>
      <c r="E105" s="397">
        <v>2272</v>
      </c>
      <c r="F105" s="395">
        <v>716</v>
      </c>
      <c r="G105" s="396">
        <v>406</v>
      </c>
      <c r="H105" s="397">
        <v>0</v>
      </c>
      <c r="I105" s="432">
        <v>1122</v>
      </c>
    </row>
    <row r="106" spans="1:9" ht="15.75" x14ac:dyDescent="0.25">
      <c r="A106" s="398" t="s">
        <v>294</v>
      </c>
      <c r="B106" s="399">
        <v>142478</v>
      </c>
      <c r="C106" s="400">
        <v>31591</v>
      </c>
      <c r="D106" s="422">
        <v>0</v>
      </c>
      <c r="E106" s="401">
        <v>174069</v>
      </c>
      <c r="F106" s="399">
        <v>182366</v>
      </c>
      <c r="G106" s="400">
        <v>115022</v>
      </c>
      <c r="H106" s="401">
        <v>0</v>
      </c>
      <c r="I106" s="433">
        <v>297388</v>
      </c>
    </row>
    <row r="107" spans="1:9" ht="15.75" x14ac:dyDescent="0.25">
      <c r="A107" s="394" t="s">
        <v>295</v>
      </c>
      <c r="B107" s="395">
        <v>36344</v>
      </c>
      <c r="C107" s="396">
        <v>297661</v>
      </c>
      <c r="D107" s="421">
        <v>0</v>
      </c>
      <c r="E107" s="397">
        <v>334005</v>
      </c>
      <c r="F107" s="395">
        <v>33132</v>
      </c>
      <c r="G107" s="396">
        <v>135593</v>
      </c>
      <c r="H107" s="397">
        <v>0</v>
      </c>
      <c r="I107" s="432">
        <v>168725</v>
      </c>
    </row>
    <row r="108" spans="1:9" ht="15.75" x14ac:dyDescent="0.25">
      <c r="A108" s="398" t="s">
        <v>296</v>
      </c>
      <c r="B108" s="399">
        <v>87</v>
      </c>
      <c r="C108" s="400">
        <v>162</v>
      </c>
      <c r="D108" s="422">
        <v>20</v>
      </c>
      <c r="E108" s="401">
        <v>269</v>
      </c>
      <c r="F108" s="399">
        <v>410</v>
      </c>
      <c r="G108" s="400">
        <v>283</v>
      </c>
      <c r="H108" s="401">
        <v>25</v>
      </c>
      <c r="I108" s="433">
        <v>718</v>
      </c>
    </row>
    <row r="109" spans="1:9" ht="15.75" x14ac:dyDescent="0.25">
      <c r="A109" s="394" t="s">
        <v>297</v>
      </c>
      <c r="B109" s="395">
        <v>489</v>
      </c>
      <c r="C109" s="396">
        <v>206</v>
      </c>
      <c r="D109" s="421">
        <v>0</v>
      </c>
      <c r="E109" s="397">
        <v>695</v>
      </c>
      <c r="F109" s="395">
        <v>349</v>
      </c>
      <c r="G109" s="396">
        <v>0</v>
      </c>
      <c r="H109" s="397">
        <v>0</v>
      </c>
      <c r="I109" s="432">
        <v>349</v>
      </c>
    </row>
    <row r="110" spans="1:9" ht="15.75" x14ac:dyDescent="0.25">
      <c r="A110" s="398" t="s">
        <v>298</v>
      </c>
      <c r="B110" s="399">
        <v>7071277</v>
      </c>
      <c r="C110" s="400">
        <v>5979730</v>
      </c>
      <c r="D110" s="422">
        <v>0</v>
      </c>
      <c r="E110" s="401">
        <v>13051007</v>
      </c>
      <c r="F110" s="399">
        <v>500252</v>
      </c>
      <c r="G110" s="400">
        <v>4575859</v>
      </c>
      <c r="H110" s="401">
        <v>0</v>
      </c>
      <c r="I110" s="433">
        <v>5076111</v>
      </c>
    </row>
    <row r="111" spans="1:9" ht="15.75" x14ac:dyDescent="0.25">
      <c r="A111" s="394" t="s">
        <v>299</v>
      </c>
      <c r="B111" s="395">
        <v>5670328</v>
      </c>
      <c r="C111" s="396">
        <v>3051935</v>
      </c>
      <c r="D111" s="421">
        <v>0</v>
      </c>
      <c r="E111" s="397">
        <v>8722263</v>
      </c>
      <c r="F111" s="395">
        <v>7393981</v>
      </c>
      <c r="G111" s="396">
        <v>388384</v>
      </c>
      <c r="H111" s="397">
        <v>0</v>
      </c>
      <c r="I111" s="432">
        <v>7782365</v>
      </c>
    </row>
    <row r="112" spans="1:9" ht="15.75" x14ac:dyDescent="0.25">
      <c r="A112" s="398" t="s">
        <v>300</v>
      </c>
      <c r="B112" s="399">
        <v>2000</v>
      </c>
      <c r="C112" s="400">
        <v>0</v>
      </c>
      <c r="D112" s="422">
        <v>0</v>
      </c>
      <c r="E112" s="401">
        <v>2000</v>
      </c>
      <c r="F112" s="399">
        <v>4448</v>
      </c>
      <c r="G112" s="400">
        <v>775</v>
      </c>
      <c r="H112" s="401">
        <v>0</v>
      </c>
      <c r="I112" s="433">
        <v>5223</v>
      </c>
    </row>
    <row r="113" spans="1:9" ht="16.5" thickBot="1" x14ac:dyDescent="0.3">
      <c r="A113" s="423" t="s">
        <v>301</v>
      </c>
      <c r="B113" s="424">
        <v>212195</v>
      </c>
      <c r="C113" s="425">
        <v>114932</v>
      </c>
      <c r="D113" s="426">
        <v>0</v>
      </c>
      <c r="E113" s="427">
        <v>327127</v>
      </c>
      <c r="F113" s="424">
        <v>122862</v>
      </c>
      <c r="G113" s="425">
        <v>163892</v>
      </c>
      <c r="H113" s="427">
        <v>0</v>
      </c>
      <c r="I113" s="434">
        <v>286754</v>
      </c>
    </row>
  </sheetData>
  <mergeCells count="45"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I98:I99"/>
    <mergeCell ref="A60:D60"/>
    <mergeCell ref="D62:D63"/>
    <mergeCell ref="E62:E63"/>
    <mergeCell ref="F62:F63"/>
    <mergeCell ref="G62:G63"/>
    <mergeCell ref="A61:A63"/>
    <mergeCell ref="B61:D61"/>
    <mergeCell ref="E61:G61"/>
    <mergeCell ref="B62:B63"/>
    <mergeCell ref="C62:C63"/>
    <mergeCell ref="A42:A44"/>
    <mergeCell ref="B42:E42"/>
    <mergeCell ref="F42:I42"/>
    <mergeCell ref="B43:B44"/>
    <mergeCell ref="C43:C44"/>
    <mergeCell ref="D43:D44"/>
    <mergeCell ref="E43:E44"/>
    <mergeCell ref="F43:F44"/>
    <mergeCell ref="G43:G44"/>
    <mergeCell ref="H43:H44"/>
    <mergeCell ref="I43:I44"/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</mergeCells>
  <pageMargins left="0.42" right="0.18" top="0.66" bottom="0.59" header="0" footer="0"/>
  <pageSetup paperSize="9" scale="73" orientation="portrait" r:id="rId1"/>
  <headerFooter alignWithMargins="0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DEE3-F3FF-4C41-8F8C-2FB10A75698D}">
  <dimension ref="A1:F33"/>
  <sheetViews>
    <sheetView view="pageBreakPreview" zoomScale="60" zoomScaleNormal="118" workbookViewId="0">
      <selection sqref="A1:E1"/>
    </sheetView>
  </sheetViews>
  <sheetFormatPr baseColWidth="10" defaultColWidth="9.140625" defaultRowHeight="15.75" x14ac:dyDescent="0.25"/>
  <cols>
    <col min="1" max="1" width="44" style="435" customWidth="1"/>
    <col min="2" max="2" width="16.140625" style="435" customWidth="1"/>
    <col min="3" max="3" width="12.85546875" style="435" bestFit="1" customWidth="1"/>
    <col min="4" max="4" width="16.5703125" style="435" customWidth="1"/>
    <col min="5" max="5" width="12.85546875" style="435" bestFit="1" customWidth="1"/>
    <col min="6" max="6" width="13.140625" style="435" customWidth="1"/>
    <col min="7" max="256" width="9.140625" style="435"/>
    <col min="257" max="257" width="44" style="435" customWidth="1"/>
    <col min="258" max="258" width="16.140625" style="435" customWidth="1"/>
    <col min="259" max="259" width="12.85546875" style="435" bestFit="1" customWidth="1"/>
    <col min="260" max="260" width="16.5703125" style="435" customWidth="1"/>
    <col min="261" max="261" width="12.85546875" style="435" bestFit="1" customWidth="1"/>
    <col min="262" max="262" width="13.140625" style="435" customWidth="1"/>
    <col min="263" max="512" width="9.140625" style="435"/>
    <col min="513" max="513" width="44" style="435" customWidth="1"/>
    <col min="514" max="514" width="16.140625" style="435" customWidth="1"/>
    <col min="515" max="515" width="12.85546875" style="435" bestFit="1" customWidth="1"/>
    <col min="516" max="516" width="16.5703125" style="435" customWidth="1"/>
    <col min="517" max="517" width="12.85546875" style="435" bestFit="1" customWidth="1"/>
    <col min="518" max="518" width="13.140625" style="435" customWidth="1"/>
    <col min="519" max="768" width="9.140625" style="435"/>
    <col min="769" max="769" width="44" style="435" customWidth="1"/>
    <col min="770" max="770" width="16.140625" style="435" customWidth="1"/>
    <col min="771" max="771" width="12.85546875" style="435" bestFit="1" customWidth="1"/>
    <col min="772" max="772" width="16.5703125" style="435" customWidth="1"/>
    <col min="773" max="773" width="12.85546875" style="435" bestFit="1" customWidth="1"/>
    <col min="774" max="774" width="13.140625" style="435" customWidth="1"/>
    <col min="775" max="1024" width="9.140625" style="435"/>
    <col min="1025" max="1025" width="44" style="435" customWidth="1"/>
    <col min="1026" max="1026" width="16.140625" style="435" customWidth="1"/>
    <col min="1027" max="1027" width="12.85546875" style="435" bestFit="1" customWidth="1"/>
    <col min="1028" max="1028" width="16.5703125" style="435" customWidth="1"/>
    <col min="1029" max="1029" width="12.85546875" style="435" bestFit="1" customWidth="1"/>
    <col min="1030" max="1030" width="13.140625" style="435" customWidth="1"/>
    <col min="1031" max="1280" width="9.140625" style="435"/>
    <col min="1281" max="1281" width="44" style="435" customWidth="1"/>
    <col min="1282" max="1282" width="16.140625" style="435" customWidth="1"/>
    <col min="1283" max="1283" width="12.85546875" style="435" bestFit="1" customWidth="1"/>
    <col min="1284" max="1284" width="16.5703125" style="435" customWidth="1"/>
    <col min="1285" max="1285" width="12.85546875" style="435" bestFit="1" customWidth="1"/>
    <col min="1286" max="1286" width="13.140625" style="435" customWidth="1"/>
    <col min="1287" max="1536" width="9.140625" style="435"/>
    <col min="1537" max="1537" width="44" style="435" customWidth="1"/>
    <col min="1538" max="1538" width="16.140625" style="435" customWidth="1"/>
    <col min="1539" max="1539" width="12.85546875" style="435" bestFit="1" customWidth="1"/>
    <col min="1540" max="1540" width="16.5703125" style="435" customWidth="1"/>
    <col min="1541" max="1541" width="12.85546875" style="435" bestFit="1" customWidth="1"/>
    <col min="1542" max="1542" width="13.140625" style="435" customWidth="1"/>
    <col min="1543" max="1792" width="9.140625" style="435"/>
    <col min="1793" max="1793" width="44" style="435" customWidth="1"/>
    <col min="1794" max="1794" width="16.140625" style="435" customWidth="1"/>
    <col min="1795" max="1795" width="12.85546875" style="435" bestFit="1" customWidth="1"/>
    <col min="1796" max="1796" width="16.5703125" style="435" customWidth="1"/>
    <col min="1797" max="1797" width="12.85546875" style="435" bestFit="1" customWidth="1"/>
    <col min="1798" max="1798" width="13.140625" style="435" customWidth="1"/>
    <col min="1799" max="2048" width="9.140625" style="435"/>
    <col min="2049" max="2049" width="44" style="435" customWidth="1"/>
    <col min="2050" max="2050" width="16.140625" style="435" customWidth="1"/>
    <col min="2051" max="2051" width="12.85546875" style="435" bestFit="1" customWidth="1"/>
    <col min="2052" max="2052" width="16.5703125" style="435" customWidth="1"/>
    <col min="2053" max="2053" width="12.85546875" style="435" bestFit="1" customWidth="1"/>
    <col min="2054" max="2054" width="13.140625" style="435" customWidth="1"/>
    <col min="2055" max="2304" width="9.140625" style="435"/>
    <col min="2305" max="2305" width="44" style="435" customWidth="1"/>
    <col min="2306" max="2306" width="16.140625" style="435" customWidth="1"/>
    <col min="2307" max="2307" width="12.85546875" style="435" bestFit="1" customWidth="1"/>
    <col min="2308" max="2308" width="16.5703125" style="435" customWidth="1"/>
    <col min="2309" max="2309" width="12.85546875" style="435" bestFit="1" customWidth="1"/>
    <col min="2310" max="2310" width="13.140625" style="435" customWidth="1"/>
    <col min="2311" max="2560" width="9.140625" style="435"/>
    <col min="2561" max="2561" width="44" style="435" customWidth="1"/>
    <col min="2562" max="2562" width="16.140625" style="435" customWidth="1"/>
    <col min="2563" max="2563" width="12.85546875" style="435" bestFit="1" customWidth="1"/>
    <col min="2564" max="2564" width="16.5703125" style="435" customWidth="1"/>
    <col min="2565" max="2565" width="12.85546875" style="435" bestFit="1" customWidth="1"/>
    <col min="2566" max="2566" width="13.140625" style="435" customWidth="1"/>
    <col min="2567" max="2816" width="9.140625" style="435"/>
    <col min="2817" max="2817" width="44" style="435" customWidth="1"/>
    <col min="2818" max="2818" width="16.140625" style="435" customWidth="1"/>
    <col min="2819" max="2819" width="12.85546875" style="435" bestFit="1" customWidth="1"/>
    <col min="2820" max="2820" width="16.5703125" style="435" customWidth="1"/>
    <col min="2821" max="2821" width="12.85546875" style="435" bestFit="1" customWidth="1"/>
    <col min="2822" max="2822" width="13.140625" style="435" customWidth="1"/>
    <col min="2823" max="3072" width="9.140625" style="435"/>
    <col min="3073" max="3073" width="44" style="435" customWidth="1"/>
    <col min="3074" max="3074" width="16.140625" style="435" customWidth="1"/>
    <col min="3075" max="3075" width="12.85546875" style="435" bestFit="1" customWidth="1"/>
    <col min="3076" max="3076" width="16.5703125" style="435" customWidth="1"/>
    <col min="3077" max="3077" width="12.85546875" style="435" bestFit="1" customWidth="1"/>
    <col min="3078" max="3078" width="13.140625" style="435" customWidth="1"/>
    <col min="3079" max="3328" width="9.140625" style="435"/>
    <col min="3329" max="3329" width="44" style="435" customWidth="1"/>
    <col min="3330" max="3330" width="16.140625" style="435" customWidth="1"/>
    <col min="3331" max="3331" width="12.85546875" style="435" bestFit="1" customWidth="1"/>
    <col min="3332" max="3332" width="16.5703125" style="435" customWidth="1"/>
    <col min="3333" max="3333" width="12.85546875" style="435" bestFit="1" customWidth="1"/>
    <col min="3334" max="3334" width="13.140625" style="435" customWidth="1"/>
    <col min="3335" max="3584" width="9.140625" style="435"/>
    <col min="3585" max="3585" width="44" style="435" customWidth="1"/>
    <col min="3586" max="3586" width="16.140625" style="435" customWidth="1"/>
    <col min="3587" max="3587" width="12.85546875" style="435" bestFit="1" customWidth="1"/>
    <col min="3588" max="3588" width="16.5703125" style="435" customWidth="1"/>
    <col min="3589" max="3589" width="12.85546875" style="435" bestFit="1" customWidth="1"/>
    <col min="3590" max="3590" width="13.140625" style="435" customWidth="1"/>
    <col min="3591" max="3840" width="9.140625" style="435"/>
    <col min="3841" max="3841" width="44" style="435" customWidth="1"/>
    <col min="3842" max="3842" width="16.140625" style="435" customWidth="1"/>
    <col min="3843" max="3843" width="12.85546875" style="435" bestFit="1" customWidth="1"/>
    <col min="3844" max="3844" width="16.5703125" style="435" customWidth="1"/>
    <col min="3845" max="3845" width="12.85546875" style="435" bestFit="1" customWidth="1"/>
    <col min="3846" max="3846" width="13.140625" style="435" customWidth="1"/>
    <col min="3847" max="4096" width="9.140625" style="435"/>
    <col min="4097" max="4097" width="44" style="435" customWidth="1"/>
    <col min="4098" max="4098" width="16.140625" style="435" customWidth="1"/>
    <col min="4099" max="4099" width="12.85546875" style="435" bestFit="1" customWidth="1"/>
    <col min="4100" max="4100" width="16.5703125" style="435" customWidth="1"/>
    <col min="4101" max="4101" width="12.85546875" style="435" bestFit="1" customWidth="1"/>
    <col min="4102" max="4102" width="13.140625" style="435" customWidth="1"/>
    <col min="4103" max="4352" width="9.140625" style="435"/>
    <col min="4353" max="4353" width="44" style="435" customWidth="1"/>
    <col min="4354" max="4354" width="16.140625" style="435" customWidth="1"/>
    <col min="4355" max="4355" width="12.85546875" style="435" bestFit="1" customWidth="1"/>
    <col min="4356" max="4356" width="16.5703125" style="435" customWidth="1"/>
    <col min="4357" max="4357" width="12.85546875" style="435" bestFit="1" customWidth="1"/>
    <col min="4358" max="4358" width="13.140625" style="435" customWidth="1"/>
    <col min="4359" max="4608" width="9.140625" style="435"/>
    <col min="4609" max="4609" width="44" style="435" customWidth="1"/>
    <col min="4610" max="4610" width="16.140625" style="435" customWidth="1"/>
    <col min="4611" max="4611" width="12.85546875" style="435" bestFit="1" customWidth="1"/>
    <col min="4612" max="4612" width="16.5703125" style="435" customWidth="1"/>
    <col min="4613" max="4613" width="12.85546875" style="435" bestFit="1" customWidth="1"/>
    <col min="4614" max="4614" width="13.140625" style="435" customWidth="1"/>
    <col min="4615" max="4864" width="9.140625" style="435"/>
    <col min="4865" max="4865" width="44" style="435" customWidth="1"/>
    <col min="4866" max="4866" width="16.140625" style="435" customWidth="1"/>
    <col min="4867" max="4867" width="12.85546875" style="435" bestFit="1" customWidth="1"/>
    <col min="4868" max="4868" width="16.5703125" style="435" customWidth="1"/>
    <col min="4869" max="4869" width="12.85546875" style="435" bestFit="1" customWidth="1"/>
    <col min="4870" max="4870" width="13.140625" style="435" customWidth="1"/>
    <col min="4871" max="5120" width="9.140625" style="435"/>
    <col min="5121" max="5121" width="44" style="435" customWidth="1"/>
    <col min="5122" max="5122" width="16.140625" style="435" customWidth="1"/>
    <col min="5123" max="5123" width="12.85546875" style="435" bestFit="1" customWidth="1"/>
    <col min="5124" max="5124" width="16.5703125" style="435" customWidth="1"/>
    <col min="5125" max="5125" width="12.85546875" style="435" bestFit="1" customWidth="1"/>
    <col min="5126" max="5126" width="13.140625" style="435" customWidth="1"/>
    <col min="5127" max="5376" width="9.140625" style="435"/>
    <col min="5377" max="5377" width="44" style="435" customWidth="1"/>
    <col min="5378" max="5378" width="16.140625" style="435" customWidth="1"/>
    <col min="5379" max="5379" width="12.85546875" style="435" bestFit="1" customWidth="1"/>
    <col min="5380" max="5380" width="16.5703125" style="435" customWidth="1"/>
    <col min="5381" max="5381" width="12.85546875" style="435" bestFit="1" customWidth="1"/>
    <col min="5382" max="5382" width="13.140625" style="435" customWidth="1"/>
    <col min="5383" max="5632" width="9.140625" style="435"/>
    <col min="5633" max="5633" width="44" style="435" customWidth="1"/>
    <col min="5634" max="5634" width="16.140625" style="435" customWidth="1"/>
    <col min="5635" max="5635" width="12.85546875" style="435" bestFit="1" customWidth="1"/>
    <col min="5636" max="5636" width="16.5703125" style="435" customWidth="1"/>
    <col min="5637" max="5637" width="12.85546875" style="435" bestFit="1" customWidth="1"/>
    <col min="5638" max="5638" width="13.140625" style="435" customWidth="1"/>
    <col min="5639" max="5888" width="9.140625" style="435"/>
    <col min="5889" max="5889" width="44" style="435" customWidth="1"/>
    <col min="5890" max="5890" width="16.140625" style="435" customWidth="1"/>
    <col min="5891" max="5891" width="12.85546875" style="435" bestFit="1" customWidth="1"/>
    <col min="5892" max="5892" width="16.5703125" style="435" customWidth="1"/>
    <col min="5893" max="5893" width="12.85546875" style="435" bestFit="1" customWidth="1"/>
    <col min="5894" max="5894" width="13.140625" style="435" customWidth="1"/>
    <col min="5895" max="6144" width="9.140625" style="435"/>
    <col min="6145" max="6145" width="44" style="435" customWidth="1"/>
    <col min="6146" max="6146" width="16.140625" style="435" customWidth="1"/>
    <col min="6147" max="6147" width="12.85546875" style="435" bestFit="1" customWidth="1"/>
    <col min="6148" max="6148" width="16.5703125" style="435" customWidth="1"/>
    <col min="6149" max="6149" width="12.85546875" style="435" bestFit="1" customWidth="1"/>
    <col min="6150" max="6150" width="13.140625" style="435" customWidth="1"/>
    <col min="6151" max="6400" width="9.140625" style="435"/>
    <col min="6401" max="6401" width="44" style="435" customWidth="1"/>
    <col min="6402" max="6402" width="16.140625" style="435" customWidth="1"/>
    <col min="6403" max="6403" width="12.85546875" style="435" bestFit="1" customWidth="1"/>
    <col min="6404" max="6404" width="16.5703125" style="435" customWidth="1"/>
    <col min="6405" max="6405" width="12.85546875" style="435" bestFit="1" customWidth="1"/>
    <col min="6406" max="6406" width="13.140625" style="435" customWidth="1"/>
    <col min="6407" max="6656" width="9.140625" style="435"/>
    <col min="6657" max="6657" width="44" style="435" customWidth="1"/>
    <col min="6658" max="6658" width="16.140625" style="435" customWidth="1"/>
    <col min="6659" max="6659" width="12.85546875" style="435" bestFit="1" customWidth="1"/>
    <col min="6660" max="6660" width="16.5703125" style="435" customWidth="1"/>
    <col min="6661" max="6661" width="12.85546875" style="435" bestFit="1" customWidth="1"/>
    <col min="6662" max="6662" width="13.140625" style="435" customWidth="1"/>
    <col min="6663" max="6912" width="9.140625" style="435"/>
    <col min="6913" max="6913" width="44" style="435" customWidth="1"/>
    <col min="6914" max="6914" width="16.140625" style="435" customWidth="1"/>
    <col min="6915" max="6915" width="12.85546875" style="435" bestFit="1" customWidth="1"/>
    <col min="6916" max="6916" width="16.5703125" style="435" customWidth="1"/>
    <col min="6917" max="6917" width="12.85546875" style="435" bestFit="1" customWidth="1"/>
    <col min="6918" max="6918" width="13.140625" style="435" customWidth="1"/>
    <col min="6919" max="7168" width="9.140625" style="435"/>
    <col min="7169" max="7169" width="44" style="435" customWidth="1"/>
    <col min="7170" max="7170" width="16.140625" style="435" customWidth="1"/>
    <col min="7171" max="7171" width="12.85546875" style="435" bestFit="1" customWidth="1"/>
    <col min="7172" max="7172" width="16.5703125" style="435" customWidth="1"/>
    <col min="7173" max="7173" width="12.85546875" style="435" bestFit="1" customWidth="1"/>
    <col min="7174" max="7174" width="13.140625" style="435" customWidth="1"/>
    <col min="7175" max="7424" width="9.140625" style="435"/>
    <col min="7425" max="7425" width="44" style="435" customWidth="1"/>
    <col min="7426" max="7426" width="16.140625" style="435" customWidth="1"/>
    <col min="7427" max="7427" width="12.85546875" style="435" bestFit="1" customWidth="1"/>
    <col min="7428" max="7428" width="16.5703125" style="435" customWidth="1"/>
    <col min="7429" max="7429" width="12.85546875" style="435" bestFit="1" customWidth="1"/>
    <col min="7430" max="7430" width="13.140625" style="435" customWidth="1"/>
    <col min="7431" max="7680" width="9.140625" style="435"/>
    <col min="7681" max="7681" width="44" style="435" customWidth="1"/>
    <col min="7682" max="7682" width="16.140625" style="435" customWidth="1"/>
    <col min="7683" max="7683" width="12.85546875" style="435" bestFit="1" customWidth="1"/>
    <col min="7684" max="7684" width="16.5703125" style="435" customWidth="1"/>
    <col min="7685" max="7685" width="12.85546875" style="435" bestFit="1" customWidth="1"/>
    <col min="7686" max="7686" width="13.140625" style="435" customWidth="1"/>
    <col min="7687" max="7936" width="9.140625" style="435"/>
    <col min="7937" max="7937" width="44" style="435" customWidth="1"/>
    <col min="7938" max="7938" width="16.140625" style="435" customWidth="1"/>
    <col min="7939" max="7939" width="12.85546875" style="435" bestFit="1" customWidth="1"/>
    <col min="7940" max="7940" width="16.5703125" style="435" customWidth="1"/>
    <col min="7941" max="7941" width="12.85546875" style="435" bestFit="1" customWidth="1"/>
    <col min="7942" max="7942" width="13.140625" style="435" customWidth="1"/>
    <col min="7943" max="8192" width="9.140625" style="435"/>
    <col min="8193" max="8193" width="44" style="435" customWidth="1"/>
    <col min="8194" max="8194" width="16.140625" style="435" customWidth="1"/>
    <col min="8195" max="8195" width="12.85546875" style="435" bestFit="1" customWidth="1"/>
    <col min="8196" max="8196" width="16.5703125" style="435" customWidth="1"/>
    <col min="8197" max="8197" width="12.85546875" style="435" bestFit="1" customWidth="1"/>
    <col min="8198" max="8198" width="13.140625" style="435" customWidth="1"/>
    <col min="8199" max="8448" width="9.140625" style="435"/>
    <col min="8449" max="8449" width="44" style="435" customWidth="1"/>
    <col min="8450" max="8450" width="16.140625" style="435" customWidth="1"/>
    <col min="8451" max="8451" width="12.85546875" style="435" bestFit="1" customWidth="1"/>
    <col min="8452" max="8452" width="16.5703125" style="435" customWidth="1"/>
    <col min="8453" max="8453" width="12.85546875" style="435" bestFit="1" customWidth="1"/>
    <col min="8454" max="8454" width="13.140625" style="435" customWidth="1"/>
    <col min="8455" max="8704" width="9.140625" style="435"/>
    <col min="8705" max="8705" width="44" style="435" customWidth="1"/>
    <col min="8706" max="8706" width="16.140625" style="435" customWidth="1"/>
    <col min="8707" max="8707" width="12.85546875" style="435" bestFit="1" customWidth="1"/>
    <col min="8708" max="8708" width="16.5703125" style="435" customWidth="1"/>
    <col min="8709" max="8709" width="12.85546875" style="435" bestFit="1" customWidth="1"/>
    <col min="8710" max="8710" width="13.140625" style="435" customWidth="1"/>
    <col min="8711" max="8960" width="9.140625" style="435"/>
    <col min="8961" max="8961" width="44" style="435" customWidth="1"/>
    <col min="8962" max="8962" width="16.140625" style="435" customWidth="1"/>
    <col min="8963" max="8963" width="12.85546875" style="435" bestFit="1" customWidth="1"/>
    <col min="8964" max="8964" width="16.5703125" style="435" customWidth="1"/>
    <col min="8965" max="8965" width="12.85546875" style="435" bestFit="1" customWidth="1"/>
    <col min="8966" max="8966" width="13.140625" style="435" customWidth="1"/>
    <col min="8967" max="9216" width="9.140625" style="435"/>
    <col min="9217" max="9217" width="44" style="435" customWidth="1"/>
    <col min="9218" max="9218" width="16.140625" style="435" customWidth="1"/>
    <col min="9219" max="9219" width="12.85546875" style="435" bestFit="1" customWidth="1"/>
    <col min="9220" max="9220" width="16.5703125" style="435" customWidth="1"/>
    <col min="9221" max="9221" width="12.85546875" style="435" bestFit="1" customWidth="1"/>
    <col min="9222" max="9222" width="13.140625" style="435" customWidth="1"/>
    <col min="9223" max="9472" width="9.140625" style="435"/>
    <col min="9473" max="9473" width="44" style="435" customWidth="1"/>
    <col min="9474" max="9474" width="16.140625" style="435" customWidth="1"/>
    <col min="9475" max="9475" width="12.85546875" style="435" bestFit="1" customWidth="1"/>
    <col min="9476" max="9476" width="16.5703125" style="435" customWidth="1"/>
    <col min="9477" max="9477" width="12.85546875" style="435" bestFit="1" customWidth="1"/>
    <col min="9478" max="9478" width="13.140625" style="435" customWidth="1"/>
    <col min="9479" max="9728" width="9.140625" style="435"/>
    <col min="9729" max="9729" width="44" style="435" customWidth="1"/>
    <col min="9730" max="9730" width="16.140625" style="435" customWidth="1"/>
    <col min="9731" max="9731" width="12.85546875" style="435" bestFit="1" customWidth="1"/>
    <col min="9732" max="9732" width="16.5703125" style="435" customWidth="1"/>
    <col min="9733" max="9733" width="12.85546875" style="435" bestFit="1" customWidth="1"/>
    <col min="9734" max="9734" width="13.140625" style="435" customWidth="1"/>
    <col min="9735" max="9984" width="9.140625" style="435"/>
    <col min="9985" max="9985" width="44" style="435" customWidth="1"/>
    <col min="9986" max="9986" width="16.140625" style="435" customWidth="1"/>
    <col min="9987" max="9987" width="12.85546875" style="435" bestFit="1" customWidth="1"/>
    <col min="9988" max="9988" width="16.5703125" style="435" customWidth="1"/>
    <col min="9989" max="9989" width="12.85546875" style="435" bestFit="1" customWidth="1"/>
    <col min="9990" max="9990" width="13.140625" style="435" customWidth="1"/>
    <col min="9991" max="10240" width="9.140625" style="435"/>
    <col min="10241" max="10241" width="44" style="435" customWidth="1"/>
    <col min="10242" max="10242" width="16.140625" style="435" customWidth="1"/>
    <col min="10243" max="10243" width="12.85546875" style="435" bestFit="1" customWidth="1"/>
    <col min="10244" max="10244" width="16.5703125" style="435" customWidth="1"/>
    <col min="10245" max="10245" width="12.85546875" style="435" bestFit="1" customWidth="1"/>
    <col min="10246" max="10246" width="13.140625" style="435" customWidth="1"/>
    <col min="10247" max="10496" width="9.140625" style="435"/>
    <col min="10497" max="10497" width="44" style="435" customWidth="1"/>
    <col min="10498" max="10498" width="16.140625" style="435" customWidth="1"/>
    <col min="10499" max="10499" width="12.85546875" style="435" bestFit="1" customWidth="1"/>
    <col min="10500" max="10500" width="16.5703125" style="435" customWidth="1"/>
    <col min="10501" max="10501" width="12.85546875" style="435" bestFit="1" customWidth="1"/>
    <col min="10502" max="10502" width="13.140625" style="435" customWidth="1"/>
    <col min="10503" max="10752" width="9.140625" style="435"/>
    <col min="10753" max="10753" width="44" style="435" customWidth="1"/>
    <col min="10754" max="10754" width="16.140625" style="435" customWidth="1"/>
    <col min="10755" max="10755" width="12.85546875" style="435" bestFit="1" customWidth="1"/>
    <col min="10756" max="10756" width="16.5703125" style="435" customWidth="1"/>
    <col min="10757" max="10757" width="12.85546875" style="435" bestFit="1" customWidth="1"/>
    <col min="10758" max="10758" width="13.140625" style="435" customWidth="1"/>
    <col min="10759" max="11008" width="9.140625" style="435"/>
    <col min="11009" max="11009" width="44" style="435" customWidth="1"/>
    <col min="11010" max="11010" width="16.140625" style="435" customWidth="1"/>
    <col min="11011" max="11011" width="12.85546875" style="435" bestFit="1" customWidth="1"/>
    <col min="11012" max="11012" width="16.5703125" style="435" customWidth="1"/>
    <col min="11013" max="11013" width="12.85546875" style="435" bestFit="1" customWidth="1"/>
    <col min="11014" max="11014" width="13.140625" style="435" customWidth="1"/>
    <col min="11015" max="11264" width="9.140625" style="435"/>
    <col min="11265" max="11265" width="44" style="435" customWidth="1"/>
    <col min="11266" max="11266" width="16.140625" style="435" customWidth="1"/>
    <col min="11267" max="11267" width="12.85546875" style="435" bestFit="1" customWidth="1"/>
    <col min="11268" max="11268" width="16.5703125" style="435" customWidth="1"/>
    <col min="11269" max="11269" width="12.85546875" style="435" bestFit="1" customWidth="1"/>
    <col min="11270" max="11270" width="13.140625" style="435" customWidth="1"/>
    <col min="11271" max="11520" width="9.140625" style="435"/>
    <col min="11521" max="11521" width="44" style="435" customWidth="1"/>
    <col min="11522" max="11522" width="16.140625" style="435" customWidth="1"/>
    <col min="11523" max="11523" width="12.85546875" style="435" bestFit="1" customWidth="1"/>
    <col min="11524" max="11524" width="16.5703125" style="435" customWidth="1"/>
    <col min="11525" max="11525" width="12.85546875" style="435" bestFit="1" customWidth="1"/>
    <col min="11526" max="11526" width="13.140625" style="435" customWidth="1"/>
    <col min="11527" max="11776" width="9.140625" style="435"/>
    <col min="11777" max="11777" width="44" style="435" customWidth="1"/>
    <col min="11778" max="11778" width="16.140625" style="435" customWidth="1"/>
    <col min="11779" max="11779" width="12.85546875" style="435" bestFit="1" customWidth="1"/>
    <col min="11780" max="11780" width="16.5703125" style="435" customWidth="1"/>
    <col min="11781" max="11781" width="12.85546875" style="435" bestFit="1" customWidth="1"/>
    <col min="11782" max="11782" width="13.140625" style="435" customWidth="1"/>
    <col min="11783" max="12032" width="9.140625" style="435"/>
    <col min="12033" max="12033" width="44" style="435" customWidth="1"/>
    <col min="12034" max="12034" width="16.140625" style="435" customWidth="1"/>
    <col min="12035" max="12035" width="12.85546875" style="435" bestFit="1" customWidth="1"/>
    <col min="12036" max="12036" width="16.5703125" style="435" customWidth="1"/>
    <col min="12037" max="12037" width="12.85546875" style="435" bestFit="1" customWidth="1"/>
    <col min="12038" max="12038" width="13.140625" style="435" customWidth="1"/>
    <col min="12039" max="12288" width="9.140625" style="435"/>
    <col min="12289" max="12289" width="44" style="435" customWidth="1"/>
    <col min="12290" max="12290" width="16.140625" style="435" customWidth="1"/>
    <col min="12291" max="12291" width="12.85546875" style="435" bestFit="1" customWidth="1"/>
    <col min="12292" max="12292" width="16.5703125" style="435" customWidth="1"/>
    <col min="12293" max="12293" width="12.85546875" style="435" bestFit="1" customWidth="1"/>
    <col min="12294" max="12294" width="13.140625" style="435" customWidth="1"/>
    <col min="12295" max="12544" width="9.140625" style="435"/>
    <col min="12545" max="12545" width="44" style="435" customWidth="1"/>
    <col min="12546" max="12546" width="16.140625" style="435" customWidth="1"/>
    <col min="12547" max="12547" width="12.85546875" style="435" bestFit="1" customWidth="1"/>
    <col min="12548" max="12548" width="16.5703125" style="435" customWidth="1"/>
    <col min="12549" max="12549" width="12.85546875" style="435" bestFit="1" customWidth="1"/>
    <col min="12550" max="12550" width="13.140625" style="435" customWidth="1"/>
    <col min="12551" max="12800" width="9.140625" style="435"/>
    <col min="12801" max="12801" width="44" style="435" customWidth="1"/>
    <col min="12802" max="12802" width="16.140625" style="435" customWidth="1"/>
    <col min="12803" max="12803" width="12.85546875" style="435" bestFit="1" customWidth="1"/>
    <col min="12804" max="12804" width="16.5703125" style="435" customWidth="1"/>
    <col min="12805" max="12805" width="12.85546875" style="435" bestFit="1" customWidth="1"/>
    <col min="12806" max="12806" width="13.140625" style="435" customWidth="1"/>
    <col min="12807" max="13056" width="9.140625" style="435"/>
    <col min="13057" max="13057" width="44" style="435" customWidth="1"/>
    <col min="13058" max="13058" width="16.140625" style="435" customWidth="1"/>
    <col min="13059" max="13059" width="12.85546875" style="435" bestFit="1" customWidth="1"/>
    <col min="13060" max="13060" width="16.5703125" style="435" customWidth="1"/>
    <col min="13061" max="13061" width="12.85546875" style="435" bestFit="1" customWidth="1"/>
    <col min="13062" max="13062" width="13.140625" style="435" customWidth="1"/>
    <col min="13063" max="13312" width="9.140625" style="435"/>
    <col min="13313" max="13313" width="44" style="435" customWidth="1"/>
    <col min="13314" max="13314" width="16.140625" style="435" customWidth="1"/>
    <col min="13315" max="13315" width="12.85546875" style="435" bestFit="1" customWidth="1"/>
    <col min="13316" max="13316" width="16.5703125" style="435" customWidth="1"/>
    <col min="13317" max="13317" width="12.85546875" style="435" bestFit="1" customWidth="1"/>
    <col min="13318" max="13318" width="13.140625" style="435" customWidth="1"/>
    <col min="13319" max="13568" width="9.140625" style="435"/>
    <col min="13569" max="13569" width="44" style="435" customWidth="1"/>
    <col min="13570" max="13570" width="16.140625" style="435" customWidth="1"/>
    <col min="13571" max="13571" width="12.85546875" style="435" bestFit="1" customWidth="1"/>
    <col min="13572" max="13572" width="16.5703125" style="435" customWidth="1"/>
    <col min="13573" max="13573" width="12.85546875" style="435" bestFit="1" customWidth="1"/>
    <col min="13574" max="13574" width="13.140625" style="435" customWidth="1"/>
    <col min="13575" max="13824" width="9.140625" style="435"/>
    <col min="13825" max="13825" width="44" style="435" customWidth="1"/>
    <col min="13826" max="13826" width="16.140625" style="435" customWidth="1"/>
    <col min="13827" max="13827" width="12.85546875" style="435" bestFit="1" customWidth="1"/>
    <col min="13828" max="13828" width="16.5703125" style="435" customWidth="1"/>
    <col min="13829" max="13829" width="12.85546875" style="435" bestFit="1" customWidth="1"/>
    <col min="13830" max="13830" width="13.140625" style="435" customWidth="1"/>
    <col min="13831" max="14080" width="9.140625" style="435"/>
    <col min="14081" max="14081" width="44" style="435" customWidth="1"/>
    <col min="14082" max="14082" width="16.140625" style="435" customWidth="1"/>
    <col min="14083" max="14083" width="12.85546875" style="435" bestFit="1" customWidth="1"/>
    <col min="14084" max="14084" width="16.5703125" style="435" customWidth="1"/>
    <col min="14085" max="14085" width="12.85546875" style="435" bestFit="1" customWidth="1"/>
    <col min="14086" max="14086" width="13.140625" style="435" customWidth="1"/>
    <col min="14087" max="14336" width="9.140625" style="435"/>
    <col min="14337" max="14337" width="44" style="435" customWidth="1"/>
    <col min="14338" max="14338" width="16.140625" style="435" customWidth="1"/>
    <col min="14339" max="14339" width="12.85546875" style="435" bestFit="1" customWidth="1"/>
    <col min="14340" max="14340" width="16.5703125" style="435" customWidth="1"/>
    <col min="14341" max="14341" width="12.85546875" style="435" bestFit="1" customWidth="1"/>
    <col min="14342" max="14342" width="13.140625" style="435" customWidth="1"/>
    <col min="14343" max="14592" width="9.140625" style="435"/>
    <col min="14593" max="14593" width="44" style="435" customWidth="1"/>
    <col min="14594" max="14594" width="16.140625" style="435" customWidth="1"/>
    <col min="14595" max="14595" width="12.85546875" style="435" bestFit="1" customWidth="1"/>
    <col min="14596" max="14596" width="16.5703125" style="435" customWidth="1"/>
    <col min="14597" max="14597" width="12.85546875" style="435" bestFit="1" customWidth="1"/>
    <col min="14598" max="14598" width="13.140625" style="435" customWidth="1"/>
    <col min="14599" max="14848" width="9.140625" style="435"/>
    <col min="14849" max="14849" width="44" style="435" customWidth="1"/>
    <col min="14850" max="14850" width="16.140625" style="435" customWidth="1"/>
    <col min="14851" max="14851" width="12.85546875" style="435" bestFit="1" customWidth="1"/>
    <col min="14852" max="14852" width="16.5703125" style="435" customWidth="1"/>
    <col min="14853" max="14853" width="12.85546875" style="435" bestFit="1" customWidth="1"/>
    <col min="14854" max="14854" width="13.140625" style="435" customWidth="1"/>
    <col min="14855" max="15104" width="9.140625" style="435"/>
    <col min="15105" max="15105" width="44" style="435" customWidth="1"/>
    <col min="15106" max="15106" width="16.140625" style="435" customWidth="1"/>
    <col min="15107" max="15107" width="12.85546875" style="435" bestFit="1" customWidth="1"/>
    <col min="15108" max="15108" width="16.5703125" style="435" customWidth="1"/>
    <col min="15109" max="15109" width="12.85546875" style="435" bestFit="1" customWidth="1"/>
    <col min="15110" max="15110" width="13.140625" style="435" customWidth="1"/>
    <col min="15111" max="15360" width="9.140625" style="435"/>
    <col min="15361" max="15361" width="44" style="435" customWidth="1"/>
    <col min="15362" max="15362" width="16.140625" style="435" customWidth="1"/>
    <col min="15363" max="15363" width="12.85546875" style="435" bestFit="1" customWidth="1"/>
    <col min="15364" max="15364" width="16.5703125" style="435" customWidth="1"/>
    <col min="15365" max="15365" width="12.85546875" style="435" bestFit="1" customWidth="1"/>
    <col min="15366" max="15366" width="13.140625" style="435" customWidth="1"/>
    <col min="15367" max="15616" width="9.140625" style="435"/>
    <col min="15617" max="15617" width="44" style="435" customWidth="1"/>
    <col min="15618" max="15618" width="16.140625" style="435" customWidth="1"/>
    <col min="15619" max="15619" width="12.85546875" style="435" bestFit="1" customWidth="1"/>
    <col min="15620" max="15620" width="16.5703125" style="435" customWidth="1"/>
    <col min="15621" max="15621" width="12.85546875" style="435" bestFit="1" customWidth="1"/>
    <col min="15622" max="15622" width="13.140625" style="435" customWidth="1"/>
    <col min="15623" max="15872" width="9.140625" style="435"/>
    <col min="15873" max="15873" width="44" style="435" customWidth="1"/>
    <col min="15874" max="15874" width="16.140625" style="435" customWidth="1"/>
    <col min="15875" max="15875" width="12.85546875" style="435" bestFit="1" customWidth="1"/>
    <col min="15876" max="15876" width="16.5703125" style="435" customWidth="1"/>
    <col min="15877" max="15877" width="12.85546875" style="435" bestFit="1" customWidth="1"/>
    <col min="15878" max="15878" width="13.140625" style="435" customWidth="1"/>
    <col min="15879" max="16128" width="9.140625" style="435"/>
    <col min="16129" max="16129" width="44" style="435" customWidth="1"/>
    <col min="16130" max="16130" width="16.140625" style="435" customWidth="1"/>
    <col min="16131" max="16131" width="12.85546875" style="435" bestFit="1" customWidth="1"/>
    <col min="16132" max="16132" width="16.5703125" style="435" customWidth="1"/>
    <col min="16133" max="16133" width="12.85546875" style="435" bestFit="1" customWidth="1"/>
    <col min="16134" max="16134" width="13.140625" style="435" customWidth="1"/>
    <col min="16135" max="16384" width="9.140625" style="435"/>
  </cols>
  <sheetData>
    <row r="1" spans="1:6" ht="27" customHeight="1" x14ac:dyDescent="0.45">
      <c r="A1" s="764" t="s">
        <v>140</v>
      </c>
      <c r="B1" s="764"/>
      <c r="C1" s="764"/>
      <c r="D1" s="764"/>
      <c r="E1" s="764"/>
    </row>
    <row r="2" spans="1:6" s="436" customFormat="1" ht="27" customHeight="1" x14ac:dyDescent="0.3">
      <c r="A2" s="765" t="s">
        <v>243</v>
      </c>
      <c r="B2" s="765"/>
      <c r="C2" s="765"/>
      <c r="D2" s="765"/>
      <c r="E2" s="765"/>
    </row>
    <row r="3" spans="1:6" s="436" customFormat="1" ht="27" customHeight="1" x14ac:dyDescent="0.3">
      <c r="A3" s="437" t="s">
        <v>303</v>
      </c>
      <c r="B3" s="438"/>
      <c r="C3" s="438"/>
      <c r="D3" s="438"/>
      <c r="E3" s="438"/>
    </row>
    <row r="4" spans="1:6" ht="16.5" thickBot="1" x14ac:dyDescent="0.3">
      <c r="B4" s="439"/>
    </row>
    <row r="5" spans="1:6" ht="33.950000000000003" customHeight="1" x14ac:dyDescent="0.25">
      <c r="A5" s="440" t="s">
        <v>304</v>
      </c>
      <c r="B5" s="441" t="s">
        <v>284</v>
      </c>
      <c r="C5" s="442" t="s">
        <v>146</v>
      </c>
      <c r="D5" s="443" t="s">
        <v>113</v>
      </c>
      <c r="E5" s="444" t="s">
        <v>242</v>
      </c>
    </row>
    <row r="6" spans="1:6" x14ac:dyDescent="0.25">
      <c r="A6" s="445" t="s">
        <v>305</v>
      </c>
      <c r="B6" s="446">
        <v>22743</v>
      </c>
      <c r="C6" s="447">
        <v>2886</v>
      </c>
      <c r="D6" s="446">
        <v>12275</v>
      </c>
      <c r="E6" s="448">
        <v>7582</v>
      </c>
      <c r="F6" s="439"/>
    </row>
    <row r="7" spans="1:6" x14ac:dyDescent="0.25">
      <c r="A7" s="449" t="s">
        <v>306</v>
      </c>
      <c r="B7" s="450">
        <v>2536</v>
      </c>
      <c r="C7" s="451">
        <v>282</v>
      </c>
      <c r="D7" s="450">
        <v>1486</v>
      </c>
      <c r="E7" s="452">
        <v>768</v>
      </c>
      <c r="F7" s="439"/>
    </row>
    <row r="8" spans="1:6" x14ac:dyDescent="0.25">
      <c r="A8" s="449"/>
      <c r="B8" s="450"/>
      <c r="C8" s="451"/>
      <c r="D8" s="450"/>
      <c r="E8" s="452"/>
      <c r="F8" s="439"/>
    </row>
    <row r="9" spans="1:6" ht="31.5" x14ac:dyDescent="0.25">
      <c r="A9" s="453" t="s">
        <v>307</v>
      </c>
      <c r="B9" s="454">
        <v>19140</v>
      </c>
      <c r="C9" s="455">
        <v>2441</v>
      </c>
      <c r="D9" s="454">
        <v>10247</v>
      </c>
      <c r="E9" s="456">
        <v>6452</v>
      </c>
      <c r="F9" s="439"/>
    </row>
    <row r="10" spans="1:6" x14ac:dyDescent="0.25">
      <c r="A10" s="449" t="s">
        <v>308</v>
      </c>
      <c r="B10" s="450">
        <v>6705</v>
      </c>
      <c r="C10" s="451">
        <v>1869</v>
      </c>
      <c r="D10" s="450">
        <v>445</v>
      </c>
      <c r="E10" s="452">
        <v>4391</v>
      </c>
      <c r="F10" s="439"/>
    </row>
    <row r="11" spans="1:6" x14ac:dyDescent="0.25">
      <c r="A11" s="449" t="s">
        <v>309</v>
      </c>
      <c r="B11" s="450">
        <v>6665</v>
      </c>
      <c r="C11" s="451">
        <v>1843</v>
      </c>
      <c r="D11" s="450">
        <v>443</v>
      </c>
      <c r="E11" s="452">
        <v>4379</v>
      </c>
      <c r="F11" s="439"/>
    </row>
    <row r="12" spans="1:6" x14ac:dyDescent="0.25">
      <c r="A12" s="449" t="s">
        <v>310</v>
      </c>
      <c r="B12" s="450">
        <v>40</v>
      </c>
      <c r="C12" s="451">
        <v>26</v>
      </c>
      <c r="D12" s="450">
        <v>2</v>
      </c>
      <c r="E12" s="452">
        <v>12</v>
      </c>
      <c r="F12" s="439"/>
    </row>
    <row r="13" spans="1:6" x14ac:dyDescent="0.25">
      <c r="A13" s="449" t="s">
        <v>311</v>
      </c>
      <c r="B13" s="450">
        <v>12435</v>
      </c>
      <c r="C13" s="451">
        <v>572</v>
      </c>
      <c r="D13" s="450">
        <v>9802</v>
      </c>
      <c r="E13" s="452">
        <v>2061</v>
      </c>
      <c r="F13" s="457"/>
    </row>
    <row r="14" spans="1:6" x14ac:dyDescent="0.25">
      <c r="A14" s="449"/>
      <c r="B14" s="450"/>
      <c r="C14" s="451"/>
      <c r="D14" s="450"/>
      <c r="E14" s="452"/>
      <c r="F14" s="457"/>
    </row>
    <row r="15" spans="1:6" x14ac:dyDescent="0.25">
      <c r="A15" s="458" t="s">
        <v>312</v>
      </c>
      <c r="B15" s="454">
        <v>1067</v>
      </c>
      <c r="C15" s="455">
        <v>163</v>
      </c>
      <c r="D15" s="454">
        <v>542</v>
      </c>
      <c r="E15" s="456">
        <v>362</v>
      </c>
      <c r="F15" s="439"/>
    </row>
    <row r="16" spans="1:6" x14ac:dyDescent="0.25">
      <c r="A16" s="449" t="s">
        <v>313</v>
      </c>
      <c r="B16" s="450">
        <v>19</v>
      </c>
      <c r="C16" s="451">
        <v>5</v>
      </c>
      <c r="D16" s="450">
        <v>4</v>
      </c>
      <c r="E16" s="452">
        <v>10</v>
      </c>
      <c r="F16" s="439"/>
    </row>
    <row r="17" spans="1:6" x14ac:dyDescent="0.25">
      <c r="A17" s="449" t="s">
        <v>308</v>
      </c>
      <c r="B17" s="450">
        <v>343</v>
      </c>
      <c r="C17" s="451">
        <v>127</v>
      </c>
      <c r="D17" s="450">
        <v>51</v>
      </c>
      <c r="E17" s="452">
        <v>165</v>
      </c>
      <c r="F17" s="439"/>
    </row>
    <row r="18" spans="1:6" x14ac:dyDescent="0.25">
      <c r="A18" s="449" t="s">
        <v>309</v>
      </c>
      <c r="B18" s="450">
        <v>334</v>
      </c>
      <c r="C18" s="451">
        <v>120</v>
      </c>
      <c r="D18" s="450">
        <v>51</v>
      </c>
      <c r="E18" s="452">
        <v>163</v>
      </c>
      <c r="F18" s="439"/>
    </row>
    <row r="19" spans="1:6" x14ac:dyDescent="0.25">
      <c r="A19" s="449" t="s">
        <v>310</v>
      </c>
      <c r="B19" s="450">
        <v>9</v>
      </c>
      <c r="C19" s="451">
        <v>7</v>
      </c>
      <c r="D19" s="450"/>
      <c r="E19" s="452">
        <v>2</v>
      </c>
      <c r="F19" s="439"/>
    </row>
    <row r="20" spans="1:6" x14ac:dyDescent="0.25">
      <c r="A20" s="449" t="s">
        <v>314</v>
      </c>
      <c r="B20" s="450">
        <v>705</v>
      </c>
      <c r="C20" s="451">
        <v>31</v>
      </c>
      <c r="D20" s="450">
        <v>487</v>
      </c>
      <c r="E20" s="452">
        <v>187</v>
      </c>
      <c r="F20" s="439"/>
    </row>
    <row r="21" spans="1:6" ht="13.5" customHeight="1" x14ac:dyDescent="0.25">
      <c r="A21" s="449"/>
      <c r="B21" s="450"/>
      <c r="C21" s="451"/>
      <c r="D21" s="450"/>
      <c r="E21" s="452"/>
      <c r="F21" s="439"/>
    </row>
    <row r="22" spans="1:6" x14ac:dyDescent="0.25">
      <c r="A22" s="459" t="s">
        <v>315</v>
      </c>
      <c r="B22" s="460">
        <v>12012</v>
      </c>
      <c r="C22" s="461">
        <v>3522</v>
      </c>
      <c r="D22" s="460">
        <v>2749</v>
      </c>
      <c r="E22" s="462">
        <v>5741</v>
      </c>
      <c r="F22" s="439"/>
    </row>
    <row r="23" spans="1:6" x14ac:dyDescent="0.25">
      <c r="A23" s="449" t="s">
        <v>316</v>
      </c>
      <c r="B23" s="450">
        <v>6134</v>
      </c>
      <c r="C23" s="451">
        <v>2998</v>
      </c>
      <c r="D23" s="450">
        <v>1193</v>
      </c>
      <c r="E23" s="452">
        <v>1943</v>
      </c>
      <c r="F23" s="439"/>
    </row>
    <row r="24" spans="1:6" x14ac:dyDescent="0.25">
      <c r="A24" s="449" t="s">
        <v>317</v>
      </c>
      <c r="B24" s="450">
        <v>5878</v>
      </c>
      <c r="C24" s="451">
        <v>524</v>
      </c>
      <c r="D24" s="450">
        <v>1556</v>
      </c>
      <c r="E24" s="452">
        <v>3798</v>
      </c>
      <c r="F24" s="439"/>
    </row>
    <row r="25" spans="1:6" x14ac:dyDescent="0.25">
      <c r="A25" s="449" t="s">
        <v>313</v>
      </c>
      <c r="B25" s="450">
        <v>1600</v>
      </c>
      <c r="C25" s="451">
        <v>317</v>
      </c>
      <c r="D25" s="450">
        <v>380</v>
      </c>
      <c r="E25" s="452">
        <v>903</v>
      </c>
      <c r="F25" s="439"/>
    </row>
    <row r="26" spans="1:6" x14ac:dyDescent="0.25">
      <c r="A26" s="449" t="s">
        <v>318</v>
      </c>
      <c r="B26" s="450">
        <v>4278</v>
      </c>
      <c r="C26" s="451">
        <v>207</v>
      </c>
      <c r="D26" s="450">
        <v>1176</v>
      </c>
      <c r="E26" s="452">
        <v>2895</v>
      </c>
      <c r="F26" s="439"/>
    </row>
    <row r="27" spans="1:6" ht="13.5" customHeight="1" x14ac:dyDescent="0.25">
      <c r="A27" s="449"/>
      <c r="B27" s="450"/>
      <c r="C27" s="451"/>
      <c r="D27" s="450"/>
      <c r="E27" s="452"/>
      <c r="F27" s="439"/>
    </row>
    <row r="28" spans="1:6" x14ac:dyDescent="0.25">
      <c r="A28" s="459" t="s">
        <v>319</v>
      </c>
      <c r="B28" s="460">
        <v>16075</v>
      </c>
      <c r="C28" s="461">
        <v>2547</v>
      </c>
      <c r="D28" s="460">
        <v>3019</v>
      </c>
      <c r="E28" s="462">
        <v>10509</v>
      </c>
      <c r="F28" s="439"/>
    </row>
    <row r="29" spans="1:6" x14ac:dyDescent="0.25">
      <c r="A29" s="449" t="s">
        <v>320</v>
      </c>
      <c r="B29" s="450">
        <v>11244</v>
      </c>
      <c r="C29" s="451">
        <v>2049</v>
      </c>
      <c r="D29" s="450">
        <v>2785</v>
      </c>
      <c r="E29" s="452">
        <v>6410</v>
      </c>
      <c r="F29" s="439"/>
    </row>
    <row r="30" spans="1:6" x14ac:dyDescent="0.25">
      <c r="A30" s="449" t="s">
        <v>321</v>
      </c>
      <c r="B30" s="450">
        <v>354</v>
      </c>
      <c r="C30" s="451">
        <v>176</v>
      </c>
      <c r="D30" s="450">
        <v>66</v>
      </c>
      <c r="E30" s="452">
        <v>112</v>
      </c>
      <c r="F30" s="439"/>
    </row>
    <row r="31" spans="1:6" x14ac:dyDescent="0.25">
      <c r="A31" s="463" t="s">
        <v>322</v>
      </c>
      <c r="B31" s="464">
        <v>4477</v>
      </c>
      <c r="C31" s="465">
        <v>322</v>
      </c>
      <c r="D31" s="464">
        <v>168</v>
      </c>
      <c r="E31" s="466">
        <v>3987</v>
      </c>
      <c r="F31" s="439"/>
    </row>
    <row r="32" spans="1:6" ht="30.75" customHeight="1" thickBot="1" x14ac:dyDescent="0.3">
      <c r="A32" s="467" t="s">
        <v>323</v>
      </c>
      <c r="B32" s="468">
        <v>50830</v>
      </c>
      <c r="C32" s="469">
        <v>8955</v>
      </c>
      <c r="D32" s="468">
        <v>18043</v>
      </c>
      <c r="E32" s="470">
        <v>23832</v>
      </c>
      <c r="F32" s="439"/>
    </row>
    <row r="33" spans="1:5" x14ac:dyDescent="0.25">
      <c r="A33" s="766"/>
      <c r="B33" s="766"/>
      <c r="C33" s="766"/>
      <c r="D33" s="766"/>
      <c r="E33" s="766"/>
    </row>
  </sheetData>
  <mergeCells count="3">
    <mergeCell ref="A1:E1"/>
    <mergeCell ref="A2:E2"/>
    <mergeCell ref="A33:E33"/>
  </mergeCells>
  <printOptions horizontalCentered="1"/>
  <pageMargins left="0.39374999999999999" right="0.74791666666666667" top="0.79" bottom="0.81" header="0.51180555555555551" footer="0.51180555555555551"/>
  <pageSetup paperSize="9" scale="73" firstPageNumber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6995E-82B0-478E-B36F-E594EFF95C91}">
  <sheetPr>
    <pageSetUpPr fitToPage="1"/>
  </sheetPr>
  <dimension ref="A1:G28"/>
  <sheetViews>
    <sheetView defaultGridColor="0" view="pageBreakPreview" colorId="18" zoomScale="89" zoomScaleNormal="100" zoomScaleSheetLayoutView="89" workbookViewId="0"/>
  </sheetViews>
  <sheetFormatPr baseColWidth="10" defaultColWidth="11.42578125" defaultRowHeight="12.75" x14ac:dyDescent="0.2"/>
  <cols>
    <col min="1" max="1" width="29.7109375" style="474" customWidth="1"/>
    <col min="2" max="6" width="17.7109375" style="474" customWidth="1"/>
    <col min="7" max="256" width="11.42578125" style="474"/>
    <col min="257" max="257" width="29.7109375" style="474" customWidth="1"/>
    <col min="258" max="262" width="17.7109375" style="474" customWidth="1"/>
    <col min="263" max="512" width="11.42578125" style="474"/>
    <col min="513" max="513" width="29.7109375" style="474" customWidth="1"/>
    <col min="514" max="518" width="17.7109375" style="474" customWidth="1"/>
    <col min="519" max="768" width="11.42578125" style="474"/>
    <col min="769" max="769" width="29.7109375" style="474" customWidth="1"/>
    <col min="770" max="774" width="17.7109375" style="474" customWidth="1"/>
    <col min="775" max="1024" width="11.42578125" style="474"/>
    <col min="1025" max="1025" width="29.7109375" style="474" customWidth="1"/>
    <col min="1026" max="1030" width="17.7109375" style="474" customWidth="1"/>
    <col min="1031" max="1280" width="11.42578125" style="474"/>
    <col min="1281" max="1281" width="29.7109375" style="474" customWidth="1"/>
    <col min="1282" max="1286" width="17.7109375" style="474" customWidth="1"/>
    <col min="1287" max="1536" width="11.42578125" style="474"/>
    <col min="1537" max="1537" width="29.7109375" style="474" customWidth="1"/>
    <col min="1538" max="1542" width="17.7109375" style="474" customWidth="1"/>
    <col min="1543" max="1792" width="11.42578125" style="474"/>
    <col min="1793" max="1793" width="29.7109375" style="474" customWidth="1"/>
    <col min="1794" max="1798" width="17.7109375" style="474" customWidth="1"/>
    <col min="1799" max="2048" width="11.42578125" style="474"/>
    <col min="2049" max="2049" width="29.7109375" style="474" customWidth="1"/>
    <col min="2050" max="2054" width="17.7109375" style="474" customWidth="1"/>
    <col min="2055" max="2304" width="11.42578125" style="474"/>
    <col min="2305" max="2305" width="29.7109375" style="474" customWidth="1"/>
    <col min="2306" max="2310" width="17.7109375" style="474" customWidth="1"/>
    <col min="2311" max="2560" width="11.42578125" style="474"/>
    <col min="2561" max="2561" width="29.7109375" style="474" customWidth="1"/>
    <col min="2562" max="2566" width="17.7109375" style="474" customWidth="1"/>
    <col min="2567" max="2816" width="11.42578125" style="474"/>
    <col min="2817" max="2817" width="29.7109375" style="474" customWidth="1"/>
    <col min="2818" max="2822" width="17.7109375" style="474" customWidth="1"/>
    <col min="2823" max="3072" width="11.42578125" style="474"/>
    <col min="3073" max="3073" width="29.7109375" style="474" customWidth="1"/>
    <col min="3074" max="3078" width="17.7109375" style="474" customWidth="1"/>
    <col min="3079" max="3328" width="11.42578125" style="474"/>
    <col min="3329" max="3329" width="29.7109375" style="474" customWidth="1"/>
    <col min="3330" max="3334" width="17.7109375" style="474" customWidth="1"/>
    <col min="3335" max="3584" width="11.42578125" style="474"/>
    <col min="3585" max="3585" width="29.7109375" style="474" customWidth="1"/>
    <col min="3586" max="3590" width="17.7109375" style="474" customWidth="1"/>
    <col min="3591" max="3840" width="11.42578125" style="474"/>
    <col min="3841" max="3841" width="29.7109375" style="474" customWidth="1"/>
    <col min="3842" max="3846" width="17.7109375" style="474" customWidth="1"/>
    <col min="3847" max="4096" width="11.42578125" style="474"/>
    <col min="4097" max="4097" width="29.7109375" style="474" customWidth="1"/>
    <col min="4098" max="4102" width="17.7109375" style="474" customWidth="1"/>
    <col min="4103" max="4352" width="11.42578125" style="474"/>
    <col min="4353" max="4353" width="29.7109375" style="474" customWidth="1"/>
    <col min="4354" max="4358" width="17.7109375" style="474" customWidth="1"/>
    <col min="4359" max="4608" width="11.42578125" style="474"/>
    <col min="4609" max="4609" width="29.7109375" style="474" customWidth="1"/>
    <col min="4610" max="4614" width="17.7109375" style="474" customWidth="1"/>
    <col min="4615" max="4864" width="11.42578125" style="474"/>
    <col min="4865" max="4865" width="29.7109375" style="474" customWidth="1"/>
    <col min="4866" max="4870" width="17.7109375" style="474" customWidth="1"/>
    <col min="4871" max="5120" width="11.42578125" style="474"/>
    <col min="5121" max="5121" width="29.7109375" style="474" customWidth="1"/>
    <col min="5122" max="5126" width="17.7109375" style="474" customWidth="1"/>
    <col min="5127" max="5376" width="11.42578125" style="474"/>
    <col min="5377" max="5377" width="29.7109375" style="474" customWidth="1"/>
    <col min="5378" max="5382" width="17.7109375" style="474" customWidth="1"/>
    <col min="5383" max="5632" width="11.42578125" style="474"/>
    <col min="5633" max="5633" width="29.7109375" style="474" customWidth="1"/>
    <col min="5634" max="5638" width="17.7109375" style="474" customWidth="1"/>
    <col min="5639" max="5888" width="11.42578125" style="474"/>
    <col min="5889" max="5889" width="29.7109375" style="474" customWidth="1"/>
    <col min="5890" max="5894" width="17.7109375" style="474" customWidth="1"/>
    <col min="5895" max="6144" width="11.42578125" style="474"/>
    <col min="6145" max="6145" width="29.7109375" style="474" customWidth="1"/>
    <col min="6146" max="6150" width="17.7109375" style="474" customWidth="1"/>
    <col min="6151" max="6400" width="11.42578125" style="474"/>
    <col min="6401" max="6401" width="29.7109375" style="474" customWidth="1"/>
    <col min="6402" max="6406" width="17.7109375" style="474" customWidth="1"/>
    <col min="6407" max="6656" width="11.42578125" style="474"/>
    <col min="6657" max="6657" width="29.7109375" style="474" customWidth="1"/>
    <col min="6658" max="6662" width="17.7109375" style="474" customWidth="1"/>
    <col min="6663" max="6912" width="11.42578125" style="474"/>
    <col min="6913" max="6913" width="29.7109375" style="474" customWidth="1"/>
    <col min="6914" max="6918" width="17.7109375" style="474" customWidth="1"/>
    <col min="6919" max="7168" width="11.42578125" style="474"/>
    <col min="7169" max="7169" width="29.7109375" style="474" customWidth="1"/>
    <col min="7170" max="7174" width="17.7109375" style="474" customWidth="1"/>
    <col min="7175" max="7424" width="11.42578125" style="474"/>
    <col min="7425" max="7425" width="29.7109375" style="474" customWidth="1"/>
    <col min="7426" max="7430" width="17.7109375" style="474" customWidth="1"/>
    <col min="7431" max="7680" width="11.42578125" style="474"/>
    <col min="7681" max="7681" width="29.7109375" style="474" customWidth="1"/>
    <col min="7682" max="7686" width="17.7109375" style="474" customWidth="1"/>
    <col min="7687" max="7936" width="11.42578125" style="474"/>
    <col min="7937" max="7937" width="29.7109375" style="474" customWidth="1"/>
    <col min="7938" max="7942" width="17.7109375" style="474" customWidth="1"/>
    <col min="7943" max="8192" width="11.42578125" style="474"/>
    <col min="8193" max="8193" width="29.7109375" style="474" customWidth="1"/>
    <col min="8194" max="8198" width="17.7109375" style="474" customWidth="1"/>
    <col min="8199" max="8448" width="11.42578125" style="474"/>
    <col min="8449" max="8449" width="29.7109375" style="474" customWidth="1"/>
    <col min="8450" max="8454" width="17.7109375" style="474" customWidth="1"/>
    <col min="8455" max="8704" width="11.42578125" style="474"/>
    <col min="8705" max="8705" width="29.7109375" style="474" customWidth="1"/>
    <col min="8706" max="8710" width="17.7109375" style="474" customWidth="1"/>
    <col min="8711" max="8960" width="11.42578125" style="474"/>
    <col min="8961" max="8961" width="29.7109375" style="474" customWidth="1"/>
    <col min="8962" max="8966" width="17.7109375" style="474" customWidth="1"/>
    <col min="8967" max="9216" width="11.42578125" style="474"/>
    <col min="9217" max="9217" width="29.7109375" style="474" customWidth="1"/>
    <col min="9218" max="9222" width="17.7109375" style="474" customWidth="1"/>
    <col min="9223" max="9472" width="11.42578125" style="474"/>
    <col min="9473" max="9473" width="29.7109375" style="474" customWidth="1"/>
    <col min="9474" max="9478" width="17.7109375" style="474" customWidth="1"/>
    <col min="9479" max="9728" width="11.42578125" style="474"/>
    <col min="9729" max="9729" width="29.7109375" style="474" customWidth="1"/>
    <col min="9730" max="9734" width="17.7109375" style="474" customWidth="1"/>
    <col min="9735" max="9984" width="11.42578125" style="474"/>
    <col min="9985" max="9985" width="29.7109375" style="474" customWidth="1"/>
    <col min="9986" max="9990" width="17.7109375" style="474" customWidth="1"/>
    <col min="9991" max="10240" width="11.42578125" style="474"/>
    <col min="10241" max="10241" width="29.7109375" style="474" customWidth="1"/>
    <col min="10242" max="10246" width="17.7109375" style="474" customWidth="1"/>
    <col min="10247" max="10496" width="11.42578125" style="474"/>
    <col min="10497" max="10497" width="29.7109375" style="474" customWidth="1"/>
    <col min="10498" max="10502" width="17.7109375" style="474" customWidth="1"/>
    <col min="10503" max="10752" width="11.42578125" style="474"/>
    <col min="10753" max="10753" width="29.7109375" style="474" customWidth="1"/>
    <col min="10754" max="10758" width="17.7109375" style="474" customWidth="1"/>
    <col min="10759" max="11008" width="11.42578125" style="474"/>
    <col min="11009" max="11009" width="29.7109375" style="474" customWidth="1"/>
    <col min="11010" max="11014" width="17.7109375" style="474" customWidth="1"/>
    <col min="11015" max="11264" width="11.42578125" style="474"/>
    <col min="11265" max="11265" width="29.7109375" style="474" customWidth="1"/>
    <col min="11266" max="11270" width="17.7109375" style="474" customWidth="1"/>
    <col min="11271" max="11520" width="11.42578125" style="474"/>
    <col min="11521" max="11521" width="29.7109375" style="474" customWidth="1"/>
    <col min="11522" max="11526" width="17.7109375" style="474" customWidth="1"/>
    <col min="11527" max="11776" width="11.42578125" style="474"/>
    <col min="11777" max="11777" width="29.7109375" style="474" customWidth="1"/>
    <col min="11778" max="11782" width="17.7109375" style="474" customWidth="1"/>
    <col min="11783" max="12032" width="11.42578125" style="474"/>
    <col min="12033" max="12033" width="29.7109375" style="474" customWidth="1"/>
    <col min="12034" max="12038" width="17.7109375" style="474" customWidth="1"/>
    <col min="12039" max="12288" width="11.42578125" style="474"/>
    <col min="12289" max="12289" width="29.7109375" style="474" customWidth="1"/>
    <col min="12290" max="12294" width="17.7109375" style="474" customWidth="1"/>
    <col min="12295" max="12544" width="11.42578125" style="474"/>
    <col min="12545" max="12545" width="29.7109375" style="474" customWidth="1"/>
    <col min="12546" max="12550" width="17.7109375" style="474" customWidth="1"/>
    <col min="12551" max="12800" width="11.42578125" style="474"/>
    <col min="12801" max="12801" width="29.7109375" style="474" customWidth="1"/>
    <col min="12802" max="12806" width="17.7109375" style="474" customWidth="1"/>
    <col min="12807" max="13056" width="11.42578125" style="474"/>
    <col min="13057" max="13057" width="29.7109375" style="474" customWidth="1"/>
    <col min="13058" max="13062" width="17.7109375" style="474" customWidth="1"/>
    <col min="13063" max="13312" width="11.42578125" style="474"/>
    <col min="13313" max="13313" width="29.7109375" style="474" customWidth="1"/>
    <col min="13314" max="13318" width="17.7109375" style="474" customWidth="1"/>
    <col min="13319" max="13568" width="11.42578125" style="474"/>
    <col min="13569" max="13569" width="29.7109375" style="474" customWidth="1"/>
    <col min="13570" max="13574" width="17.7109375" style="474" customWidth="1"/>
    <col min="13575" max="13824" width="11.42578125" style="474"/>
    <col min="13825" max="13825" width="29.7109375" style="474" customWidth="1"/>
    <col min="13826" max="13830" width="17.7109375" style="474" customWidth="1"/>
    <col min="13831" max="14080" width="11.42578125" style="474"/>
    <col min="14081" max="14081" width="29.7109375" style="474" customWidth="1"/>
    <col min="14082" max="14086" width="17.7109375" style="474" customWidth="1"/>
    <col min="14087" max="14336" width="11.42578125" style="474"/>
    <col min="14337" max="14337" width="29.7109375" style="474" customWidth="1"/>
    <col min="14338" max="14342" width="17.7109375" style="474" customWidth="1"/>
    <col min="14343" max="14592" width="11.42578125" style="474"/>
    <col min="14593" max="14593" width="29.7109375" style="474" customWidth="1"/>
    <col min="14594" max="14598" width="17.7109375" style="474" customWidth="1"/>
    <col min="14599" max="14848" width="11.42578125" style="474"/>
    <col min="14849" max="14849" width="29.7109375" style="474" customWidth="1"/>
    <col min="14850" max="14854" width="17.7109375" style="474" customWidth="1"/>
    <col min="14855" max="15104" width="11.42578125" style="474"/>
    <col min="15105" max="15105" width="29.7109375" style="474" customWidth="1"/>
    <col min="15106" max="15110" width="17.7109375" style="474" customWidth="1"/>
    <col min="15111" max="15360" width="11.42578125" style="474"/>
    <col min="15361" max="15361" width="29.7109375" style="474" customWidth="1"/>
    <col min="15362" max="15366" width="17.7109375" style="474" customWidth="1"/>
    <col min="15367" max="15616" width="11.42578125" style="474"/>
    <col min="15617" max="15617" width="29.7109375" style="474" customWidth="1"/>
    <col min="15618" max="15622" width="17.7109375" style="474" customWidth="1"/>
    <col min="15623" max="15872" width="11.42578125" style="474"/>
    <col min="15873" max="15873" width="29.7109375" style="474" customWidth="1"/>
    <col min="15874" max="15878" width="17.7109375" style="474" customWidth="1"/>
    <col min="15879" max="16128" width="11.42578125" style="474"/>
    <col min="16129" max="16129" width="29.7109375" style="474" customWidth="1"/>
    <col min="16130" max="16134" width="17.7109375" style="474" customWidth="1"/>
    <col min="16135" max="16384" width="11.42578125" style="474"/>
  </cols>
  <sheetData>
    <row r="1" spans="1:6" ht="33.75" customHeight="1" x14ac:dyDescent="0.35">
      <c r="A1" s="472" t="s">
        <v>324</v>
      </c>
      <c r="B1" s="472"/>
      <c r="C1" s="472"/>
      <c r="D1" s="473"/>
      <c r="E1" s="472"/>
      <c r="F1" s="472"/>
    </row>
    <row r="2" spans="1:6" ht="27.75" customHeight="1" x14ac:dyDescent="0.2">
      <c r="A2" s="475" t="s">
        <v>325</v>
      </c>
      <c r="B2" s="475"/>
      <c r="C2" s="475"/>
      <c r="D2" s="473"/>
      <c r="E2" s="475"/>
      <c r="F2" s="475"/>
    </row>
    <row r="3" spans="1:6" ht="20.25" customHeight="1" x14ac:dyDescent="0.2">
      <c r="A3" s="476" t="s">
        <v>326</v>
      </c>
      <c r="B3" s="475"/>
      <c r="C3" s="475"/>
      <c r="D3" s="473"/>
      <c r="E3" s="475"/>
      <c r="F3" s="475"/>
    </row>
    <row r="4" spans="1:6" ht="33" customHeight="1" thickBot="1" x14ac:dyDescent="0.25">
      <c r="A4" s="476"/>
      <c r="B4" s="476"/>
      <c r="C4" s="476"/>
      <c r="D4" s="476"/>
      <c r="E4" s="476" t="s">
        <v>327</v>
      </c>
      <c r="F4" s="476"/>
    </row>
    <row r="5" spans="1:6" ht="48.75" customHeight="1" x14ac:dyDescent="0.2">
      <c r="A5" s="477" t="s">
        <v>328</v>
      </c>
      <c r="B5" s="478" t="s">
        <v>66</v>
      </c>
      <c r="C5" s="479" t="s">
        <v>64</v>
      </c>
      <c r="D5" s="479" t="s">
        <v>65</v>
      </c>
      <c r="E5" s="480" t="s">
        <v>329</v>
      </c>
      <c r="F5" s="481"/>
    </row>
    <row r="6" spans="1:6" ht="20.100000000000001" customHeight="1" x14ac:dyDescent="0.25">
      <c r="A6" s="482" t="s">
        <v>330</v>
      </c>
      <c r="B6" s="483">
        <v>185984.68</v>
      </c>
      <c r="C6" s="484">
        <v>162420.96</v>
      </c>
      <c r="D6" s="484">
        <v>105156.39</v>
      </c>
      <c r="E6" s="485">
        <v>1608524.99</v>
      </c>
      <c r="F6" s="486"/>
    </row>
    <row r="7" spans="1:6" ht="20.100000000000001" customHeight="1" x14ac:dyDescent="0.25">
      <c r="A7" s="487" t="s">
        <v>116</v>
      </c>
      <c r="B7" s="488">
        <v>58556.04</v>
      </c>
      <c r="C7" s="489">
        <v>42777.64</v>
      </c>
      <c r="D7" s="489">
        <v>24606.28</v>
      </c>
      <c r="E7" s="490">
        <v>1508209.29</v>
      </c>
      <c r="F7" s="486"/>
    </row>
    <row r="8" spans="1:6" ht="20.100000000000001" customHeight="1" x14ac:dyDescent="0.25">
      <c r="A8" s="487" t="s">
        <v>331</v>
      </c>
      <c r="B8" s="491">
        <v>89134.241999999998</v>
      </c>
      <c r="C8" s="492">
        <v>43227.637999999999</v>
      </c>
      <c r="D8" s="492">
        <v>61431.464</v>
      </c>
      <c r="E8" s="493">
        <v>905570.10600000003</v>
      </c>
      <c r="F8" s="494"/>
    </row>
    <row r="9" spans="1:6" ht="20.100000000000001" customHeight="1" x14ac:dyDescent="0.25">
      <c r="A9" s="487" t="s">
        <v>332</v>
      </c>
      <c r="B9" s="488">
        <v>56709.32</v>
      </c>
      <c r="C9" s="489">
        <v>89279.56</v>
      </c>
      <c r="D9" s="489">
        <v>127884.69</v>
      </c>
      <c r="E9" s="490">
        <v>880643.28</v>
      </c>
      <c r="F9" s="486"/>
    </row>
    <row r="10" spans="1:6" ht="20.100000000000001" customHeight="1" x14ac:dyDescent="0.25">
      <c r="A10" s="487" t="s">
        <v>333</v>
      </c>
      <c r="B10" s="488">
        <v>167243.75</v>
      </c>
      <c r="C10" s="489">
        <v>102189.55</v>
      </c>
      <c r="D10" s="489">
        <v>51290.1</v>
      </c>
      <c r="E10" s="490">
        <v>656627.15</v>
      </c>
      <c r="F10" s="486"/>
    </row>
    <row r="11" spans="1:6" ht="20.100000000000001" customHeight="1" x14ac:dyDescent="0.25">
      <c r="A11" s="487" t="s">
        <v>334</v>
      </c>
      <c r="B11" s="491">
        <v>62425.94</v>
      </c>
      <c r="C11" s="492">
        <v>31900.14</v>
      </c>
      <c r="D11" s="492">
        <v>23388.37</v>
      </c>
      <c r="E11" s="493">
        <v>568061.30000000005</v>
      </c>
      <c r="F11" s="494"/>
    </row>
    <row r="12" spans="1:6" ht="20.100000000000001" customHeight="1" x14ac:dyDescent="0.25">
      <c r="A12" s="487" t="s">
        <v>335</v>
      </c>
      <c r="B12" s="491">
        <v>36788.28</v>
      </c>
      <c r="C12" s="492">
        <v>46914.17</v>
      </c>
      <c r="D12" s="492">
        <v>33150.870000000003</v>
      </c>
      <c r="E12" s="493">
        <v>322556.40999999997</v>
      </c>
      <c r="F12" s="486"/>
    </row>
    <row r="13" spans="1:6" ht="20.100000000000001" customHeight="1" x14ac:dyDescent="0.25">
      <c r="A13" s="487" t="s">
        <v>336</v>
      </c>
      <c r="B13" s="488">
        <v>545.70000000000005</v>
      </c>
      <c r="C13" s="489">
        <v>517.4</v>
      </c>
      <c r="D13" s="489">
        <v>316.7</v>
      </c>
      <c r="E13" s="490">
        <v>5809.4</v>
      </c>
      <c r="F13" s="486"/>
    </row>
    <row r="14" spans="1:6" ht="20.100000000000001" customHeight="1" x14ac:dyDescent="0.25">
      <c r="A14" s="487" t="s">
        <v>337</v>
      </c>
      <c r="B14" s="488">
        <v>416.1</v>
      </c>
      <c r="C14" s="489">
        <v>792.6</v>
      </c>
      <c r="D14" s="489">
        <v>560.4</v>
      </c>
      <c r="E14" s="490">
        <v>5038.8500000000004</v>
      </c>
      <c r="F14" s="486"/>
    </row>
    <row r="15" spans="1:6" ht="20.100000000000001" customHeight="1" x14ac:dyDescent="0.25">
      <c r="A15" s="487" t="s">
        <v>338</v>
      </c>
      <c r="B15" s="491">
        <v>432.9</v>
      </c>
      <c r="C15" s="492">
        <v>66.5</v>
      </c>
      <c r="D15" s="492">
        <v>97.5</v>
      </c>
      <c r="E15" s="493">
        <v>2272.0500000000002</v>
      </c>
      <c r="F15" s="494"/>
    </row>
    <row r="16" spans="1:6" ht="20.100000000000001" customHeight="1" x14ac:dyDescent="0.25">
      <c r="A16" s="495" t="s">
        <v>339</v>
      </c>
      <c r="B16" s="496">
        <f>SUM(B6:B15)</f>
        <v>658236.95200000005</v>
      </c>
      <c r="C16" s="497">
        <f>SUM(C6:C15)</f>
        <v>520086.15799999994</v>
      </c>
      <c r="D16" s="497">
        <f>SUM(D6:D15)</f>
        <v>427882.76400000002</v>
      </c>
      <c r="E16" s="498">
        <f>SUM(E6:E15)</f>
        <v>6463312.8260000004</v>
      </c>
      <c r="F16" s="499"/>
    </row>
    <row r="17" spans="1:7" ht="20.100000000000001" customHeight="1" x14ac:dyDescent="0.25">
      <c r="A17" s="500" t="s">
        <v>340</v>
      </c>
      <c r="B17" s="483">
        <v>235299.83</v>
      </c>
      <c r="C17" s="484">
        <v>99052.1</v>
      </c>
      <c r="D17" s="484">
        <v>135067.75</v>
      </c>
      <c r="E17" s="485">
        <v>1834249.45</v>
      </c>
      <c r="F17" s="486"/>
    </row>
    <row r="18" spans="1:7" ht="20.100000000000001" customHeight="1" x14ac:dyDescent="0.25">
      <c r="A18" s="487" t="s">
        <v>341</v>
      </c>
      <c r="B18" s="488">
        <v>84487.97</v>
      </c>
      <c r="C18" s="489">
        <v>62906.73</v>
      </c>
      <c r="D18" s="489">
        <v>60708.62</v>
      </c>
      <c r="E18" s="490">
        <v>877894.88</v>
      </c>
      <c r="F18" s="486"/>
      <c r="G18" s="501"/>
    </row>
    <row r="19" spans="1:7" ht="20.100000000000001" customHeight="1" x14ac:dyDescent="0.25">
      <c r="A19" s="487" t="s">
        <v>342</v>
      </c>
      <c r="B19" s="488">
        <v>24746.33</v>
      </c>
      <c r="C19" s="489">
        <v>19543.330000000002</v>
      </c>
      <c r="D19" s="489">
        <v>79027.88</v>
      </c>
      <c r="E19" s="490">
        <v>521248.82</v>
      </c>
      <c r="F19" s="486"/>
    </row>
    <row r="20" spans="1:7" ht="20.100000000000001" customHeight="1" x14ac:dyDescent="0.25">
      <c r="A20" s="487" t="s">
        <v>343</v>
      </c>
      <c r="B20" s="488">
        <v>6770.31</v>
      </c>
      <c r="C20" s="489">
        <v>3065.88</v>
      </c>
      <c r="D20" s="489">
        <v>91103.99</v>
      </c>
      <c r="E20" s="490">
        <v>547021.06000000006</v>
      </c>
      <c r="F20" s="486"/>
    </row>
    <row r="21" spans="1:7" ht="20.100000000000001" customHeight="1" x14ac:dyDescent="0.25">
      <c r="A21" s="487" t="s">
        <v>76</v>
      </c>
      <c r="B21" s="488">
        <v>3029.7</v>
      </c>
      <c r="C21" s="489">
        <v>13825.1</v>
      </c>
      <c r="D21" s="489">
        <v>72455.05</v>
      </c>
      <c r="E21" s="490">
        <v>377857</v>
      </c>
      <c r="F21" s="486"/>
    </row>
    <row r="22" spans="1:7" ht="20.100000000000001" customHeight="1" x14ac:dyDescent="0.25">
      <c r="A22" s="502" t="s">
        <v>344</v>
      </c>
      <c r="B22" s="503">
        <f>SUM(B17:B21)</f>
        <v>354334.14</v>
      </c>
      <c r="C22" s="504">
        <f>SUM(C17:C21)</f>
        <v>198393.14000000004</v>
      </c>
      <c r="D22" s="504">
        <f>SUM(D17:D21)</f>
        <v>438363.29</v>
      </c>
      <c r="E22" s="505">
        <f>SUM(E17:E21)</f>
        <v>4158271.21</v>
      </c>
      <c r="F22" s="499"/>
    </row>
    <row r="23" spans="1:7" ht="20.100000000000001" customHeight="1" x14ac:dyDescent="0.25">
      <c r="A23" s="482" t="s">
        <v>345</v>
      </c>
      <c r="B23" s="483">
        <v>88080.096000000005</v>
      </c>
      <c r="C23" s="484">
        <v>54434.982000000004</v>
      </c>
      <c r="D23" s="484">
        <v>45514.849000000002</v>
      </c>
      <c r="E23" s="485">
        <v>513094.85100000002</v>
      </c>
      <c r="F23" s="486"/>
    </row>
    <row r="24" spans="1:7" ht="20.100000000000001" customHeight="1" x14ac:dyDescent="0.25">
      <c r="A24" s="487" t="s">
        <v>346</v>
      </c>
      <c r="B24" s="488">
        <v>59308.67</v>
      </c>
      <c r="C24" s="489">
        <v>46035.08</v>
      </c>
      <c r="D24" s="489">
        <v>36700.959999999999</v>
      </c>
      <c r="E24" s="490">
        <v>483890.50900000002</v>
      </c>
      <c r="F24" s="486"/>
    </row>
    <row r="25" spans="1:7" ht="20.100000000000001" customHeight="1" x14ac:dyDescent="0.25">
      <c r="A25" s="487" t="s">
        <v>242</v>
      </c>
      <c r="B25" s="488">
        <v>20414.689999999999</v>
      </c>
      <c r="C25" s="489">
        <v>17209.28</v>
      </c>
      <c r="D25" s="489">
        <v>28627.69</v>
      </c>
      <c r="E25" s="490">
        <v>233825.88</v>
      </c>
      <c r="F25" s="486"/>
    </row>
    <row r="26" spans="1:7" ht="20.100000000000001" customHeight="1" x14ac:dyDescent="0.25">
      <c r="A26" s="502" t="s">
        <v>347</v>
      </c>
      <c r="B26" s="503">
        <f>SUM(B23:B25)</f>
        <v>167803.45600000001</v>
      </c>
      <c r="C26" s="504">
        <f>SUM(C23:C25)</f>
        <v>117679.342</v>
      </c>
      <c r="D26" s="504">
        <f>SUM(D23:D25)</f>
        <v>110843.49900000001</v>
      </c>
      <c r="E26" s="505">
        <v>1230811.2400000002</v>
      </c>
      <c r="F26" s="499"/>
    </row>
    <row r="27" spans="1:7" ht="39.75" customHeight="1" thickBot="1" x14ac:dyDescent="0.25">
      <c r="A27" s="506" t="s">
        <v>348</v>
      </c>
      <c r="B27" s="507">
        <f>B26+B22+B16</f>
        <v>1180374.548</v>
      </c>
      <c r="C27" s="508">
        <f>C26+C22+C16</f>
        <v>836158.64</v>
      </c>
      <c r="D27" s="508">
        <f>D26+D22+D16</f>
        <v>977089.55300000007</v>
      </c>
      <c r="E27" s="509">
        <f>E26+E22+E16</f>
        <v>11852395.276000001</v>
      </c>
      <c r="F27" s="510"/>
    </row>
    <row r="28" spans="1:7" x14ac:dyDescent="0.2">
      <c r="A28" s="511"/>
      <c r="B28" s="473"/>
      <c r="C28" s="473"/>
      <c r="D28" s="473"/>
      <c r="E28" s="473"/>
      <c r="F28" s="473"/>
    </row>
  </sheetData>
  <printOptions horizontalCentered="1"/>
  <pageMargins left="0.8" right="0.94488188976377963" top="0.67" bottom="0.98425196850393704" header="0.11811023622047245" footer="0.51181102362204722"/>
  <pageSetup paperSize="9" scale="84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0FD2-3D5F-422E-87A6-1F8410E959F8}">
  <dimension ref="A1:G214"/>
  <sheetViews>
    <sheetView view="pageBreakPreview" zoomScale="90" zoomScaleNormal="75" zoomScaleSheetLayoutView="90" workbookViewId="0">
      <pane ySplit="5" topLeftCell="A158" activePane="bottomLeft" state="frozen"/>
      <selection pane="bottomLeft"/>
    </sheetView>
  </sheetViews>
  <sheetFormatPr baseColWidth="10" defaultRowHeight="12.75" x14ac:dyDescent="0.2"/>
  <cols>
    <col min="1" max="1" width="9" style="581" customWidth="1"/>
    <col min="2" max="2" width="41.140625" style="581" customWidth="1"/>
    <col min="3" max="3" width="15.28515625" style="582" customWidth="1"/>
    <col min="4" max="4" width="14" style="581" customWidth="1"/>
    <col min="5" max="5" width="14.7109375" style="581" customWidth="1"/>
    <col min="6" max="6" width="15.85546875" style="581" customWidth="1"/>
    <col min="7" max="7" width="15.140625" style="582" customWidth="1"/>
    <col min="257" max="257" width="9" customWidth="1"/>
    <col min="258" max="258" width="41.140625" customWidth="1"/>
    <col min="259" max="259" width="15.28515625" customWidth="1"/>
    <col min="260" max="260" width="14" customWidth="1"/>
    <col min="261" max="261" width="14.7109375" customWidth="1"/>
    <col min="262" max="262" width="15.85546875" customWidth="1"/>
    <col min="263" max="263" width="15.140625" customWidth="1"/>
    <col min="513" max="513" width="9" customWidth="1"/>
    <col min="514" max="514" width="41.140625" customWidth="1"/>
    <col min="515" max="515" width="15.28515625" customWidth="1"/>
    <col min="516" max="516" width="14" customWidth="1"/>
    <col min="517" max="517" width="14.7109375" customWidth="1"/>
    <col min="518" max="518" width="15.85546875" customWidth="1"/>
    <col min="519" max="519" width="15.140625" customWidth="1"/>
    <col min="769" max="769" width="9" customWidth="1"/>
    <col min="770" max="770" width="41.140625" customWidth="1"/>
    <col min="771" max="771" width="15.28515625" customWidth="1"/>
    <col min="772" max="772" width="14" customWidth="1"/>
    <col min="773" max="773" width="14.7109375" customWidth="1"/>
    <col min="774" max="774" width="15.85546875" customWidth="1"/>
    <col min="775" max="775" width="15.140625" customWidth="1"/>
    <col min="1025" max="1025" width="9" customWidth="1"/>
    <col min="1026" max="1026" width="41.140625" customWidth="1"/>
    <col min="1027" max="1027" width="15.28515625" customWidth="1"/>
    <col min="1028" max="1028" width="14" customWidth="1"/>
    <col min="1029" max="1029" width="14.7109375" customWidth="1"/>
    <col min="1030" max="1030" width="15.85546875" customWidth="1"/>
    <col min="1031" max="1031" width="15.140625" customWidth="1"/>
    <col min="1281" max="1281" width="9" customWidth="1"/>
    <col min="1282" max="1282" width="41.140625" customWidth="1"/>
    <col min="1283" max="1283" width="15.28515625" customWidth="1"/>
    <col min="1284" max="1284" width="14" customWidth="1"/>
    <col min="1285" max="1285" width="14.7109375" customWidth="1"/>
    <col min="1286" max="1286" width="15.85546875" customWidth="1"/>
    <col min="1287" max="1287" width="15.140625" customWidth="1"/>
    <col min="1537" max="1537" width="9" customWidth="1"/>
    <col min="1538" max="1538" width="41.140625" customWidth="1"/>
    <col min="1539" max="1539" width="15.28515625" customWidth="1"/>
    <col min="1540" max="1540" width="14" customWidth="1"/>
    <col min="1541" max="1541" width="14.7109375" customWidth="1"/>
    <col min="1542" max="1542" width="15.85546875" customWidth="1"/>
    <col min="1543" max="1543" width="15.140625" customWidth="1"/>
    <col min="1793" max="1793" width="9" customWidth="1"/>
    <col min="1794" max="1794" width="41.140625" customWidth="1"/>
    <col min="1795" max="1795" width="15.28515625" customWidth="1"/>
    <col min="1796" max="1796" width="14" customWidth="1"/>
    <col min="1797" max="1797" width="14.7109375" customWidth="1"/>
    <col min="1798" max="1798" width="15.85546875" customWidth="1"/>
    <col min="1799" max="1799" width="15.140625" customWidth="1"/>
    <col min="2049" max="2049" width="9" customWidth="1"/>
    <col min="2050" max="2050" width="41.140625" customWidth="1"/>
    <col min="2051" max="2051" width="15.28515625" customWidth="1"/>
    <col min="2052" max="2052" width="14" customWidth="1"/>
    <col min="2053" max="2053" width="14.7109375" customWidth="1"/>
    <col min="2054" max="2054" width="15.85546875" customWidth="1"/>
    <col min="2055" max="2055" width="15.140625" customWidth="1"/>
    <col min="2305" max="2305" width="9" customWidth="1"/>
    <col min="2306" max="2306" width="41.140625" customWidth="1"/>
    <col min="2307" max="2307" width="15.28515625" customWidth="1"/>
    <col min="2308" max="2308" width="14" customWidth="1"/>
    <col min="2309" max="2309" width="14.7109375" customWidth="1"/>
    <col min="2310" max="2310" width="15.85546875" customWidth="1"/>
    <col min="2311" max="2311" width="15.140625" customWidth="1"/>
    <col min="2561" max="2561" width="9" customWidth="1"/>
    <col min="2562" max="2562" width="41.140625" customWidth="1"/>
    <col min="2563" max="2563" width="15.28515625" customWidth="1"/>
    <col min="2564" max="2564" width="14" customWidth="1"/>
    <col min="2565" max="2565" width="14.7109375" customWidth="1"/>
    <col min="2566" max="2566" width="15.85546875" customWidth="1"/>
    <col min="2567" max="2567" width="15.140625" customWidth="1"/>
    <col min="2817" max="2817" width="9" customWidth="1"/>
    <col min="2818" max="2818" width="41.140625" customWidth="1"/>
    <col min="2819" max="2819" width="15.28515625" customWidth="1"/>
    <col min="2820" max="2820" width="14" customWidth="1"/>
    <col min="2821" max="2821" width="14.7109375" customWidth="1"/>
    <col min="2822" max="2822" width="15.85546875" customWidth="1"/>
    <col min="2823" max="2823" width="15.140625" customWidth="1"/>
    <col min="3073" max="3073" width="9" customWidth="1"/>
    <col min="3074" max="3074" width="41.140625" customWidth="1"/>
    <col min="3075" max="3075" width="15.28515625" customWidth="1"/>
    <col min="3076" max="3076" width="14" customWidth="1"/>
    <col min="3077" max="3077" width="14.7109375" customWidth="1"/>
    <col min="3078" max="3078" width="15.85546875" customWidth="1"/>
    <col min="3079" max="3079" width="15.140625" customWidth="1"/>
    <col min="3329" max="3329" width="9" customWidth="1"/>
    <col min="3330" max="3330" width="41.140625" customWidth="1"/>
    <col min="3331" max="3331" width="15.28515625" customWidth="1"/>
    <col min="3332" max="3332" width="14" customWidth="1"/>
    <col min="3333" max="3333" width="14.7109375" customWidth="1"/>
    <col min="3334" max="3334" width="15.85546875" customWidth="1"/>
    <col min="3335" max="3335" width="15.140625" customWidth="1"/>
    <col min="3585" max="3585" width="9" customWidth="1"/>
    <col min="3586" max="3586" width="41.140625" customWidth="1"/>
    <col min="3587" max="3587" width="15.28515625" customWidth="1"/>
    <col min="3588" max="3588" width="14" customWidth="1"/>
    <col min="3589" max="3589" width="14.7109375" customWidth="1"/>
    <col min="3590" max="3590" width="15.85546875" customWidth="1"/>
    <col min="3591" max="3591" width="15.140625" customWidth="1"/>
    <col min="3841" max="3841" width="9" customWidth="1"/>
    <col min="3842" max="3842" width="41.140625" customWidth="1"/>
    <col min="3843" max="3843" width="15.28515625" customWidth="1"/>
    <col min="3844" max="3844" width="14" customWidth="1"/>
    <col min="3845" max="3845" width="14.7109375" customWidth="1"/>
    <col min="3846" max="3846" width="15.85546875" customWidth="1"/>
    <col min="3847" max="3847" width="15.140625" customWidth="1"/>
    <col min="4097" max="4097" width="9" customWidth="1"/>
    <col min="4098" max="4098" width="41.140625" customWidth="1"/>
    <col min="4099" max="4099" width="15.28515625" customWidth="1"/>
    <col min="4100" max="4100" width="14" customWidth="1"/>
    <col min="4101" max="4101" width="14.7109375" customWidth="1"/>
    <col min="4102" max="4102" width="15.85546875" customWidth="1"/>
    <col min="4103" max="4103" width="15.140625" customWidth="1"/>
    <col min="4353" max="4353" width="9" customWidth="1"/>
    <col min="4354" max="4354" width="41.140625" customWidth="1"/>
    <col min="4355" max="4355" width="15.28515625" customWidth="1"/>
    <col min="4356" max="4356" width="14" customWidth="1"/>
    <col min="4357" max="4357" width="14.7109375" customWidth="1"/>
    <col min="4358" max="4358" width="15.85546875" customWidth="1"/>
    <col min="4359" max="4359" width="15.140625" customWidth="1"/>
    <col min="4609" max="4609" width="9" customWidth="1"/>
    <col min="4610" max="4610" width="41.140625" customWidth="1"/>
    <col min="4611" max="4611" width="15.28515625" customWidth="1"/>
    <col min="4612" max="4612" width="14" customWidth="1"/>
    <col min="4613" max="4613" width="14.7109375" customWidth="1"/>
    <col min="4614" max="4614" width="15.85546875" customWidth="1"/>
    <col min="4615" max="4615" width="15.140625" customWidth="1"/>
    <col min="4865" max="4865" width="9" customWidth="1"/>
    <col min="4866" max="4866" width="41.140625" customWidth="1"/>
    <col min="4867" max="4867" width="15.28515625" customWidth="1"/>
    <col min="4868" max="4868" width="14" customWidth="1"/>
    <col min="4869" max="4869" width="14.7109375" customWidth="1"/>
    <col min="4870" max="4870" width="15.85546875" customWidth="1"/>
    <col min="4871" max="4871" width="15.140625" customWidth="1"/>
    <col min="5121" max="5121" width="9" customWidth="1"/>
    <col min="5122" max="5122" width="41.140625" customWidth="1"/>
    <col min="5123" max="5123" width="15.28515625" customWidth="1"/>
    <col min="5124" max="5124" width="14" customWidth="1"/>
    <col min="5125" max="5125" width="14.7109375" customWidth="1"/>
    <col min="5126" max="5126" width="15.85546875" customWidth="1"/>
    <col min="5127" max="5127" width="15.140625" customWidth="1"/>
    <col min="5377" max="5377" width="9" customWidth="1"/>
    <col min="5378" max="5378" width="41.140625" customWidth="1"/>
    <col min="5379" max="5379" width="15.28515625" customWidth="1"/>
    <col min="5380" max="5380" width="14" customWidth="1"/>
    <col min="5381" max="5381" width="14.7109375" customWidth="1"/>
    <col min="5382" max="5382" width="15.85546875" customWidth="1"/>
    <col min="5383" max="5383" width="15.140625" customWidth="1"/>
    <col min="5633" max="5633" width="9" customWidth="1"/>
    <col min="5634" max="5634" width="41.140625" customWidth="1"/>
    <col min="5635" max="5635" width="15.28515625" customWidth="1"/>
    <col min="5636" max="5636" width="14" customWidth="1"/>
    <col min="5637" max="5637" width="14.7109375" customWidth="1"/>
    <col min="5638" max="5638" width="15.85546875" customWidth="1"/>
    <col min="5639" max="5639" width="15.140625" customWidth="1"/>
    <col min="5889" max="5889" width="9" customWidth="1"/>
    <col min="5890" max="5890" width="41.140625" customWidth="1"/>
    <col min="5891" max="5891" width="15.28515625" customWidth="1"/>
    <col min="5892" max="5892" width="14" customWidth="1"/>
    <col min="5893" max="5893" width="14.7109375" customWidth="1"/>
    <col min="5894" max="5894" width="15.85546875" customWidth="1"/>
    <col min="5895" max="5895" width="15.140625" customWidth="1"/>
    <col min="6145" max="6145" width="9" customWidth="1"/>
    <col min="6146" max="6146" width="41.140625" customWidth="1"/>
    <col min="6147" max="6147" width="15.28515625" customWidth="1"/>
    <col min="6148" max="6148" width="14" customWidth="1"/>
    <col min="6149" max="6149" width="14.7109375" customWidth="1"/>
    <col min="6150" max="6150" width="15.85546875" customWidth="1"/>
    <col min="6151" max="6151" width="15.140625" customWidth="1"/>
    <col min="6401" max="6401" width="9" customWidth="1"/>
    <col min="6402" max="6402" width="41.140625" customWidth="1"/>
    <col min="6403" max="6403" width="15.28515625" customWidth="1"/>
    <col min="6404" max="6404" width="14" customWidth="1"/>
    <col min="6405" max="6405" width="14.7109375" customWidth="1"/>
    <col min="6406" max="6406" width="15.85546875" customWidth="1"/>
    <col min="6407" max="6407" width="15.140625" customWidth="1"/>
    <col min="6657" max="6657" width="9" customWidth="1"/>
    <col min="6658" max="6658" width="41.140625" customWidth="1"/>
    <col min="6659" max="6659" width="15.28515625" customWidth="1"/>
    <col min="6660" max="6660" width="14" customWidth="1"/>
    <col min="6661" max="6661" width="14.7109375" customWidth="1"/>
    <col min="6662" max="6662" width="15.85546875" customWidth="1"/>
    <col min="6663" max="6663" width="15.140625" customWidth="1"/>
    <col min="6913" max="6913" width="9" customWidth="1"/>
    <col min="6914" max="6914" width="41.140625" customWidth="1"/>
    <col min="6915" max="6915" width="15.28515625" customWidth="1"/>
    <col min="6916" max="6916" width="14" customWidth="1"/>
    <col min="6917" max="6917" width="14.7109375" customWidth="1"/>
    <col min="6918" max="6918" width="15.85546875" customWidth="1"/>
    <col min="6919" max="6919" width="15.140625" customWidth="1"/>
    <col min="7169" max="7169" width="9" customWidth="1"/>
    <col min="7170" max="7170" width="41.140625" customWidth="1"/>
    <col min="7171" max="7171" width="15.28515625" customWidth="1"/>
    <col min="7172" max="7172" width="14" customWidth="1"/>
    <col min="7173" max="7173" width="14.7109375" customWidth="1"/>
    <col min="7174" max="7174" width="15.85546875" customWidth="1"/>
    <col min="7175" max="7175" width="15.140625" customWidth="1"/>
    <col min="7425" max="7425" width="9" customWidth="1"/>
    <col min="7426" max="7426" width="41.140625" customWidth="1"/>
    <col min="7427" max="7427" width="15.28515625" customWidth="1"/>
    <col min="7428" max="7428" width="14" customWidth="1"/>
    <col min="7429" max="7429" width="14.7109375" customWidth="1"/>
    <col min="7430" max="7430" width="15.85546875" customWidth="1"/>
    <col min="7431" max="7431" width="15.140625" customWidth="1"/>
    <col min="7681" max="7681" width="9" customWidth="1"/>
    <col min="7682" max="7682" width="41.140625" customWidth="1"/>
    <col min="7683" max="7683" width="15.28515625" customWidth="1"/>
    <col min="7684" max="7684" width="14" customWidth="1"/>
    <col min="7685" max="7685" width="14.7109375" customWidth="1"/>
    <col min="7686" max="7686" width="15.85546875" customWidth="1"/>
    <col min="7687" max="7687" width="15.140625" customWidth="1"/>
    <col min="7937" max="7937" width="9" customWidth="1"/>
    <col min="7938" max="7938" width="41.140625" customWidth="1"/>
    <col min="7939" max="7939" width="15.28515625" customWidth="1"/>
    <col min="7940" max="7940" width="14" customWidth="1"/>
    <col min="7941" max="7941" width="14.7109375" customWidth="1"/>
    <col min="7942" max="7942" width="15.85546875" customWidth="1"/>
    <col min="7943" max="7943" width="15.140625" customWidth="1"/>
    <col min="8193" max="8193" width="9" customWidth="1"/>
    <col min="8194" max="8194" width="41.140625" customWidth="1"/>
    <col min="8195" max="8195" width="15.28515625" customWidth="1"/>
    <col min="8196" max="8196" width="14" customWidth="1"/>
    <col min="8197" max="8197" width="14.7109375" customWidth="1"/>
    <col min="8198" max="8198" width="15.85546875" customWidth="1"/>
    <col min="8199" max="8199" width="15.140625" customWidth="1"/>
    <col min="8449" max="8449" width="9" customWidth="1"/>
    <col min="8450" max="8450" width="41.140625" customWidth="1"/>
    <col min="8451" max="8451" width="15.28515625" customWidth="1"/>
    <col min="8452" max="8452" width="14" customWidth="1"/>
    <col min="8453" max="8453" width="14.7109375" customWidth="1"/>
    <col min="8454" max="8454" width="15.85546875" customWidth="1"/>
    <col min="8455" max="8455" width="15.140625" customWidth="1"/>
    <col min="8705" max="8705" width="9" customWidth="1"/>
    <col min="8706" max="8706" width="41.140625" customWidth="1"/>
    <col min="8707" max="8707" width="15.28515625" customWidth="1"/>
    <col min="8708" max="8708" width="14" customWidth="1"/>
    <col min="8709" max="8709" width="14.7109375" customWidth="1"/>
    <col min="8710" max="8710" width="15.85546875" customWidth="1"/>
    <col min="8711" max="8711" width="15.140625" customWidth="1"/>
    <col min="8961" max="8961" width="9" customWidth="1"/>
    <col min="8962" max="8962" width="41.140625" customWidth="1"/>
    <col min="8963" max="8963" width="15.28515625" customWidth="1"/>
    <col min="8964" max="8964" width="14" customWidth="1"/>
    <col min="8965" max="8965" width="14.7109375" customWidth="1"/>
    <col min="8966" max="8966" width="15.85546875" customWidth="1"/>
    <col min="8967" max="8967" width="15.140625" customWidth="1"/>
    <col min="9217" max="9217" width="9" customWidth="1"/>
    <col min="9218" max="9218" width="41.140625" customWidth="1"/>
    <col min="9219" max="9219" width="15.28515625" customWidth="1"/>
    <col min="9220" max="9220" width="14" customWidth="1"/>
    <col min="9221" max="9221" width="14.7109375" customWidth="1"/>
    <col min="9222" max="9222" width="15.85546875" customWidth="1"/>
    <col min="9223" max="9223" width="15.140625" customWidth="1"/>
    <col min="9473" max="9473" width="9" customWidth="1"/>
    <col min="9474" max="9474" width="41.140625" customWidth="1"/>
    <col min="9475" max="9475" width="15.28515625" customWidth="1"/>
    <col min="9476" max="9476" width="14" customWidth="1"/>
    <col min="9477" max="9477" width="14.7109375" customWidth="1"/>
    <col min="9478" max="9478" width="15.85546875" customWidth="1"/>
    <col min="9479" max="9479" width="15.140625" customWidth="1"/>
    <col min="9729" max="9729" width="9" customWidth="1"/>
    <col min="9730" max="9730" width="41.140625" customWidth="1"/>
    <col min="9731" max="9731" width="15.28515625" customWidth="1"/>
    <col min="9732" max="9732" width="14" customWidth="1"/>
    <col min="9733" max="9733" width="14.7109375" customWidth="1"/>
    <col min="9734" max="9734" width="15.85546875" customWidth="1"/>
    <col min="9735" max="9735" width="15.140625" customWidth="1"/>
    <col min="9985" max="9985" width="9" customWidth="1"/>
    <col min="9986" max="9986" width="41.140625" customWidth="1"/>
    <col min="9987" max="9987" width="15.28515625" customWidth="1"/>
    <col min="9988" max="9988" width="14" customWidth="1"/>
    <col min="9989" max="9989" width="14.7109375" customWidth="1"/>
    <col min="9990" max="9990" width="15.85546875" customWidth="1"/>
    <col min="9991" max="9991" width="15.140625" customWidth="1"/>
    <col min="10241" max="10241" width="9" customWidth="1"/>
    <col min="10242" max="10242" width="41.140625" customWidth="1"/>
    <col min="10243" max="10243" width="15.28515625" customWidth="1"/>
    <col min="10244" max="10244" width="14" customWidth="1"/>
    <col min="10245" max="10245" width="14.7109375" customWidth="1"/>
    <col min="10246" max="10246" width="15.85546875" customWidth="1"/>
    <col min="10247" max="10247" width="15.140625" customWidth="1"/>
    <col min="10497" max="10497" width="9" customWidth="1"/>
    <col min="10498" max="10498" width="41.140625" customWidth="1"/>
    <col min="10499" max="10499" width="15.28515625" customWidth="1"/>
    <col min="10500" max="10500" width="14" customWidth="1"/>
    <col min="10501" max="10501" width="14.7109375" customWidth="1"/>
    <col min="10502" max="10502" width="15.85546875" customWidth="1"/>
    <col min="10503" max="10503" width="15.140625" customWidth="1"/>
    <col min="10753" max="10753" width="9" customWidth="1"/>
    <col min="10754" max="10754" width="41.140625" customWidth="1"/>
    <col min="10755" max="10755" width="15.28515625" customWidth="1"/>
    <col min="10756" max="10756" width="14" customWidth="1"/>
    <col min="10757" max="10757" width="14.7109375" customWidth="1"/>
    <col min="10758" max="10758" width="15.85546875" customWidth="1"/>
    <col min="10759" max="10759" width="15.140625" customWidth="1"/>
    <col min="11009" max="11009" width="9" customWidth="1"/>
    <col min="11010" max="11010" width="41.140625" customWidth="1"/>
    <col min="11011" max="11011" width="15.28515625" customWidth="1"/>
    <col min="11012" max="11012" width="14" customWidth="1"/>
    <col min="11013" max="11013" width="14.7109375" customWidth="1"/>
    <col min="11014" max="11014" width="15.85546875" customWidth="1"/>
    <col min="11015" max="11015" width="15.140625" customWidth="1"/>
    <col min="11265" max="11265" width="9" customWidth="1"/>
    <col min="11266" max="11266" width="41.140625" customWidth="1"/>
    <col min="11267" max="11267" width="15.28515625" customWidth="1"/>
    <col min="11268" max="11268" width="14" customWidth="1"/>
    <col min="11269" max="11269" width="14.7109375" customWidth="1"/>
    <col min="11270" max="11270" width="15.85546875" customWidth="1"/>
    <col min="11271" max="11271" width="15.140625" customWidth="1"/>
    <col min="11521" max="11521" width="9" customWidth="1"/>
    <col min="11522" max="11522" width="41.140625" customWidth="1"/>
    <col min="11523" max="11523" width="15.28515625" customWidth="1"/>
    <col min="11524" max="11524" width="14" customWidth="1"/>
    <col min="11525" max="11525" width="14.7109375" customWidth="1"/>
    <col min="11526" max="11526" width="15.85546875" customWidth="1"/>
    <col min="11527" max="11527" width="15.140625" customWidth="1"/>
    <col min="11777" max="11777" width="9" customWidth="1"/>
    <col min="11778" max="11778" width="41.140625" customWidth="1"/>
    <col min="11779" max="11779" width="15.28515625" customWidth="1"/>
    <col min="11780" max="11780" width="14" customWidth="1"/>
    <col min="11781" max="11781" width="14.7109375" customWidth="1"/>
    <col min="11782" max="11782" width="15.85546875" customWidth="1"/>
    <col min="11783" max="11783" width="15.140625" customWidth="1"/>
    <col min="12033" max="12033" width="9" customWidth="1"/>
    <col min="12034" max="12034" width="41.140625" customWidth="1"/>
    <col min="12035" max="12035" width="15.28515625" customWidth="1"/>
    <col min="12036" max="12036" width="14" customWidth="1"/>
    <col min="12037" max="12037" width="14.7109375" customWidth="1"/>
    <col min="12038" max="12038" width="15.85546875" customWidth="1"/>
    <col min="12039" max="12039" width="15.140625" customWidth="1"/>
    <col min="12289" max="12289" width="9" customWidth="1"/>
    <col min="12290" max="12290" width="41.140625" customWidth="1"/>
    <col min="12291" max="12291" width="15.28515625" customWidth="1"/>
    <col min="12292" max="12292" width="14" customWidth="1"/>
    <col min="12293" max="12293" width="14.7109375" customWidth="1"/>
    <col min="12294" max="12294" width="15.85546875" customWidth="1"/>
    <col min="12295" max="12295" width="15.140625" customWidth="1"/>
    <col min="12545" max="12545" width="9" customWidth="1"/>
    <col min="12546" max="12546" width="41.140625" customWidth="1"/>
    <col min="12547" max="12547" width="15.28515625" customWidth="1"/>
    <col min="12548" max="12548" width="14" customWidth="1"/>
    <col min="12549" max="12549" width="14.7109375" customWidth="1"/>
    <col min="12550" max="12550" width="15.85546875" customWidth="1"/>
    <col min="12551" max="12551" width="15.140625" customWidth="1"/>
    <col min="12801" max="12801" width="9" customWidth="1"/>
    <col min="12802" max="12802" width="41.140625" customWidth="1"/>
    <col min="12803" max="12803" width="15.28515625" customWidth="1"/>
    <col min="12804" max="12804" width="14" customWidth="1"/>
    <col min="12805" max="12805" width="14.7109375" customWidth="1"/>
    <col min="12806" max="12806" width="15.85546875" customWidth="1"/>
    <col min="12807" max="12807" width="15.140625" customWidth="1"/>
    <col min="13057" max="13057" width="9" customWidth="1"/>
    <col min="13058" max="13058" width="41.140625" customWidth="1"/>
    <col min="13059" max="13059" width="15.28515625" customWidth="1"/>
    <col min="13060" max="13060" width="14" customWidth="1"/>
    <col min="13061" max="13061" width="14.7109375" customWidth="1"/>
    <col min="13062" max="13062" width="15.85546875" customWidth="1"/>
    <col min="13063" max="13063" width="15.140625" customWidth="1"/>
    <col min="13313" max="13313" width="9" customWidth="1"/>
    <col min="13314" max="13314" width="41.140625" customWidth="1"/>
    <col min="13315" max="13315" width="15.28515625" customWidth="1"/>
    <col min="13316" max="13316" width="14" customWidth="1"/>
    <col min="13317" max="13317" width="14.7109375" customWidth="1"/>
    <col min="13318" max="13318" width="15.85546875" customWidth="1"/>
    <col min="13319" max="13319" width="15.140625" customWidth="1"/>
    <col min="13569" max="13569" width="9" customWidth="1"/>
    <col min="13570" max="13570" width="41.140625" customWidth="1"/>
    <col min="13571" max="13571" width="15.28515625" customWidth="1"/>
    <col min="13572" max="13572" width="14" customWidth="1"/>
    <col min="13573" max="13573" width="14.7109375" customWidth="1"/>
    <col min="13574" max="13574" width="15.85546875" customWidth="1"/>
    <col min="13575" max="13575" width="15.140625" customWidth="1"/>
    <col min="13825" max="13825" width="9" customWidth="1"/>
    <col min="13826" max="13826" width="41.140625" customWidth="1"/>
    <col min="13827" max="13827" width="15.28515625" customWidth="1"/>
    <col min="13828" max="13828" width="14" customWidth="1"/>
    <col min="13829" max="13829" width="14.7109375" customWidth="1"/>
    <col min="13830" max="13830" width="15.85546875" customWidth="1"/>
    <col min="13831" max="13831" width="15.140625" customWidth="1"/>
    <col min="14081" max="14081" width="9" customWidth="1"/>
    <col min="14082" max="14082" width="41.140625" customWidth="1"/>
    <col min="14083" max="14083" width="15.28515625" customWidth="1"/>
    <col min="14084" max="14084" width="14" customWidth="1"/>
    <col min="14085" max="14085" width="14.7109375" customWidth="1"/>
    <col min="14086" max="14086" width="15.85546875" customWidth="1"/>
    <col min="14087" max="14087" width="15.140625" customWidth="1"/>
    <col min="14337" max="14337" width="9" customWidth="1"/>
    <col min="14338" max="14338" width="41.140625" customWidth="1"/>
    <col min="14339" max="14339" width="15.28515625" customWidth="1"/>
    <col min="14340" max="14340" width="14" customWidth="1"/>
    <col min="14341" max="14341" width="14.7109375" customWidth="1"/>
    <col min="14342" max="14342" width="15.85546875" customWidth="1"/>
    <col min="14343" max="14343" width="15.140625" customWidth="1"/>
    <col min="14593" max="14593" width="9" customWidth="1"/>
    <col min="14594" max="14594" width="41.140625" customWidth="1"/>
    <col min="14595" max="14595" width="15.28515625" customWidth="1"/>
    <col min="14596" max="14596" width="14" customWidth="1"/>
    <col min="14597" max="14597" width="14.7109375" customWidth="1"/>
    <col min="14598" max="14598" width="15.85546875" customWidth="1"/>
    <col min="14599" max="14599" width="15.140625" customWidth="1"/>
    <col min="14849" max="14849" width="9" customWidth="1"/>
    <col min="14850" max="14850" width="41.140625" customWidth="1"/>
    <col min="14851" max="14851" width="15.28515625" customWidth="1"/>
    <col min="14852" max="14852" width="14" customWidth="1"/>
    <col min="14853" max="14853" width="14.7109375" customWidth="1"/>
    <col min="14854" max="14854" width="15.85546875" customWidth="1"/>
    <col min="14855" max="14855" width="15.140625" customWidth="1"/>
    <col min="15105" max="15105" width="9" customWidth="1"/>
    <col min="15106" max="15106" width="41.140625" customWidth="1"/>
    <col min="15107" max="15107" width="15.28515625" customWidth="1"/>
    <col min="15108" max="15108" width="14" customWidth="1"/>
    <col min="15109" max="15109" width="14.7109375" customWidth="1"/>
    <col min="15110" max="15110" width="15.85546875" customWidth="1"/>
    <col min="15111" max="15111" width="15.140625" customWidth="1"/>
    <col min="15361" max="15361" width="9" customWidth="1"/>
    <col min="15362" max="15362" width="41.140625" customWidth="1"/>
    <col min="15363" max="15363" width="15.28515625" customWidth="1"/>
    <col min="15364" max="15364" width="14" customWidth="1"/>
    <col min="15365" max="15365" width="14.7109375" customWidth="1"/>
    <col min="15366" max="15366" width="15.85546875" customWidth="1"/>
    <col min="15367" max="15367" width="15.140625" customWidth="1"/>
    <col min="15617" max="15617" width="9" customWidth="1"/>
    <col min="15618" max="15618" width="41.140625" customWidth="1"/>
    <col min="15619" max="15619" width="15.28515625" customWidth="1"/>
    <col min="15620" max="15620" width="14" customWidth="1"/>
    <col min="15621" max="15621" width="14.7109375" customWidth="1"/>
    <col min="15622" max="15622" width="15.85546875" customWidth="1"/>
    <col min="15623" max="15623" width="15.140625" customWidth="1"/>
    <col min="15873" max="15873" width="9" customWidth="1"/>
    <col min="15874" max="15874" width="41.140625" customWidth="1"/>
    <col min="15875" max="15875" width="15.28515625" customWidth="1"/>
    <col min="15876" max="15876" width="14" customWidth="1"/>
    <col min="15877" max="15877" width="14.7109375" customWidth="1"/>
    <col min="15878" max="15878" width="15.85546875" customWidth="1"/>
    <col min="15879" max="15879" width="15.140625" customWidth="1"/>
    <col min="16129" max="16129" width="9" customWidth="1"/>
    <col min="16130" max="16130" width="41.140625" customWidth="1"/>
    <col min="16131" max="16131" width="15.28515625" customWidth="1"/>
    <col min="16132" max="16132" width="14" customWidth="1"/>
    <col min="16133" max="16133" width="14.7109375" customWidth="1"/>
    <col min="16134" max="16134" width="15.85546875" customWidth="1"/>
    <col min="16135" max="16135" width="15.140625" customWidth="1"/>
  </cols>
  <sheetData>
    <row r="1" spans="1:7" s="27" customFormat="1" ht="27.6" customHeight="1" x14ac:dyDescent="0.35">
      <c r="A1" s="512" t="s">
        <v>324</v>
      </c>
      <c r="B1" s="512"/>
      <c r="C1" s="512"/>
      <c r="D1" s="512"/>
      <c r="E1" s="512"/>
      <c r="F1" s="512"/>
      <c r="G1" s="512"/>
    </row>
    <row r="2" spans="1:7" s="27" customFormat="1" ht="22.5" customHeight="1" x14ac:dyDescent="0.3">
      <c r="A2" s="513" t="s">
        <v>325</v>
      </c>
      <c r="B2" s="513"/>
      <c r="C2" s="513"/>
      <c r="D2" s="513"/>
      <c r="E2" s="513"/>
      <c r="F2" s="513"/>
      <c r="G2" s="513"/>
    </row>
    <row r="3" spans="1:7" s="27" customFormat="1" ht="18.75" customHeight="1" x14ac:dyDescent="0.3">
      <c r="A3" s="514" t="s">
        <v>349</v>
      </c>
      <c r="B3" s="513"/>
      <c r="C3" s="513"/>
      <c r="D3" s="513"/>
      <c r="E3" s="513"/>
      <c r="F3" s="513"/>
      <c r="G3" s="513"/>
    </row>
    <row r="4" spans="1:7" s="516" customFormat="1" ht="16.5" customHeight="1" thickBot="1" x14ac:dyDescent="0.35">
      <c r="A4" s="514"/>
      <c r="B4" s="514"/>
      <c r="C4" s="515"/>
      <c r="D4" s="514"/>
      <c r="E4" s="514"/>
      <c r="F4" s="767" t="s">
        <v>327</v>
      </c>
      <c r="G4" s="767"/>
    </row>
    <row r="5" spans="1:7" s="522" customFormat="1" ht="36" customHeight="1" thickBot="1" x14ac:dyDescent="0.25">
      <c r="A5" s="517" t="s">
        <v>350</v>
      </c>
      <c r="B5" s="518" t="s">
        <v>351</v>
      </c>
      <c r="C5" s="519" t="s">
        <v>248</v>
      </c>
      <c r="D5" s="520" t="s">
        <v>146</v>
      </c>
      <c r="E5" s="520" t="s">
        <v>113</v>
      </c>
      <c r="F5" s="520" t="s">
        <v>242</v>
      </c>
      <c r="G5" s="521" t="s">
        <v>329</v>
      </c>
    </row>
    <row r="6" spans="1:7" ht="16.149999999999999" customHeight="1" x14ac:dyDescent="0.25">
      <c r="A6" s="523"/>
      <c r="B6" s="524" t="s">
        <v>352</v>
      </c>
      <c r="C6" s="525">
        <f>SUM(C7:C167)</f>
        <v>2282838.9810000011</v>
      </c>
      <c r="D6" s="525">
        <f>SUM(D7:D167)</f>
        <v>1122567.1640000003</v>
      </c>
      <c r="E6" s="525">
        <f>SUM(E7:E167)</f>
        <v>874593.8899999999</v>
      </c>
      <c r="F6" s="525">
        <f>SUM(F7:F167)</f>
        <v>285677.92699999985</v>
      </c>
      <c r="G6" s="526">
        <f>SUM(G7:G167)</f>
        <v>8986639.6940000001</v>
      </c>
    </row>
    <row r="7" spans="1:7" ht="15.75" x14ac:dyDescent="0.25">
      <c r="A7" s="527" t="s">
        <v>353</v>
      </c>
      <c r="B7" s="528" t="s">
        <v>354</v>
      </c>
      <c r="C7" s="529">
        <v>117.92</v>
      </c>
      <c r="D7" s="530">
        <v>95.92</v>
      </c>
      <c r="E7" s="530">
        <v>22</v>
      </c>
      <c r="F7" s="529"/>
      <c r="G7" s="531">
        <v>2964.06</v>
      </c>
    </row>
    <row r="8" spans="1:7" ht="15.75" x14ac:dyDescent="0.25">
      <c r="A8" s="532" t="s">
        <v>355</v>
      </c>
      <c r="B8" s="533" t="s">
        <v>356</v>
      </c>
      <c r="C8" s="534">
        <v>44222.55</v>
      </c>
      <c r="D8" s="535">
        <v>11609.17</v>
      </c>
      <c r="E8" s="534">
        <v>32246.27</v>
      </c>
      <c r="F8" s="536">
        <v>367.11</v>
      </c>
      <c r="G8" s="537">
        <v>55617</v>
      </c>
    </row>
    <row r="9" spans="1:7" ht="15.75" x14ac:dyDescent="0.25">
      <c r="A9" s="532" t="s">
        <v>357</v>
      </c>
      <c r="B9" s="533" t="s">
        <v>358</v>
      </c>
      <c r="C9" s="534">
        <v>653734.72100000002</v>
      </c>
      <c r="D9" s="535">
        <v>118357.495</v>
      </c>
      <c r="E9" s="534">
        <v>421893.38</v>
      </c>
      <c r="F9" s="536">
        <v>113483.84600000001</v>
      </c>
      <c r="G9" s="537">
        <v>3167286.8990000002</v>
      </c>
    </row>
    <row r="10" spans="1:7" ht="15.75" x14ac:dyDescent="0.25">
      <c r="A10" s="527" t="s">
        <v>359</v>
      </c>
      <c r="B10" s="528" t="s">
        <v>360</v>
      </c>
      <c r="C10" s="530">
        <v>0</v>
      </c>
      <c r="D10" s="538">
        <v>0</v>
      </c>
      <c r="E10" s="530">
        <v>0</v>
      </c>
      <c r="F10" s="529">
        <v>0</v>
      </c>
      <c r="G10" s="531">
        <v>6.24</v>
      </c>
    </row>
    <row r="11" spans="1:7" ht="15.75" x14ac:dyDescent="0.25">
      <c r="A11" s="527" t="s">
        <v>361</v>
      </c>
      <c r="B11" s="528" t="s">
        <v>362</v>
      </c>
      <c r="C11" s="530">
        <v>8706.34</v>
      </c>
      <c r="D11" s="538">
        <v>4549.37</v>
      </c>
      <c r="E11" s="538">
        <v>4156.97</v>
      </c>
      <c r="F11" s="529">
        <v>0</v>
      </c>
      <c r="G11" s="531">
        <v>38012.230000000003</v>
      </c>
    </row>
    <row r="12" spans="1:7" ht="15.75" customHeight="1" x14ac:dyDescent="0.25">
      <c r="A12" s="532" t="s">
        <v>363</v>
      </c>
      <c r="B12" s="533" t="s">
        <v>364</v>
      </c>
      <c r="C12" s="534">
        <v>12887.25</v>
      </c>
      <c r="D12" s="536">
        <v>12837.87</v>
      </c>
      <c r="E12" s="535">
        <v>32.78</v>
      </c>
      <c r="F12" s="536">
        <v>16.600000000000001</v>
      </c>
      <c r="G12" s="537">
        <v>39629.06</v>
      </c>
    </row>
    <row r="13" spans="1:7" ht="15.75" x14ac:dyDescent="0.25">
      <c r="A13" s="532" t="s">
        <v>365</v>
      </c>
      <c r="B13" s="533" t="s">
        <v>366</v>
      </c>
      <c r="C13" s="534">
        <v>1734.12</v>
      </c>
      <c r="D13" s="536">
        <v>1734.12</v>
      </c>
      <c r="E13" s="536">
        <v>0</v>
      </c>
      <c r="F13" s="536">
        <v>0</v>
      </c>
      <c r="G13" s="539">
        <v>7363.05</v>
      </c>
    </row>
    <row r="14" spans="1:7" ht="15.75" x14ac:dyDescent="0.25">
      <c r="A14" s="527" t="s">
        <v>367</v>
      </c>
      <c r="B14" s="528" t="s">
        <v>368</v>
      </c>
      <c r="C14" s="530">
        <v>7738.39</v>
      </c>
      <c r="D14" s="538">
        <v>6047.66</v>
      </c>
      <c r="E14" s="538">
        <v>1630.63</v>
      </c>
      <c r="F14" s="538">
        <v>60.1</v>
      </c>
      <c r="G14" s="540">
        <v>20670.48</v>
      </c>
    </row>
    <row r="15" spans="1:7" ht="15.75" x14ac:dyDescent="0.25">
      <c r="A15" s="527" t="s">
        <v>369</v>
      </c>
      <c r="B15" s="528" t="s">
        <v>370</v>
      </c>
      <c r="C15" s="530">
        <v>23945.4</v>
      </c>
      <c r="D15" s="538">
        <v>18322.099999999999</v>
      </c>
      <c r="E15" s="538">
        <v>3369.7</v>
      </c>
      <c r="F15" s="538">
        <v>2253.6</v>
      </c>
      <c r="G15" s="540">
        <v>258494.45</v>
      </c>
    </row>
    <row r="16" spans="1:7" ht="15.75" x14ac:dyDescent="0.25">
      <c r="A16" s="532" t="s">
        <v>371</v>
      </c>
      <c r="B16" s="533" t="s">
        <v>372</v>
      </c>
      <c r="C16" s="534">
        <v>1034.83</v>
      </c>
      <c r="D16" s="536">
        <v>0</v>
      </c>
      <c r="E16" s="536">
        <v>1029.78</v>
      </c>
      <c r="F16" s="536">
        <v>5.05</v>
      </c>
      <c r="G16" s="539">
        <v>1777.43</v>
      </c>
    </row>
    <row r="17" spans="1:7" ht="15.75" x14ac:dyDescent="0.25">
      <c r="A17" s="532" t="s">
        <v>373</v>
      </c>
      <c r="B17" s="533" t="s">
        <v>374</v>
      </c>
      <c r="C17" s="534">
        <v>2902.01</v>
      </c>
      <c r="D17" s="536">
        <v>1511.4</v>
      </c>
      <c r="E17" s="536">
        <v>1390.61</v>
      </c>
      <c r="F17" s="536">
        <v>0</v>
      </c>
      <c r="G17" s="539">
        <v>22552.799999999999</v>
      </c>
    </row>
    <row r="18" spans="1:7" ht="15.75" x14ac:dyDescent="0.25">
      <c r="A18" s="527" t="s">
        <v>375</v>
      </c>
      <c r="B18" s="528" t="s">
        <v>376</v>
      </c>
      <c r="C18" s="538">
        <v>592.20000000000005</v>
      </c>
      <c r="D18" s="538">
        <v>128.24</v>
      </c>
      <c r="E18" s="538">
        <v>362.69</v>
      </c>
      <c r="F18" s="538">
        <v>101.27</v>
      </c>
      <c r="G18" s="540">
        <v>2018.99</v>
      </c>
    </row>
    <row r="19" spans="1:7" ht="15.75" x14ac:dyDescent="0.25">
      <c r="A19" s="527" t="s">
        <v>377</v>
      </c>
      <c r="B19" s="528" t="s">
        <v>378</v>
      </c>
      <c r="C19" s="538">
        <v>203.87</v>
      </c>
      <c r="D19" s="538">
        <v>110.6</v>
      </c>
      <c r="E19" s="538">
        <v>63.92</v>
      </c>
      <c r="F19" s="538">
        <v>29.35</v>
      </c>
      <c r="G19" s="540">
        <v>192112.75</v>
      </c>
    </row>
    <row r="20" spans="1:7" ht="15.75" x14ac:dyDescent="0.25">
      <c r="A20" s="532" t="s">
        <v>379</v>
      </c>
      <c r="B20" s="533" t="s">
        <v>380</v>
      </c>
      <c r="C20" s="536">
        <v>3046.43</v>
      </c>
      <c r="D20" s="536">
        <v>534.79</v>
      </c>
      <c r="E20" s="536">
        <v>2364.94</v>
      </c>
      <c r="F20" s="536">
        <v>146.69999999999999</v>
      </c>
      <c r="G20" s="539">
        <v>8215.9699999999993</v>
      </c>
    </row>
    <row r="21" spans="1:7" ht="15.75" x14ac:dyDescent="0.25">
      <c r="A21" s="532" t="s">
        <v>381</v>
      </c>
      <c r="B21" s="533" t="s">
        <v>382</v>
      </c>
      <c r="C21" s="536">
        <v>0</v>
      </c>
      <c r="D21" s="536">
        <v>0</v>
      </c>
      <c r="E21" s="536">
        <v>0</v>
      </c>
      <c r="F21" s="536">
        <v>0</v>
      </c>
      <c r="G21" s="539">
        <v>441.72</v>
      </c>
    </row>
    <row r="22" spans="1:7" ht="15.75" x14ac:dyDescent="0.25">
      <c r="A22" s="527" t="s">
        <v>383</v>
      </c>
      <c r="B22" s="528" t="s">
        <v>384</v>
      </c>
      <c r="C22" s="538">
        <v>4782.62</v>
      </c>
      <c r="D22" s="538">
        <v>4455.3</v>
      </c>
      <c r="E22" s="538">
        <v>310.13</v>
      </c>
      <c r="F22" s="538">
        <v>17.190000000000001</v>
      </c>
      <c r="G22" s="540">
        <v>77817.36</v>
      </c>
    </row>
    <row r="23" spans="1:7" ht="15.75" x14ac:dyDescent="0.25">
      <c r="A23" s="527" t="s">
        <v>385</v>
      </c>
      <c r="B23" s="528" t="s">
        <v>386</v>
      </c>
      <c r="C23" s="538">
        <v>171.21</v>
      </c>
      <c r="D23" s="538">
        <v>81.86</v>
      </c>
      <c r="E23" s="538">
        <v>22.49</v>
      </c>
      <c r="F23" s="538">
        <v>66.86</v>
      </c>
      <c r="G23" s="540">
        <v>24311.03</v>
      </c>
    </row>
    <row r="24" spans="1:7" ht="15.75" x14ac:dyDescent="0.25">
      <c r="A24" s="532" t="s">
        <v>387</v>
      </c>
      <c r="B24" s="533" t="s">
        <v>388</v>
      </c>
      <c r="C24" s="536">
        <v>4649.03</v>
      </c>
      <c r="D24" s="536">
        <v>3405.18</v>
      </c>
      <c r="E24" s="536">
        <v>1225.2</v>
      </c>
      <c r="F24" s="536">
        <v>18.649999999999999</v>
      </c>
      <c r="G24" s="539">
        <v>25258.51</v>
      </c>
    </row>
    <row r="25" spans="1:7" ht="15.75" x14ac:dyDescent="0.25">
      <c r="A25" s="532" t="s">
        <v>389</v>
      </c>
      <c r="B25" s="533" t="s">
        <v>390</v>
      </c>
      <c r="C25" s="536">
        <v>986.19</v>
      </c>
      <c r="D25" s="536">
        <v>802.21</v>
      </c>
      <c r="E25" s="536">
        <v>140.97999999999999</v>
      </c>
      <c r="F25" s="536">
        <v>43</v>
      </c>
      <c r="G25" s="539">
        <v>6220.99</v>
      </c>
    </row>
    <row r="26" spans="1:7" ht="15.75" x14ac:dyDescent="0.25">
      <c r="A26" s="527" t="s">
        <v>391</v>
      </c>
      <c r="B26" s="528" t="s">
        <v>392</v>
      </c>
      <c r="C26" s="538">
        <v>9848.23</v>
      </c>
      <c r="D26" s="538">
        <v>9629.98</v>
      </c>
      <c r="E26" s="538">
        <v>183.45</v>
      </c>
      <c r="F26" s="538">
        <v>34.799999999999997</v>
      </c>
      <c r="G26" s="540">
        <v>34734.339999999997</v>
      </c>
    </row>
    <row r="27" spans="1:7" ht="15.75" x14ac:dyDescent="0.25">
      <c r="A27" s="527" t="s">
        <v>393</v>
      </c>
      <c r="B27" s="528" t="s">
        <v>394</v>
      </c>
      <c r="C27" s="538">
        <v>13.6</v>
      </c>
      <c r="D27" s="538">
        <v>13.6</v>
      </c>
      <c r="E27" s="538">
        <v>0</v>
      </c>
      <c r="F27" s="538">
        <v>0</v>
      </c>
      <c r="G27" s="540">
        <v>13.6</v>
      </c>
    </row>
    <row r="28" spans="1:7" ht="15.75" x14ac:dyDescent="0.25">
      <c r="A28" s="527" t="s">
        <v>395</v>
      </c>
      <c r="B28" s="528" t="s">
        <v>396</v>
      </c>
      <c r="C28" s="538">
        <v>862.56</v>
      </c>
      <c r="D28" s="538">
        <v>419.73</v>
      </c>
      <c r="E28" s="538">
        <v>110.08</v>
      </c>
      <c r="F28" s="538">
        <v>332.75</v>
      </c>
      <c r="G28" s="540">
        <v>6399.82</v>
      </c>
    </row>
    <row r="29" spans="1:7" ht="15.75" x14ac:dyDescent="0.25">
      <c r="A29" s="532" t="s">
        <v>397</v>
      </c>
      <c r="B29" s="533" t="s">
        <v>398</v>
      </c>
      <c r="C29" s="536">
        <v>0</v>
      </c>
      <c r="D29" s="536">
        <v>0</v>
      </c>
      <c r="E29" s="536">
        <v>0</v>
      </c>
      <c r="F29" s="536">
        <v>0</v>
      </c>
      <c r="G29" s="539">
        <v>49</v>
      </c>
    </row>
    <row r="30" spans="1:7" ht="15.75" x14ac:dyDescent="0.25">
      <c r="A30" s="532" t="s">
        <v>399</v>
      </c>
      <c r="B30" s="533" t="s">
        <v>400</v>
      </c>
      <c r="C30" s="536">
        <v>0</v>
      </c>
      <c r="D30" s="536">
        <v>0</v>
      </c>
      <c r="E30" s="536">
        <v>0</v>
      </c>
      <c r="F30" s="536">
        <v>0</v>
      </c>
      <c r="G30" s="539">
        <v>6.86</v>
      </c>
    </row>
    <row r="31" spans="1:7" ht="15.75" x14ac:dyDescent="0.25">
      <c r="A31" s="527" t="s">
        <v>401</v>
      </c>
      <c r="B31" s="528" t="s">
        <v>402</v>
      </c>
      <c r="C31" s="538">
        <v>6047.19</v>
      </c>
      <c r="D31" s="538">
        <v>5920.45</v>
      </c>
      <c r="E31" s="538">
        <v>126.74</v>
      </c>
      <c r="F31" s="538">
        <v>0</v>
      </c>
      <c r="G31" s="540">
        <v>28586.13</v>
      </c>
    </row>
    <row r="32" spans="1:7" ht="15.75" x14ac:dyDescent="0.25">
      <c r="A32" s="527" t="s">
        <v>403</v>
      </c>
      <c r="B32" s="528" t="s">
        <v>404</v>
      </c>
      <c r="C32" s="538">
        <v>3587.09</v>
      </c>
      <c r="D32" s="538">
        <v>577.76</v>
      </c>
      <c r="E32" s="538">
        <v>1110.23</v>
      </c>
      <c r="F32" s="538">
        <v>1899.1</v>
      </c>
      <c r="G32" s="540">
        <v>11049.97</v>
      </c>
    </row>
    <row r="33" spans="1:7" s="541" customFormat="1" ht="15.75" x14ac:dyDescent="0.25">
      <c r="A33" s="532" t="s">
        <v>405</v>
      </c>
      <c r="B33" s="533" t="s">
        <v>406</v>
      </c>
      <c r="C33" s="536">
        <v>294.45</v>
      </c>
      <c r="D33" s="536">
        <v>64.790000000000006</v>
      </c>
      <c r="E33" s="536">
        <v>228.96</v>
      </c>
      <c r="F33" s="536">
        <v>0.7</v>
      </c>
      <c r="G33" s="539">
        <v>4891.97</v>
      </c>
    </row>
    <row r="34" spans="1:7" s="541" customFormat="1" ht="15.75" x14ac:dyDescent="0.25">
      <c r="A34" s="532" t="s">
        <v>407</v>
      </c>
      <c r="B34" s="533" t="s">
        <v>408</v>
      </c>
      <c r="C34" s="536">
        <v>1534.02</v>
      </c>
      <c r="D34" s="536">
        <v>1177.77</v>
      </c>
      <c r="E34" s="536">
        <v>0</v>
      </c>
      <c r="F34" s="536">
        <v>356.25</v>
      </c>
      <c r="G34" s="539">
        <v>3629.35</v>
      </c>
    </row>
    <row r="35" spans="1:7" s="542" customFormat="1" ht="15.75" x14ac:dyDescent="0.25">
      <c r="A35" s="527" t="s">
        <v>409</v>
      </c>
      <c r="B35" s="528" t="s">
        <v>410</v>
      </c>
      <c r="C35" s="538">
        <v>0</v>
      </c>
      <c r="D35" s="538">
        <v>0</v>
      </c>
      <c r="E35" s="538">
        <v>0</v>
      </c>
      <c r="F35" s="538">
        <v>0</v>
      </c>
      <c r="G35" s="540">
        <v>260.7</v>
      </c>
    </row>
    <row r="36" spans="1:7" s="542" customFormat="1" ht="15.75" x14ac:dyDescent="0.25">
      <c r="A36" s="527" t="s">
        <v>411</v>
      </c>
      <c r="B36" s="528" t="s">
        <v>412</v>
      </c>
      <c r="C36" s="538">
        <v>26742.94</v>
      </c>
      <c r="D36" s="538">
        <v>20119.169999999998</v>
      </c>
      <c r="E36" s="538">
        <v>3754.31</v>
      </c>
      <c r="F36" s="538">
        <v>2869.46</v>
      </c>
      <c r="G36" s="540">
        <v>114929.18</v>
      </c>
    </row>
    <row r="37" spans="1:7" s="541" customFormat="1" ht="15.75" x14ac:dyDescent="0.25">
      <c r="A37" s="532" t="s">
        <v>413</v>
      </c>
      <c r="B37" s="533" t="s">
        <v>414</v>
      </c>
      <c r="C37" s="536">
        <v>926.59</v>
      </c>
      <c r="D37" s="536">
        <v>258.75</v>
      </c>
      <c r="E37" s="536">
        <v>373.69</v>
      </c>
      <c r="F37" s="536">
        <v>294.14999999999998</v>
      </c>
      <c r="G37" s="539">
        <v>7120.06</v>
      </c>
    </row>
    <row r="38" spans="1:7" s="541" customFormat="1" ht="15.75" x14ac:dyDescent="0.25">
      <c r="A38" s="532" t="s">
        <v>415</v>
      </c>
      <c r="B38" s="533" t="s">
        <v>416</v>
      </c>
      <c r="C38" s="536">
        <v>10318.57</v>
      </c>
      <c r="D38" s="536">
        <v>8430.9699999999993</v>
      </c>
      <c r="E38" s="536">
        <v>1355.07</v>
      </c>
      <c r="F38" s="536">
        <v>532.53</v>
      </c>
      <c r="G38" s="539">
        <v>32203.41</v>
      </c>
    </row>
    <row r="39" spans="1:7" s="542" customFormat="1" ht="15.75" x14ac:dyDescent="0.25">
      <c r="A39" s="527" t="s">
        <v>417</v>
      </c>
      <c r="B39" s="528" t="s">
        <v>418</v>
      </c>
      <c r="C39" s="538">
        <v>0</v>
      </c>
      <c r="D39" s="538">
        <v>0</v>
      </c>
      <c r="E39" s="538">
        <v>0</v>
      </c>
      <c r="F39" s="538">
        <v>0</v>
      </c>
      <c r="G39" s="540">
        <v>31.94</v>
      </c>
    </row>
    <row r="40" spans="1:7" s="542" customFormat="1" ht="15.75" x14ac:dyDescent="0.25">
      <c r="A40" s="527" t="s">
        <v>419</v>
      </c>
      <c r="B40" s="528" t="s">
        <v>420</v>
      </c>
      <c r="C40" s="538">
        <v>6090.35</v>
      </c>
      <c r="D40" s="538">
        <v>4304.0600000000004</v>
      </c>
      <c r="E40" s="538">
        <v>1125.5899999999999</v>
      </c>
      <c r="F40" s="538">
        <v>660.7</v>
      </c>
      <c r="G40" s="540">
        <v>28089.39</v>
      </c>
    </row>
    <row r="41" spans="1:7" s="541" customFormat="1" ht="15.75" x14ac:dyDescent="0.25">
      <c r="A41" s="532" t="s">
        <v>421</v>
      </c>
      <c r="B41" s="533" t="s">
        <v>422</v>
      </c>
      <c r="C41" s="536">
        <v>4381.8999999999996</v>
      </c>
      <c r="D41" s="536">
        <v>4306.5</v>
      </c>
      <c r="E41" s="536">
        <v>0</v>
      </c>
      <c r="F41" s="536">
        <v>75.400000000000006</v>
      </c>
      <c r="G41" s="539">
        <v>12484.54</v>
      </c>
    </row>
    <row r="42" spans="1:7" s="541" customFormat="1" ht="15.75" x14ac:dyDescent="0.25">
      <c r="A42" s="532" t="s">
        <v>423</v>
      </c>
      <c r="B42" s="533" t="s">
        <v>424</v>
      </c>
      <c r="C42" s="536">
        <v>184.85</v>
      </c>
      <c r="D42" s="536">
        <v>184.85</v>
      </c>
      <c r="E42" s="536">
        <v>0</v>
      </c>
      <c r="F42" s="536">
        <v>0</v>
      </c>
      <c r="G42" s="539">
        <v>694.7</v>
      </c>
    </row>
    <row r="43" spans="1:7" s="542" customFormat="1" ht="15.75" x14ac:dyDescent="0.25">
      <c r="A43" s="527" t="s">
        <v>425</v>
      </c>
      <c r="B43" s="528" t="s">
        <v>426</v>
      </c>
      <c r="C43" s="538">
        <v>7985.69</v>
      </c>
      <c r="D43" s="538">
        <v>7043.31</v>
      </c>
      <c r="E43" s="538">
        <v>588.77</v>
      </c>
      <c r="F43" s="538">
        <v>353.61</v>
      </c>
      <c r="G43" s="540">
        <v>28617.279999999999</v>
      </c>
    </row>
    <row r="44" spans="1:7" s="542" customFormat="1" ht="15.75" x14ac:dyDescent="0.25">
      <c r="A44" s="527" t="s">
        <v>427</v>
      </c>
      <c r="B44" s="528" t="s">
        <v>428</v>
      </c>
      <c r="C44" s="538">
        <v>62.35</v>
      </c>
      <c r="D44" s="538">
        <v>62.35</v>
      </c>
      <c r="E44" s="538">
        <v>0</v>
      </c>
      <c r="F44" s="538">
        <v>0</v>
      </c>
      <c r="G44" s="540">
        <v>184.3</v>
      </c>
    </row>
    <row r="45" spans="1:7" s="541" customFormat="1" ht="15.75" x14ac:dyDescent="0.25">
      <c r="A45" s="532" t="s">
        <v>429</v>
      </c>
      <c r="B45" s="533" t="s">
        <v>430</v>
      </c>
      <c r="C45" s="536">
        <v>0</v>
      </c>
      <c r="D45" s="536">
        <v>0</v>
      </c>
      <c r="E45" s="536">
        <v>0</v>
      </c>
      <c r="F45" s="536">
        <v>0</v>
      </c>
      <c r="G45" s="539">
        <v>17.54</v>
      </c>
    </row>
    <row r="46" spans="1:7" s="541" customFormat="1" ht="15.75" x14ac:dyDescent="0.25">
      <c r="A46" s="532" t="s">
        <v>431</v>
      </c>
      <c r="B46" s="533" t="s">
        <v>432</v>
      </c>
      <c r="C46" s="536">
        <v>3189.96</v>
      </c>
      <c r="D46" s="536">
        <v>1136.1500000000001</v>
      </c>
      <c r="E46" s="536">
        <v>713.59</v>
      </c>
      <c r="F46" s="536">
        <v>1340.22</v>
      </c>
      <c r="G46" s="539">
        <v>4112.22</v>
      </c>
    </row>
    <row r="47" spans="1:7" s="541" customFormat="1" ht="15.75" x14ac:dyDescent="0.25">
      <c r="A47" s="527" t="s">
        <v>433</v>
      </c>
      <c r="B47" s="528" t="s">
        <v>434</v>
      </c>
      <c r="C47" s="538">
        <v>1605.75</v>
      </c>
      <c r="D47" s="538">
        <v>1500.91</v>
      </c>
      <c r="E47" s="538">
        <v>57.69</v>
      </c>
      <c r="F47" s="538">
        <v>47.15</v>
      </c>
      <c r="G47" s="540">
        <v>4281.4799999999996</v>
      </c>
    </row>
    <row r="48" spans="1:7" s="542" customFormat="1" ht="15.75" x14ac:dyDescent="0.25">
      <c r="A48" s="527" t="s">
        <v>435</v>
      </c>
      <c r="B48" s="528" t="s">
        <v>436</v>
      </c>
      <c r="C48" s="538">
        <v>0</v>
      </c>
      <c r="D48" s="538">
        <v>0</v>
      </c>
      <c r="E48" s="538">
        <v>0</v>
      </c>
      <c r="F48" s="538">
        <v>0</v>
      </c>
      <c r="G48" s="540">
        <v>5.28</v>
      </c>
    </row>
    <row r="49" spans="1:7" s="542" customFormat="1" ht="15.75" x14ac:dyDescent="0.25">
      <c r="A49" s="532" t="s">
        <v>437</v>
      </c>
      <c r="B49" s="533" t="s">
        <v>438</v>
      </c>
      <c r="C49" s="536">
        <v>0</v>
      </c>
      <c r="D49" s="536">
        <v>0</v>
      </c>
      <c r="E49" s="536">
        <v>0</v>
      </c>
      <c r="F49" s="536">
        <v>0</v>
      </c>
      <c r="G49" s="539">
        <v>9.08</v>
      </c>
    </row>
    <row r="50" spans="1:7" s="541" customFormat="1" ht="15.75" x14ac:dyDescent="0.25">
      <c r="A50" s="532" t="s">
        <v>439</v>
      </c>
      <c r="B50" s="533" t="s">
        <v>440</v>
      </c>
      <c r="C50" s="536">
        <v>28.1</v>
      </c>
      <c r="D50" s="536">
        <v>28.1</v>
      </c>
      <c r="E50" s="536">
        <v>0</v>
      </c>
      <c r="F50" s="536">
        <v>0</v>
      </c>
      <c r="G50" s="539">
        <v>44.85</v>
      </c>
    </row>
    <row r="51" spans="1:7" s="541" customFormat="1" ht="15.75" x14ac:dyDescent="0.25">
      <c r="A51" s="527" t="s">
        <v>441</v>
      </c>
      <c r="B51" s="528" t="s">
        <v>442</v>
      </c>
      <c r="C51" s="538">
        <v>427.65</v>
      </c>
      <c r="D51" s="538">
        <v>427.65</v>
      </c>
      <c r="E51" s="538">
        <v>0</v>
      </c>
      <c r="F51" s="538">
        <v>0</v>
      </c>
      <c r="G51" s="540">
        <v>957.9</v>
      </c>
    </row>
    <row r="52" spans="1:7" s="542" customFormat="1" ht="15.75" x14ac:dyDescent="0.25">
      <c r="A52" s="527" t="s">
        <v>443</v>
      </c>
      <c r="B52" s="528" t="s">
        <v>444</v>
      </c>
      <c r="C52" s="538">
        <v>1273.02</v>
      </c>
      <c r="D52" s="538"/>
      <c r="E52" s="538">
        <v>1254.8900000000001</v>
      </c>
      <c r="F52" s="538">
        <v>18.13</v>
      </c>
      <c r="G52" s="540">
        <v>2933.18</v>
      </c>
    </row>
    <row r="53" spans="1:7" s="542" customFormat="1" ht="15.75" x14ac:dyDescent="0.25">
      <c r="A53" s="532" t="s">
        <v>445</v>
      </c>
      <c r="B53" s="533" t="s">
        <v>446</v>
      </c>
      <c r="C53" s="536">
        <v>5932.17</v>
      </c>
      <c r="D53" s="536">
        <v>5578.97</v>
      </c>
      <c r="E53" s="536">
        <v>353.2</v>
      </c>
      <c r="F53" s="536">
        <v>0</v>
      </c>
      <c r="G53" s="539">
        <v>21658.73</v>
      </c>
    </row>
    <row r="54" spans="1:7" s="541" customFormat="1" ht="15.75" x14ac:dyDescent="0.25">
      <c r="A54" s="532" t="s">
        <v>447</v>
      </c>
      <c r="B54" s="533" t="s">
        <v>448</v>
      </c>
      <c r="C54" s="536">
        <v>9.42</v>
      </c>
      <c r="D54" s="536">
        <v>7.98</v>
      </c>
      <c r="E54" s="536">
        <v>1.44</v>
      </c>
      <c r="F54" s="536">
        <v>0</v>
      </c>
      <c r="G54" s="539">
        <v>287.29000000000002</v>
      </c>
    </row>
    <row r="55" spans="1:7" s="541" customFormat="1" ht="15.75" x14ac:dyDescent="0.25">
      <c r="A55" s="527" t="s">
        <v>449</v>
      </c>
      <c r="B55" s="528" t="s">
        <v>450</v>
      </c>
      <c r="C55" s="538">
        <v>20.64</v>
      </c>
      <c r="D55" s="538">
        <v>0</v>
      </c>
      <c r="E55" s="538">
        <v>8.19</v>
      </c>
      <c r="F55" s="538">
        <v>12.45</v>
      </c>
      <c r="G55" s="540">
        <v>1493.54</v>
      </c>
    </row>
    <row r="56" spans="1:7" s="541" customFormat="1" ht="15.75" x14ac:dyDescent="0.25">
      <c r="A56" s="527" t="s">
        <v>451</v>
      </c>
      <c r="B56" s="528" t="s">
        <v>452</v>
      </c>
      <c r="C56" s="538">
        <v>28649.64</v>
      </c>
      <c r="D56" s="538">
        <v>25594.78</v>
      </c>
      <c r="E56" s="538">
        <v>116.82</v>
      </c>
      <c r="F56" s="538">
        <v>2938.04</v>
      </c>
      <c r="G56" s="540">
        <v>113050.05</v>
      </c>
    </row>
    <row r="57" spans="1:7" s="542" customFormat="1" ht="15.75" x14ac:dyDescent="0.25">
      <c r="A57" s="532" t="s">
        <v>453</v>
      </c>
      <c r="B57" s="533" t="s">
        <v>454</v>
      </c>
      <c r="C57" s="536">
        <v>952.83</v>
      </c>
      <c r="D57" s="536">
        <v>707.43</v>
      </c>
      <c r="E57" s="536">
        <v>107.33</v>
      </c>
      <c r="F57" s="536">
        <v>138.07</v>
      </c>
      <c r="G57" s="539">
        <v>3228.57</v>
      </c>
    </row>
    <row r="58" spans="1:7" ht="15.75" x14ac:dyDescent="0.25">
      <c r="A58" s="532" t="s">
        <v>455</v>
      </c>
      <c r="B58" s="533" t="s">
        <v>456</v>
      </c>
      <c r="C58" s="536">
        <v>246.21</v>
      </c>
      <c r="D58" s="536">
        <v>0</v>
      </c>
      <c r="E58" s="536">
        <v>246.21</v>
      </c>
      <c r="F58" s="536">
        <v>0</v>
      </c>
      <c r="G58" s="539">
        <v>1237.31</v>
      </c>
    </row>
    <row r="59" spans="1:7" s="541" customFormat="1" ht="15.75" x14ac:dyDescent="0.25">
      <c r="A59" s="527" t="s">
        <v>457</v>
      </c>
      <c r="B59" s="528" t="s">
        <v>458</v>
      </c>
      <c r="C59" s="538">
        <v>804.35</v>
      </c>
      <c r="D59" s="538">
        <v>0</v>
      </c>
      <c r="E59" s="538">
        <v>804.35</v>
      </c>
      <c r="F59" s="538">
        <v>0</v>
      </c>
      <c r="G59" s="540">
        <v>2795.11</v>
      </c>
    </row>
    <row r="60" spans="1:7" s="541" customFormat="1" ht="15.75" x14ac:dyDescent="0.25">
      <c r="A60" s="527" t="s">
        <v>459</v>
      </c>
      <c r="B60" s="528" t="s">
        <v>460</v>
      </c>
      <c r="C60" s="538">
        <v>2462.96</v>
      </c>
      <c r="D60" s="538">
        <v>0</v>
      </c>
      <c r="E60" s="538">
        <v>2462.96</v>
      </c>
      <c r="F60" s="538">
        <v>0</v>
      </c>
      <c r="G60" s="540">
        <v>6632.62</v>
      </c>
    </row>
    <row r="61" spans="1:7" s="542" customFormat="1" ht="15.75" x14ac:dyDescent="0.25">
      <c r="A61" s="532" t="s">
        <v>461</v>
      </c>
      <c r="B61" s="533" t="s">
        <v>462</v>
      </c>
      <c r="C61" s="536">
        <v>1421.78</v>
      </c>
      <c r="D61" s="536">
        <v>85.75</v>
      </c>
      <c r="E61" s="536">
        <v>1336.03</v>
      </c>
      <c r="F61" s="536">
        <v>0</v>
      </c>
      <c r="G61" s="539">
        <v>15493.58</v>
      </c>
    </row>
    <row r="62" spans="1:7" s="541" customFormat="1" ht="15.75" x14ac:dyDescent="0.25">
      <c r="A62" s="532" t="s">
        <v>463</v>
      </c>
      <c r="B62" s="533" t="s">
        <v>464</v>
      </c>
      <c r="C62" s="536">
        <v>38.01</v>
      </c>
      <c r="D62" s="536">
        <v>38.01</v>
      </c>
      <c r="E62" s="536">
        <v>0</v>
      </c>
      <c r="F62" s="536">
        <v>0</v>
      </c>
      <c r="G62" s="539">
        <v>109.89</v>
      </c>
    </row>
    <row r="63" spans="1:7" s="541" customFormat="1" ht="15.75" x14ac:dyDescent="0.25">
      <c r="A63" s="527" t="s">
        <v>465</v>
      </c>
      <c r="B63" s="528" t="s">
        <v>466</v>
      </c>
      <c r="C63" s="538">
        <v>481.68</v>
      </c>
      <c r="D63" s="538">
        <v>0</v>
      </c>
      <c r="E63" s="538">
        <v>481.68</v>
      </c>
      <c r="F63" s="538">
        <v>0</v>
      </c>
      <c r="G63" s="540">
        <v>5218.3500000000004</v>
      </c>
    </row>
    <row r="64" spans="1:7" s="541" customFormat="1" ht="15.75" x14ac:dyDescent="0.25">
      <c r="A64" s="527" t="s">
        <v>467</v>
      </c>
      <c r="B64" s="528" t="s">
        <v>468</v>
      </c>
      <c r="C64" s="538">
        <v>5380.54</v>
      </c>
      <c r="D64" s="538">
        <v>532.23</v>
      </c>
      <c r="E64" s="538">
        <v>2492.96</v>
      </c>
      <c r="F64" s="538">
        <v>2355.35</v>
      </c>
      <c r="G64" s="540">
        <v>11621.329</v>
      </c>
    </row>
    <row r="65" spans="1:7" s="542" customFormat="1" ht="15.75" x14ac:dyDescent="0.25">
      <c r="A65" s="532" t="s">
        <v>469</v>
      </c>
      <c r="B65" s="533" t="s">
        <v>470</v>
      </c>
      <c r="C65" s="536">
        <v>19.55</v>
      </c>
      <c r="D65" s="536">
        <v>19.55</v>
      </c>
      <c r="E65" s="536">
        <v>0</v>
      </c>
      <c r="F65" s="536">
        <v>0</v>
      </c>
      <c r="G65" s="539">
        <v>538.71</v>
      </c>
    </row>
    <row r="66" spans="1:7" s="542" customFormat="1" ht="15.75" x14ac:dyDescent="0.25">
      <c r="A66" s="532" t="s">
        <v>471</v>
      </c>
      <c r="B66" s="533" t="s">
        <v>472</v>
      </c>
      <c r="C66" s="536">
        <v>144833.85999999999</v>
      </c>
      <c r="D66" s="536">
        <v>94384.3</v>
      </c>
      <c r="E66" s="536">
        <v>35790.269999999997</v>
      </c>
      <c r="F66" s="536">
        <v>14659.29</v>
      </c>
      <c r="G66" s="539">
        <v>371366.61</v>
      </c>
    </row>
    <row r="67" spans="1:7" s="542" customFormat="1" ht="15.75" x14ac:dyDescent="0.25">
      <c r="A67" s="527" t="s">
        <v>473</v>
      </c>
      <c r="B67" s="528" t="s">
        <v>474</v>
      </c>
      <c r="C67" s="538">
        <v>19893.599999999999</v>
      </c>
      <c r="D67" s="530">
        <v>1136.46</v>
      </c>
      <c r="E67" s="538">
        <v>18165.34</v>
      </c>
      <c r="F67" s="538">
        <v>591.79999999999995</v>
      </c>
      <c r="G67" s="540">
        <v>97195.15</v>
      </c>
    </row>
    <row r="68" spans="1:7" s="542" customFormat="1" ht="15.75" x14ac:dyDescent="0.25">
      <c r="A68" s="527" t="s">
        <v>475</v>
      </c>
      <c r="B68" s="528" t="s">
        <v>476</v>
      </c>
      <c r="C68" s="538">
        <v>2481.58</v>
      </c>
      <c r="D68" s="530">
        <v>52.45</v>
      </c>
      <c r="E68" s="538">
        <v>2322.13</v>
      </c>
      <c r="F68" s="538">
        <v>107</v>
      </c>
      <c r="G68" s="540">
        <v>5473.95</v>
      </c>
    </row>
    <row r="69" spans="1:7" s="542" customFormat="1" ht="15.75" x14ac:dyDescent="0.25">
      <c r="A69" s="532" t="s">
        <v>477</v>
      </c>
      <c r="B69" s="533" t="s">
        <v>478</v>
      </c>
      <c r="C69" s="536">
        <v>40408.959999999999</v>
      </c>
      <c r="D69" s="536">
        <v>18492.93</v>
      </c>
      <c r="E69" s="536">
        <v>19161.28</v>
      </c>
      <c r="F69" s="536">
        <v>2754.75</v>
      </c>
      <c r="G69" s="539">
        <v>361317.18</v>
      </c>
    </row>
    <row r="70" spans="1:7" s="542" customFormat="1" ht="15.75" x14ac:dyDescent="0.25">
      <c r="A70" s="543" t="s">
        <v>479</v>
      </c>
      <c r="B70" s="544" t="s">
        <v>480</v>
      </c>
      <c r="C70" s="545">
        <v>21.55</v>
      </c>
      <c r="D70" s="546">
        <v>21.55</v>
      </c>
      <c r="E70" s="546">
        <v>0</v>
      </c>
      <c r="F70" s="545">
        <v>0</v>
      </c>
      <c r="G70" s="537">
        <v>43.67</v>
      </c>
    </row>
    <row r="71" spans="1:7" s="541" customFormat="1" ht="15.75" x14ac:dyDescent="0.25">
      <c r="A71" s="527" t="s">
        <v>481</v>
      </c>
      <c r="B71" s="528" t="s">
        <v>482</v>
      </c>
      <c r="C71" s="538">
        <v>0</v>
      </c>
      <c r="D71" s="530">
        <v>0</v>
      </c>
      <c r="E71" s="538">
        <v>0</v>
      </c>
      <c r="F71" s="538">
        <v>0</v>
      </c>
      <c r="G71" s="540">
        <v>6.88</v>
      </c>
    </row>
    <row r="72" spans="1:7" s="541" customFormat="1" ht="15.75" x14ac:dyDescent="0.25">
      <c r="A72" s="527" t="s">
        <v>483</v>
      </c>
      <c r="B72" s="528" t="s">
        <v>484</v>
      </c>
      <c r="C72" s="530">
        <v>21.4</v>
      </c>
      <c r="D72" s="530">
        <v>13</v>
      </c>
      <c r="E72" s="530">
        <v>8.4</v>
      </c>
      <c r="F72" s="530">
        <v>0</v>
      </c>
      <c r="G72" s="531">
        <v>76.08</v>
      </c>
    </row>
    <row r="73" spans="1:7" s="541" customFormat="1" ht="15.75" x14ac:dyDescent="0.25">
      <c r="A73" s="543" t="s">
        <v>485</v>
      </c>
      <c r="B73" s="544" t="s">
        <v>486</v>
      </c>
      <c r="C73" s="545">
        <v>5000.3</v>
      </c>
      <c r="D73" s="546">
        <v>3804.94</v>
      </c>
      <c r="E73" s="546">
        <v>728.01</v>
      </c>
      <c r="F73" s="545">
        <v>467.35</v>
      </c>
      <c r="G73" s="537">
        <v>19260.43</v>
      </c>
    </row>
    <row r="74" spans="1:7" s="541" customFormat="1" ht="16.5" thickBot="1" x14ac:dyDescent="0.3">
      <c r="A74" s="547" t="s">
        <v>487</v>
      </c>
      <c r="B74" s="548" t="s">
        <v>488</v>
      </c>
      <c r="C74" s="549">
        <v>10173.469999999999</v>
      </c>
      <c r="D74" s="550">
        <v>6121.05</v>
      </c>
      <c r="E74" s="551">
        <v>1257.25</v>
      </c>
      <c r="F74" s="549">
        <v>2795.17</v>
      </c>
      <c r="G74" s="552">
        <v>38028.409</v>
      </c>
    </row>
    <row r="75" spans="1:7" s="541" customFormat="1" ht="15.75" x14ac:dyDescent="0.25">
      <c r="A75" s="553"/>
      <c r="B75" s="524" t="s">
        <v>489</v>
      </c>
      <c r="C75" s="554"/>
      <c r="D75" s="554"/>
      <c r="E75" s="555"/>
      <c r="F75" s="554"/>
      <c r="G75" s="556"/>
    </row>
    <row r="76" spans="1:7" s="541" customFormat="1" ht="15.75" x14ac:dyDescent="0.25">
      <c r="A76" s="553" t="s">
        <v>490</v>
      </c>
      <c r="B76" s="557" t="s">
        <v>491</v>
      </c>
      <c r="C76" s="555">
        <v>380.15</v>
      </c>
      <c r="D76" s="555">
        <v>380.15</v>
      </c>
      <c r="E76" s="555">
        <v>0</v>
      </c>
      <c r="F76" s="555">
        <v>0</v>
      </c>
      <c r="G76" s="558">
        <v>745.55</v>
      </c>
    </row>
    <row r="77" spans="1:7" s="541" customFormat="1" ht="15.75" x14ac:dyDescent="0.25">
      <c r="A77" s="532" t="s">
        <v>492</v>
      </c>
      <c r="B77" s="533" t="s">
        <v>493</v>
      </c>
      <c r="C77" s="536">
        <v>215.52</v>
      </c>
      <c r="D77" s="536">
        <v>0</v>
      </c>
      <c r="E77" s="536">
        <v>77.78</v>
      </c>
      <c r="F77" s="536">
        <v>137.74</v>
      </c>
      <c r="G77" s="539">
        <v>4953.42</v>
      </c>
    </row>
    <row r="78" spans="1:7" s="541" customFormat="1" ht="15.75" x14ac:dyDescent="0.25">
      <c r="A78" s="543" t="s">
        <v>494</v>
      </c>
      <c r="B78" s="544" t="s">
        <v>495</v>
      </c>
      <c r="C78" s="545">
        <v>13921.03</v>
      </c>
      <c r="D78" s="546">
        <v>3226.59</v>
      </c>
      <c r="E78" s="546">
        <v>7329.45</v>
      </c>
      <c r="F78" s="545">
        <v>3364.99</v>
      </c>
      <c r="G78" s="537">
        <v>64732.51</v>
      </c>
    </row>
    <row r="79" spans="1:7" s="541" customFormat="1" ht="15.75" x14ac:dyDescent="0.25">
      <c r="A79" s="527" t="s">
        <v>496</v>
      </c>
      <c r="B79" s="528" t="s">
        <v>497</v>
      </c>
      <c r="C79" s="538">
        <v>454.52</v>
      </c>
      <c r="D79" s="530">
        <v>20.399999999999999</v>
      </c>
      <c r="E79" s="538">
        <v>27.25</v>
      </c>
      <c r="F79" s="538">
        <v>406.87</v>
      </c>
      <c r="G79" s="540">
        <v>1721.03</v>
      </c>
    </row>
    <row r="80" spans="1:7" s="541" customFormat="1" ht="15.75" x14ac:dyDescent="0.25">
      <c r="A80" s="527" t="s">
        <v>498</v>
      </c>
      <c r="B80" s="528" t="s">
        <v>499</v>
      </c>
      <c r="C80" s="530">
        <v>0</v>
      </c>
      <c r="D80" s="530">
        <v>0</v>
      </c>
      <c r="E80" s="530">
        <v>0</v>
      </c>
      <c r="F80" s="530">
        <v>0</v>
      </c>
      <c r="G80" s="531">
        <v>7.84</v>
      </c>
    </row>
    <row r="81" spans="1:7" s="541" customFormat="1" ht="15.75" x14ac:dyDescent="0.25">
      <c r="A81" s="532" t="s">
        <v>500</v>
      </c>
      <c r="B81" s="533" t="s">
        <v>501</v>
      </c>
      <c r="C81" s="536">
        <v>48454.728000000003</v>
      </c>
      <c r="D81" s="536">
        <v>18215.448</v>
      </c>
      <c r="E81" s="536">
        <v>20844.830000000002</v>
      </c>
      <c r="F81" s="536">
        <v>9394.4500000000007</v>
      </c>
      <c r="G81" s="539">
        <v>92309.827999999994</v>
      </c>
    </row>
    <row r="82" spans="1:7" s="541" customFormat="1" ht="15.75" x14ac:dyDescent="0.25">
      <c r="A82" s="543" t="s">
        <v>502</v>
      </c>
      <c r="B82" s="544" t="s">
        <v>503</v>
      </c>
      <c r="C82" s="545">
        <v>21391.27</v>
      </c>
      <c r="D82" s="546">
        <v>9247.6299999999992</v>
      </c>
      <c r="E82" s="546">
        <v>10816.54</v>
      </c>
      <c r="F82" s="545">
        <v>1327.1</v>
      </c>
      <c r="G82" s="537">
        <v>84358.57</v>
      </c>
    </row>
    <row r="83" spans="1:7" s="541" customFormat="1" ht="15.75" x14ac:dyDescent="0.25">
      <c r="A83" s="527" t="s">
        <v>504</v>
      </c>
      <c r="B83" s="528" t="s">
        <v>486</v>
      </c>
      <c r="C83" s="538">
        <v>4355.46</v>
      </c>
      <c r="D83" s="530">
        <v>4355.46</v>
      </c>
      <c r="E83" s="538">
        <v>0</v>
      </c>
      <c r="F83" s="538">
        <v>0</v>
      </c>
      <c r="G83" s="540">
        <v>8774.26</v>
      </c>
    </row>
    <row r="84" spans="1:7" s="541" customFormat="1" ht="15.75" x14ac:dyDescent="0.25">
      <c r="A84" s="527" t="s">
        <v>505</v>
      </c>
      <c r="B84" s="528" t="s">
        <v>506</v>
      </c>
      <c r="C84" s="530">
        <v>1123.06</v>
      </c>
      <c r="D84" s="530">
        <v>0</v>
      </c>
      <c r="E84" s="530">
        <v>1123.06</v>
      </c>
      <c r="F84" s="530">
        <v>0</v>
      </c>
      <c r="G84" s="531">
        <v>4090.65</v>
      </c>
    </row>
    <row r="85" spans="1:7" s="541" customFormat="1" ht="15.75" x14ac:dyDescent="0.25">
      <c r="A85" s="532" t="s">
        <v>507</v>
      </c>
      <c r="B85" s="533" t="s">
        <v>508</v>
      </c>
      <c r="C85" s="536">
        <v>4828.0200000000004</v>
      </c>
      <c r="D85" s="536">
        <v>4777.93</v>
      </c>
      <c r="E85" s="536">
        <v>46.89</v>
      </c>
      <c r="F85" s="536">
        <v>3.2</v>
      </c>
      <c r="G85" s="539">
        <v>13942.55</v>
      </c>
    </row>
    <row r="86" spans="1:7" s="541" customFormat="1" ht="15.75" x14ac:dyDescent="0.25">
      <c r="A86" s="543" t="s">
        <v>509</v>
      </c>
      <c r="B86" s="544" t="s">
        <v>510</v>
      </c>
      <c r="C86" s="545">
        <v>73.64</v>
      </c>
      <c r="D86" s="546">
        <v>0</v>
      </c>
      <c r="E86" s="546">
        <v>0</v>
      </c>
      <c r="F86" s="545">
        <v>73.64</v>
      </c>
      <c r="G86" s="537">
        <v>304.04000000000002</v>
      </c>
    </row>
    <row r="87" spans="1:7" s="541" customFormat="1" ht="15.75" x14ac:dyDescent="0.25">
      <c r="A87" s="527" t="s">
        <v>511</v>
      </c>
      <c r="B87" s="528" t="s">
        <v>512</v>
      </c>
      <c r="C87" s="538">
        <v>3.82</v>
      </c>
      <c r="D87" s="530">
        <v>2.6</v>
      </c>
      <c r="E87" s="538">
        <v>1.22</v>
      </c>
      <c r="F87" s="538">
        <v>0</v>
      </c>
      <c r="G87" s="540">
        <v>26.54</v>
      </c>
    </row>
    <row r="88" spans="1:7" s="541" customFormat="1" ht="15.75" x14ac:dyDescent="0.25">
      <c r="A88" s="527" t="s">
        <v>513</v>
      </c>
      <c r="B88" s="528" t="s">
        <v>506</v>
      </c>
      <c r="C88" s="530">
        <v>1198.19</v>
      </c>
      <c r="D88" s="530">
        <v>367.7</v>
      </c>
      <c r="E88" s="530">
        <v>830.49</v>
      </c>
      <c r="F88" s="530">
        <v>0</v>
      </c>
      <c r="G88" s="531">
        <v>7083.23</v>
      </c>
    </row>
    <row r="89" spans="1:7" s="541" customFormat="1" ht="15.75" x14ac:dyDescent="0.25">
      <c r="A89" s="532" t="s">
        <v>514</v>
      </c>
      <c r="B89" s="533" t="s">
        <v>515</v>
      </c>
      <c r="C89" s="536">
        <v>1617.77</v>
      </c>
      <c r="D89" s="536">
        <v>1069.9000000000001</v>
      </c>
      <c r="E89" s="536">
        <v>264.92</v>
      </c>
      <c r="F89" s="536">
        <v>282.95</v>
      </c>
      <c r="G89" s="539">
        <v>6527.24</v>
      </c>
    </row>
    <row r="90" spans="1:7" s="541" customFormat="1" ht="15.75" x14ac:dyDescent="0.25">
      <c r="A90" s="543" t="s">
        <v>516</v>
      </c>
      <c r="B90" s="544" t="s">
        <v>517</v>
      </c>
      <c r="C90" s="545">
        <v>56306.31</v>
      </c>
      <c r="D90" s="546">
        <v>30247.24</v>
      </c>
      <c r="E90" s="546">
        <v>14936.99</v>
      </c>
      <c r="F90" s="545">
        <v>11122.08</v>
      </c>
      <c r="G90" s="537">
        <v>239137.45</v>
      </c>
    </row>
    <row r="91" spans="1:7" s="541" customFormat="1" ht="15.75" x14ac:dyDescent="0.25">
      <c r="A91" s="527" t="s">
        <v>518</v>
      </c>
      <c r="B91" s="528" t="s">
        <v>519</v>
      </c>
      <c r="C91" s="538">
        <v>25.7</v>
      </c>
      <c r="D91" s="530">
        <v>25.7</v>
      </c>
      <c r="E91" s="538">
        <v>0</v>
      </c>
      <c r="F91" s="538">
        <v>0</v>
      </c>
      <c r="G91" s="540">
        <v>115.5</v>
      </c>
    </row>
    <row r="92" spans="1:7" s="541" customFormat="1" ht="15.75" x14ac:dyDescent="0.25">
      <c r="A92" s="527" t="s">
        <v>520</v>
      </c>
      <c r="B92" s="528" t="s">
        <v>521</v>
      </c>
      <c r="C92" s="530">
        <v>68.05</v>
      </c>
      <c r="D92" s="530">
        <v>24.8</v>
      </c>
      <c r="E92" s="530">
        <v>11.2</v>
      </c>
      <c r="F92" s="530">
        <v>32.049999999999997</v>
      </c>
      <c r="G92" s="531">
        <v>329.17</v>
      </c>
    </row>
    <row r="93" spans="1:7" s="541" customFormat="1" ht="15.75" x14ac:dyDescent="0.25">
      <c r="A93" s="532" t="s">
        <v>522</v>
      </c>
      <c r="B93" s="533" t="s">
        <v>523</v>
      </c>
      <c r="C93" s="536">
        <v>5718.3</v>
      </c>
      <c r="D93" s="536">
        <v>1133.01</v>
      </c>
      <c r="E93" s="536">
        <v>3400.82</v>
      </c>
      <c r="F93" s="536">
        <v>1184.47</v>
      </c>
      <c r="G93" s="539">
        <v>30741.18</v>
      </c>
    </row>
    <row r="94" spans="1:7" s="541" customFormat="1" ht="15.75" x14ac:dyDescent="0.25">
      <c r="A94" s="543" t="s">
        <v>524</v>
      </c>
      <c r="B94" s="544" t="s">
        <v>525</v>
      </c>
      <c r="C94" s="545">
        <v>54202.16</v>
      </c>
      <c r="D94" s="546">
        <v>32092.97</v>
      </c>
      <c r="E94" s="546">
        <v>8308.9500000000007</v>
      </c>
      <c r="F94" s="545">
        <v>13800.24</v>
      </c>
      <c r="G94" s="537">
        <v>152225.18900000001</v>
      </c>
    </row>
    <row r="95" spans="1:7" s="541" customFormat="1" ht="15.75" x14ac:dyDescent="0.25">
      <c r="A95" s="527" t="s">
        <v>526</v>
      </c>
      <c r="B95" s="528" t="s">
        <v>527</v>
      </c>
      <c r="C95" s="538">
        <v>138322.04</v>
      </c>
      <c r="D95" s="530">
        <v>50720.73</v>
      </c>
      <c r="E95" s="538">
        <v>60898.25</v>
      </c>
      <c r="F95" s="538">
        <v>26703.06</v>
      </c>
      <c r="G95" s="540">
        <v>424376.68</v>
      </c>
    </row>
    <row r="96" spans="1:7" s="541" customFormat="1" ht="15.75" x14ac:dyDescent="0.25">
      <c r="A96" s="527" t="s">
        <v>528</v>
      </c>
      <c r="B96" s="528" t="s">
        <v>529</v>
      </c>
      <c r="C96" s="530">
        <v>340.27</v>
      </c>
      <c r="D96" s="530">
        <v>290.14999999999998</v>
      </c>
      <c r="E96" s="530">
        <v>50.12</v>
      </c>
      <c r="F96" s="530">
        <v>0</v>
      </c>
      <c r="G96" s="531">
        <v>1150.97</v>
      </c>
    </row>
    <row r="97" spans="1:7" s="541" customFormat="1" ht="15.75" x14ac:dyDescent="0.25">
      <c r="A97" s="532" t="s">
        <v>530</v>
      </c>
      <c r="B97" s="533" t="s">
        <v>531</v>
      </c>
      <c r="C97" s="536">
        <v>536.30999999999995</v>
      </c>
      <c r="D97" s="536">
        <v>71.3</v>
      </c>
      <c r="E97" s="536">
        <v>439.71</v>
      </c>
      <c r="F97" s="536">
        <v>25.3</v>
      </c>
      <c r="G97" s="539">
        <v>1057.5899999999999</v>
      </c>
    </row>
    <row r="98" spans="1:7" s="541" customFormat="1" ht="15.75" x14ac:dyDescent="0.25">
      <c r="A98" s="543" t="s">
        <v>532</v>
      </c>
      <c r="B98" s="544" t="s">
        <v>533</v>
      </c>
      <c r="C98" s="545">
        <v>85898.41</v>
      </c>
      <c r="D98" s="546">
        <v>22310.84</v>
      </c>
      <c r="E98" s="546">
        <v>49479.42</v>
      </c>
      <c r="F98" s="545">
        <v>14108.15</v>
      </c>
      <c r="G98" s="537">
        <v>348335.25799999997</v>
      </c>
    </row>
    <row r="99" spans="1:7" s="541" customFormat="1" ht="15.75" x14ac:dyDescent="0.25">
      <c r="A99" s="527" t="s">
        <v>534</v>
      </c>
      <c r="B99" s="528" t="s">
        <v>535</v>
      </c>
      <c r="C99" s="538">
        <v>0</v>
      </c>
      <c r="D99" s="530">
        <v>0</v>
      </c>
      <c r="E99" s="538">
        <v>0</v>
      </c>
      <c r="F99" s="538">
        <v>0</v>
      </c>
      <c r="G99" s="540">
        <v>3.96</v>
      </c>
    </row>
    <row r="100" spans="1:7" s="541" customFormat="1" ht="15.75" x14ac:dyDescent="0.25">
      <c r="A100" s="527" t="s">
        <v>536</v>
      </c>
      <c r="B100" s="528" t="s">
        <v>537</v>
      </c>
      <c r="C100" s="530">
        <v>111375.17600000001</v>
      </c>
      <c r="D100" s="530">
        <v>57258.186000000002</v>
      </c>
      <c r="E100" s="530">
        <v>51601.919999999998</v>
      </c>
      <c r="F100" s="530">
        <v>2515.0700000000002</v>
      </c>
      <c r="G100" s="531">
        <v>866100.93900000001</v>
      </c>
    </row>
    <row r="101" spans="1:7" s="541" customFormat="1" ht="15.75" x14ac:dyDescent="0.25">
      <c r="A101" s="532" t="s">
        <v>538</v>
      </c>
      <c r="B101" s="533" t="s">
        <v>539</v>
      </c>
      <c r="C101" s="536">
        <v>168.54</v>
      </c>
      <c r="D101" s="536">
        <v>168.54</v>
      </c>
      <c r="E101" s="536">
        <v>0</v>
      </c>
      <c r="F101" s="536">
        <v>0</v>
      </c>
      <c r="G101" s="539">
        <v>547.96</v>
      </c>
    </row>
    <row r="102" spans="1:7" s="541" customFormat="1" ht="15.75" x14ac:dyDescent="0.25">
      <c r="A102" s="543" t="s">
        <v>540</v>
      </c>
      <c r="B102" s="544" t="s">
        <v>541</v>
      </c>
      <c r="C102" s="545">
        <v>47.6</v>
      </c>
      <c r="D102" s="546">
        <v>19</v>
      </c>
      <c r="E102" s="546">
        <v>28.6</v>
      </c>
      <c r="F102" s="545">
        <v>0</v>
      </c>
      <c r="G102" s="537">
        <v>91.38</v>
      </c>
    </row>
    <row r="103" spans="1:7" s="541" customFormat="1" ht="15.75" x14ac:dyDescent="0.25">
      <c r="A103" s="527" t="s">
        <v>542</v>
      </c>
      <c r="B103" s="528" t="s">
        <v>543</v>
      </c>
      <c r="C103" s="538">
        <v>12803.12</v>
      </c>
      <c r="D103" s="530">
        <v>5276.36</v>
      </c>
      <c r="E103" s="538">
        <v>2926.35</v>
      </c>
      <c r="F103" s="538">
        <v>4600.41</v>
      </c>
      <c r="G103" s="540">
        <v>75894.600000000006</v>
      </c>
    </row>
    <row r="104" spans="1:7" s="541" customFormat="1" ht="15.75" x14ac:dyDescent="0.25">
      <c r="A104" s="527" t="s">
        <v>544</v>
      </c>
      <c r="B104" s="528" t="s">
        <v>545</v>
      </c>
      <c r="C104" s="530">
        <v>494.7</v>
      </c>
      <c r="D104" s="530">
        <v>437.22</v>
      </c>
      <c r="E104" s="530">
        <v>46.38</v>
      </c>
      <c r="F104" s="530">
        <v>11.1</v>
      </c>
      <c r="G104" s="531">
        <v>5559.25</v>
      </c>
    </row>
    <row r="105" spans="1:7" s="541" customFormat="1" ht="15.75" x14ac:dyDescent="0.25">
      <c r="A105" s="532" t="s">
        <v>546</v>
      </c>
      <c r="B105" s="533" t="s">
        <v>547</v>
      </c>
      <c r="C105" s="536">
        <v>8.26</v>
      </c>
      <c r="D105" s="536">
        <v>8.26</v>
      </c>
      <c r="E105" s="536">
        <v>0</v>
      </c>
      <c r="F105" s="536">
        <v>0</v>
      </c>
      <c r="G105" s="539">
        <v>118.36</v>
      </c>
    </row>
    <row r="106" spans="1:7" s="541" customFormat="1" ht="15.75" x14ac:dyDescent="0.25">
      <c r="A106" s="543" t="s">
        <v>548</v>
      </c>
      <c r="B106" s="544" t="s">
        <v>549</v>
      </c>
      <c r="C106" s="545">
        <v>785.08</v>
      </c>
      <c r="D106" s="546">
        <v>6.25</v>
      </c>
      <c r="E106" s="546">
        <v>454.68</v>
      </c>
      <c r="F106" s="545">
        <v>324.14999999999998</v>
      </c>
      <c r="G106" s="537">
        <v>1509.34</v>
      </c>
    </row>
    <row r="107" spans="1:7" s="541" customFormat="1" ht="15.75" x14ac:dyDescent="0.25">
      <c r="A107" s="527" t="s">
        <v>550</v>
      </c>
      <c r="B107" s="528" t="s">
        <v>551</v>
      </c>
      <c r="C107" s="538">
        <v>8083.72</v>
      </c>
      <c r="D107" s="530">
        <v>5587.13</v>
      </c>
      <c r="E107" s="538">
        <v>2496.59</v>
      </c>
      <c r="F107" s="538">
        <v>0</v>
      </c>
      <c r="G107" s="540">
        <v>42650.75</v>
      </c>
    </row>
    <row r="108" spans="1:7" s="541" customFormat="1" ht="15.75" x14ac:dyDescent="0.25">
      <c r="A108" s="527" t="s">
        <v>552</v>
      </c>
      <c r="B108" s="528" t="s">
        <v>553</v>
      </c>
      <c r="C108" s="530">
        <v>1.9</v>
      </c>
      <c r="D108" s="530">
        <v>1.9</v>
      </c>
      <c r="E108" s="530">
        <v>0</v>
      </c>
      <c r="F108" s="530">
        <v>0</v>
      </c>
      <c r="G108" s="531">
        <v>68.61</v>
      </c>
    </row>
    <row r="109" spans="1:7" s="541" customFormat="1" ht="15.75" x14ac:dyDescent="0.25">
      <c r="A109" s="532" t="s">
        <v>554</v>
      </c>
      <c r="B109" s="533" t="s">
        <v>555</v>
      </c>
      <c r="C109" s="536">
        <v>11.33</v>
      </c>
      <c r="D109" s="536">
        <v>0</v>
      </c>
      <c r="E109" s="536">
        <v>11.33</v>
      </c>
      <c r="F109" s="536">
        <v>0</v>
      </c>
      <c r="G109" s="539">
        <v>134.33000000000001</v>
      </c>
    </row>
    <row r="110" spans="1:7" s="541" customFormat="1" ht="15.75" x14ac:dyDescent="0.25">
      <c r="A110" s="543" t="s">
        <v>556</v>
      </c>
      <c r="B110" s="544" t="s">
        <v>557</v>
      </c>
      <c r="C110" s="545">
        <v>898.45</v>
      </c>
      <c r="D110" s="546">
        <v>891.8</v>
      </c>
      <c r="E110" s="546">
        <v>0</v>
      </c>
      <c r="F110" s="545">
        <v>6.65</v>
      </c>
      <c r="G110" s="537">
        <v>2006.89</v>
      </c>
    </row>
    <row r="111" spans="1:7" s="541" customFormat="1" ht="15.75" x14ac:dyDescent="0.25">
      <c r="A111" s="527" t="s">
        <v>558</v>
      </c>
      <c r="B111" s="528" t="s">
        <v>559</v>
      </c>
      <c r="C111" s="538">
        <v>506.55</v>
      </c>
      <c r="D111" s="530">
        <v>506.55</v>
      </c>
      <c r="E111" s="538">
        <v>0</v>
      </c>
      <c r="F111" s="538">
        <v>0</v>
      </c>
      <c r="G111" s="540">
        <v>2404.35</v>
      </c>
    </row>
    <row r="112" spans="1:7" s="541" customFormat="1" ht="15.75" x14ac:dyDescent="0.25">
      <c r="A112" s="527" t="s">
        <v>560</v>
      </c>
      <c r="B112" s="528" t="s">
        <v>561</v>
      </c>
      <c r="C112" s="530">
        <v>575.79999999999995</v>
      </c>
      <c r="D112" s="530">
        <v>575.79999999999995</v>
      </c>
      <c r="E112" s="530">
        <v>0</v>
      </c>
      <c r="F112" s="530">
        <v>0</v>
      </c>
      <c r="G112" s="531">
        <v>1752.7</v>
      </c>
    </row>
    <row r="113" spans="1:7" s="541" customFormat="1" ht="15.75" x14ac:dyDescent="0.25">
      <c r="A113" s="532" t="s">
        <v>562</v>
      </c>
      <c r="B113" s="533" t="s">
        <v>563</v>
      </c>
      <c r="C113" s="536">
        <v>3270.26</v>
      </c>
      <c r="D113" s="536">
        <v>1924.4</v>
      </c>
      <c r="E113" s="536">
        <v>1030.5999999999999</v>
      </c>
      <c r="F113" s="536">
        <v>315.26</v>
      </c>
      <c r="G113" s="539">
        <v>14642.39</v>
      </c>
    </row>
    <row r="114" spans="1:7" s="541" customFormat="1" ht="15.75" x14ac:dyDescent="0.25">
      <c r="A114" s="543" t="s">
        <v>564</v>
      </c>
      <c r="B114" s="544" t="s">
        <v>565</v>
      </c>
      <c r="C114" s="545">
        <v>12221.11</v>
      </c>
      <c r="D114" s="546">
        <v>5352.03</v>
      </c>
      <c r="E114" s="546">
        <v>1852.36</v>
      </c>
      <c r="F114" s="545">
        <v>5016.72</v>
      </c>
      <c r="G114" s="537">
        <v>24218.9</v>
      </c>
    </row>
    <row r="115" spans="1:7" s="541" customFormat="1" ht="15.75" x14ac:dyDescent="0.25">
      <c r="A115" s="527" t="s">
        <v>566</v>
      </c>
      <c r="B115" s="528" t="s">
        <v>567</v>
      </c>
      <c r="C115" s="538">
        <v>3589.25</v>
      </c>
      <c r="D115" s="530">
        <v>2398.91</v>
      </c>
      <c r="E115" s="538">
        <v>946.98</v>
      </c>
      <c r="F115" s="538">
        <v>243.36</v>
      </c>
      <c r="G115" s="540">
        <v>61480.296999999999</v>
      </c>
    </row>
    <row r="116" spans="1:7" s="541" customFormat="1" ht="15.75" x14ac:dyDescent="0.25">
      <c r="A116" s="527" t="s">
        <v>568</v>
      </c>
      <c r="B116" s="528" t="s">
        <v>569</v>
      </c>
      <c r="C116" s="530">
        <v>36139.269999999997</v>
      </c>
      <c r="D116" s="530">
        <v>24589.9</v>
      </c>
      <c r="E116" s="530">
        <v>8116.96</v>
      </c>
      <c r="F116" s="530">
        <v>3432.41</v>
      </c>
      <c r="G116" s="531">
        <v>67857.63</v>
      </c>
    </row>
    <row r="117" spans="1:7" s="541" customFormat="1" ht="15.75" x14ac:dyDescent="0.25">
      <c r="A117" s="532" t="s">
        <v>570</v>
      </c>
      <c r="B117" s="533" t="s">
        <v>571</v>
      </c>
      <c r="C117" s="536">
        <v>19620.669999999998</v>
      </c>
      <c r="D117" s="536">
        <v>2563.66</v>
      </c>
      <c r="E117" s="536">
        <v>15145.07</v>
      </c>
      <c r="F117" s="536">
        <v>1911.94</v>
      </c>
      <c r="G117" s="539">
        <v>45609.29</v>
      </c>
    </row>
    <row r="118" spans="1:7" s="541" customFormat="1" ht="15.75" x14ac:dyDescent="0.25">
      <c r="A118" s="543" t="s">
        <v>572</v>
      </c>
      <c r="B118" s="544" t="s">
        <v>573</v>
      </c>
      <c r="C118" s="545">
        <v>1965.11</v>
      </c>
      <c r="D118" s="546">
        <v>1717.34</v>
      </c>
      <c r="E118" s="546">
        <v>51.52</v>
      </c>
      <c r="F118" s="545">
        <v>196.25</v>
      </c>
      <c r="G118" s="537">
        <v>8614.73</v>
      </c>
    </row>
    <row r="119" spans="1:7" s="541" customFormat="1" ht="15.75" x14ac:dyDescent="0.25">
      <c r="A119" s="527" t="s">
        <v>574</v>
      </c>
      <c r="B119" s="528" t="s">
        <v>575</v>
      </c>
      <c r="C119" s="538">
        <v>213.11</v>
      </c>
      <c r="D119" s="530">
        <v>141.04</v>
      </c>
      <c r="E119" s="538">
        <v>72.069999999999993</v>
      </c>
      <c r="F119" s="538">
        <v>0</v>
      </c>
      <c r="G119" s="540">
        <v>2397.71</v>
      </c>
    </row>
    <row r="120" spans="1:7" s="541" customFormat="1" ht="15.75" x14ac:dyDescent="0.25">
      <c r="A120" s="527" t="s">
        <v>576</v>
      </c>
      <c r="B120" s="528" t="s">
        <v>577</v>
      </c>
      <c r="C120" s="530">
        <v>92.04</v>
      </c>
      <c r="D120" s="530">
        <v>29.41</v>
      </c>
      <c r="E120" s="530">
        <v>47.78</v>
      </c>
      <c r="F120" s="530">
        <v>14.85</v>
      </c>
      <c r="G120" s="531">
        <v>720.06</v>
      </c>
    </row>
    <row r="121" spans="1:7" s="541" customFormat="1" ht="15.75" x14ac:dyDescent="0.25">
      <c r="A121" s="532" t="s">
        <v>578</v>
      </c>
      <c r="B121" s="533" t="s">
        <v>579</v>
      </c>
      <c r="C121" s="536">
        <v>2.36</v>
      </c>
      <c r="D121" s="536">
        <v>0</v>
      </c>
      <c r="E121" s="536">
        <v>2.36</v>
      </c>
      <c r="F121" s="536">
        <v>0</v>
      </c>
      <c r="G121" s="539">
        <v>2.36</v>
      </c>
    </row>
    <row r="122" spans="1:7" s="541" customFormat="1" ht="15.75" x14ac:dyDescent="0.25">
      <c r="A122" s="543" t="s">
        <v>580</v>
      </c>
      <c r="B122" s="544" t="s">
        <v>581</v>
      </c>
      <c r="C122" s="545">
        <v>0</v>
      </c>
      <c r="D122" s="546">
        <v>0</v>
      </c>
      <c r="E122" s="546">
        <v>0</v>
      </c>
      <c r="F122" s="545">
        <v>0</v>
      </c>
      <c r="G122" s="537">
        <v>41.38</v>
      </c>
    </row>
    <row r="123" spans="1:7" s="541" customFormat="1" ht="15.75" x14ac:dyDescent="0.25">
      <c r="A123" s="527" t="s">
        <v>582</v>
      </c>
      <c r="B123" s="528" t="s">
        <v>583</v>
      </c>
      <c r="C123" s="538">
        <v>5832.43</v>
      </c>
      <c r="D123" s="530">
        <v>4931.93</v>
      </c>
      <c r="E123" s="538">
        <v>0</v>
      </c>
      <c r="F123" s="538">
        <v>900.5</v>
      </c>
      <c r="G123" s="540">
        <v>15427.6</v>
      </c>
    </row>
    <row r="124" spans="1:7" s="541" customFormat="1" ht="15.75" x14ac:dyDescent="0.25">
      <c r="A124" s="527" t="s">
        <v>584</v>
      </c>
      <c r="B124" s="528" t="s">
        <v>585</v>
      </c>
      <c r="C124" s="530">
        <v>131.76</v>
      </c>
      <c r="D124" s="530">
        <v>16.55</v>
      </c>
      <c r="E124" s="530">
        <v>78.010000000000005</v>
      </c>
      <c r="F124" s="530">
        <v>37.200000000000003</v>
      </c>
      <c r="G124" s="531">
        <v>537.42999999999995</v>
      </c>
    </row>
    <row r="125" spans="1:7" s="541" customFormat="1" ht="15.75" x14ac:dyDescent="0.25">
      <c r="A125" s="532" t="s">
        <v>586</v>
      </c>
      <c r="B125" s="533" t="s">
        <v>587</v>
      </c>
      <c r="C125" s="536">
        <v>173.85</v>
      </c>
      <c r="D125" s="536">
        <v>0</v>
      </c>
      <c r="E125" s="536">
        <v>95.7</v>
      </c>
      <c r="F125" s="536">
        <v>78.150000000000006</v>
      </c>
      <c r="G125" s="539">
        <v>285.72000000000003</v>
      </c>
    </row>
    <row r="126" spans="1:7" s="541" customFormat="1" ht="15.75" x14ac:dyDescent="0.25">
      <c r="A126" s="543" t="s">
        <v>588</v>
      </c>
      <c r="B126" s="544" t="s">
        <v>589</v>
      </c>
      <c r="C126" s="545">
        <v>23.29</v>
      </c>
      <c r="D126" s="546">
        <v>2.95</v>
      </c>
      <c r="E126" s="546">
        <v>20.34</v>
      </c>
      <c r="F126" s="545">
        <v>0</v>
      </c>
      <c r="G126" s="537">
        <v>228.83</v>
      </c>
    </row>
    <row r="127" spans="1:7" s="541" customFormat="1" ht="15.75" x14ac:dyDescent="0.25">
      <c r="A127" s="527" t="s">
        <v>590</v>
      </c>
      <c r="B127" s="528" t="s">
        <v>591</v>
      </c>
      <c r="C127" s="538">
        <v>63.22</v>
      </c>
      <c r="D127" s="530">
        <v>62.72</v>
      </c>
      <c r="E127" s="538">
        <v>0</v>
      </c>
      <c r="F127" s="538">
        <v>0.5</v>
      </c>
      <c r="G127" s="540">
        <v>277.45999999999998</v>
      </c>
    </row>
    <row r="128" spans="1:7" s="541" customFormat="1" ht="15.75" x14ac:dyDescent="0.25">
      <c r="A128" s="527" t="s">
        <v>592</v>
      </c>
      <c r="B128" s="528" t="s">
        <v>593</v>
      </c>
      <c r="C128" s="530">
        <v>579.54999999999995</v>
      </c>
      <c r="D128" s="530">
        <v>394.95</v>
      </c>
      <c r="E128" s="530">
        <v>157.16999999999999</v>
      </c>
      <c r="F128" s="530">
        <v>27.43</v>
      </c>
      <c r="G128" s="531">
        <v>6712.61</v>
      </c>
    </row>
    <row r="129" spans="1:7" s="541" customFormat="1" ht="15.75" x14ac:dyDescent="0.25">
      <c r="A129" s="532" t="s">
        <v>594</v>
      </c>
      <c r="B129" s="533" t="s">
        <v>595</v>
      </c>
      <c r="C129" s="536">
        <v>6839.21</v>
      </c>
      <c r="D129" s="536">
        <v>4714.76</v>
      </c>
      <c r="E129" s="536">
        <v>18.899999999999999</v>
      </c>
      <c r="F129" s="536">
        <v>2105.5500000000002</v>
      </c>
      <c r="G129" s="539">
        <v>15655.75</v>
      </c>
    </row>
    <row r="130" spans="1:7" s="541" customFormat="1" ht="15.75" x14ac:dyDescent="0.25">
      <c r="A130" s="543" t="s">
        <v>596</v>
      </c>
      <c r="B130" s="544" t="s">
        <v>597</v>
      </c>
      <c r="C130" s="545">
        <v>180.94</v>
      </c>
      <c r="D130" s="546">
        <v>0</v>
      </c>
      <c r="E130" s="546">
        <v>180.94</v>
      </c>
      <c r="F130" s="545">
        <v>0</v>
      </c>
      <c r="G130" s="537">
        <v>812.55</v>
      </c>
    </row>
    <row r="131" spans="1:7" s="541" customFormat="1" ht="15.75" x14ac:dyDescent="0.25">
      <c r="A131" s="527" t="s">
        <v>598</v>
      </c>
      <c r="B131" s="528" t="s">
        <v>599</v>
      </c>
      <c r="C131" s="538">
        <v>7.42</v>
      </c>
      <c r="D131" s="530">
        <v>0</v>
      </c>
      <c r="E131" s="538">
        <v>7.42</v>
      </c>
      <c r="F131" s="538">
        <v>0</v>
      </c>
      <c r="G131" s="540">
        <v>100.02</v>
      </c>
    </row>
    <row r="132" spans="1:7" s="541" customFormat="1" ht="15.75" x14ac:dyDescent="0.25">
      <c r="A132" s="527" t="s">
        <v>600</v>
      </c>
      <c r="B132" s="528" t="s">
        <v>601</v>
      </c>
      <c r="C132" s="530">
        <v>3177.21</v>
      </c>
      <c r="D132" s="530">
        <v>1016.28</v>
      </c>
      <c r="E132" s="530">
        <v>1322.94</v>
      </c>
      <c r="F132" s="530">
        <v>837.99</v>
      </c>
      <c r="G132" s="531">
        <v>17059.218000000001</v>
      </c>
    </row>
    <row r="133" spans="1:7" s="541" customFormat="1" ht="15.75" x14ac:dyDescent="0.25">
      <c r="A133" s="532" t="s">
        <v>602</v>
      </c>
      <c r="B133" s="533" t="s">
        <v>603</v>
      </c>
      <c r="C133" s="536">
        <v>1316.95</v>
      </c>
      <c r="D133" s="536">
        <v>0</v>
      </c>
      <c r="E133" s="536">
        <v>249.8</v>
      </c>
      <c r="F133" s="536">
        <v>1067.1500000000001</v>
      </c>
      <c r="G133" s="539">
        <v>4642.259</v>
      </c>
    </row>
    <row r="134" spans="1:7" s="541" customFormat="1" ht="15.75" x14ac:dyDescent="0.25">
      <c r="A134" s="543" t="s">
        <v>604</v>
      </c>
      <c r="B134" s="544" t="s">
        <v>605</v>
      </c>
      <c r="C134" s="545">
        <v>1337.97</v>
      </c>
      <c r="D134" s="546">
        <v>1337.97</v>
      </c>
      <c r="E134" s="546"/>
      <c r="F134" s="545">
        <v>0</v>
      </c>
      <c r="G134" s="537">
        <v>4912.75</v>
      </c>
    </row>
    <row r="135" spans="1:7" s="541" customFormat="1" ht="15.75" x14ac:dyDescent="0.25">
      <c r="A135" s="527" t="s">
        <v>606</v>
      </c>
      <c r="B135" s="528" t="s">
        <v>607</v>
      </c>
      <c r="C135" s="538">
        <v>27547.03</v>
      </c>
      <c r="D135" s="530">
        <v>19573.740000000002</v>
      </c>
      <c r="E135" s="538">
        <v>1120.24</v>
      </c>
      <c r="F135" s="538">
        <v>6853.05</v>
      </c>
      <c r="G135" s="540">
        <v>85580.05</v>
      </c>
    </row>
    <row r="136" spans="1:7" s="541" customFormat="1" ht="15.75" x14ac:dyDescent="0.25">
      <c r="A136" s="527" t="s">
        <v>608</v>
      </c>
      <c r="B136" s="528" t="s">
        <v>609</v>
      </c>
      <c r="C136" s="530">
        <v>4055.44</v>
      </c>
      <c r="D136" s="530">
        <v>797.05</v>
      </c>
      <c r="E136" s="530">
        <v>2461.92</v>
      </c>
      <c r="F136" s="530">
        <v>796.47</v>
      </c>
      <c r="G136" s="531">
        <v>30070.62</v>
      </c>
    </row>
    <row r="137" spans="1:7" s="541" customFormat="1" ht="15.75" x14ac:dyDescent="0.25">
      <c r="A137" s="532" t="s">
        <v>610</v>
      </c>
      <c r="B137" s="533" t="s">
        <v>611</v>
      </c>
      <c r="C137" s="536">
        <v>6294.56</v>
      </c>
      <c r="D137" s="536">
        <v>3620.96</v>
      </c>
      <c r="E137" s="536">
        <v>1011.3</v>
      </c>
      <c r="F137" s="536">
        <v>1662.3</v>
      </c>
      <c r="G137" s="539">
        <v>32454.97</v>
      </c>
    </row>
    <row r="138" spans="1:7" s="541" customFormat="1" ht="15.75" x14ac:dyDescent="0.25">
      <c r="A138" s="543" t="s">
        <v>612</v>
      </c>
      <c r="B138" s="544" t="s">
        <v>613</v>
      </c>
      <c r="C138" s="545">
        <v>302228.65000000002</v>
      </c>
      <c r="D138" s="546">
        <v>286860.05</v>
      </c>
      <c r="E138" s="546">
        <v>6724.5</v>
      </c>
      <c r="F138" s="545">
        <v>8644.1</v>
      </c>
      <c r="G138" s="537">
        <v>347490.36</v>
      </c>
    </row>
    <row r="139" spans="1:7" s="541" customFormat="1" ht="15.75" x14ac:dyDescent="0.25">
      <c r="A139" s="527" t="s">
        <v>614</v>
      </c>
      <c r="B139" s="528" t="s">
        <v>615</v>
      </c>
      <c r="C139" s="538">
        <v>6725.84</v>
      </c>
      <c r="D139" s="530">
        <v>6397.84</v>
      </c>
      <c r="E139" s="538">
        <v>302.26</v>
      </c>
      <c r="F139" s="538">
        <v>25.74</v>
      </c>
      <c r="G139" s="540">
        <v>31501.27</v>
      </c>
    </row>
    <row r="140" spans="1:7" s="541" customFormat="1" ht="15.75" x14ac:dyDescent="0.25">
      <c r="A140" s="527" t="s">
        <v>616</v>
      </c>
      <c r="B140" s="528" t="s">
        <v>617</v>
      </c>
      <c r="C140" s="530">
        <v>0</v>
      </c>
      <c r="D140" s="530">
        <v>0</v>
      </c>
      <c r="E140" s="530">
        <v>0</v>
      </c>
      <c r="F140" s="530">
        <v>0</v>
      </c>
      <c r="G140" s="531">
        <v>4.24</v>
      </c>
    </row>
    <row r="141" spans="1:7" s="541" customFormat="1" ht="15.75" x14ac:dyDescent="0.25">
      <c r="A141" s="532" t="s">
        <v>618</v>
      </c>
      <c r="B141" s="533" t="s">
        <v>619</v>
      </c>
      <c r="C141" s="536">
        <v>472.43</v>
      </c>
      <c r="D141" s="536">
        <v>255.75</v>
      </c>
      <c r="E141" s="536">
        <v>43.13</v>
      </c>
      <c r="F141" s="536">
        <v>173.55</v>
      </c>
      <c r="G141" s="539">
        <v>1365.559</v>
      </c>
    </row>
    <row r="142" spans="1:7" s="541" customFormat="1" ht="15.75" x14ac:dyDescent="0.25">
      <c r="A142" s="543" t="s">
        <v>620</v>
      </c>
      <c r="B142" s="544" t="s">
        <v>621</v>
      </c>
      <c r="C142" s="545">
        <v>47.66</v>
      </c>
      <c r="D142" s="546">
        <v>0</v>
      </c>
      <c r="E142" s="546">
        <v>47.66</v>
      </c>
      <c r="F142" s="545">
        <v>0</v>
      </c>
      <c r="G142" s="537">
        <v>266.64999999999998</v>
      </c>
    </row>
    <row r="143" spans="1:7" s="541" customFormat="1" ht="15.75" x14ac:dyDescent="0.25">
      <c r="A143" s="553" t="s">
        <v>622</v>
      </c>
      <c r="B143" s="557" t="s">
        <v>623</v>
      </c>
      <c r="C143" s="554">
        <v>1657.6</v>
      </c>
      <c r="D143" s="554">
        <v>1657.6</v>
      </c>
      <c r="E143" s="554">
        <v>0</v>
      </c>
      <c r="F143" s="554">
        <v>0</v>
      </c>
      <c r="G143" s="556">
        <v>5041.13</v>
      </c>
    </row>
    <row r="144" spans="1:7" s="541" customFormat="1" ht="16.5" thickBot="1" x14ac:dyDescent="0.3">
      <c r="A144" s="559" t="s">
        <v>624</v>
      </c>
      <c r="B144" s="560" t="s">
        <v>625</v>
      </c>
      <c r="C144" s="561">
        <v>111.65</v>
      </c>
      <c r="D144" s="562">
        <v>4.0999999999999996</v>
      </c>
      <c r="E144" s="563">
        <v>0</v>
      </c>
      <c r="F144" s="561">
        <v>107.55</v>
      </c>
      <c r="G144" s="564">
        <v>327.601</v>
      </c>
    </row>
    <row r="145" spans="1:7" s="541" customFormat="1" ht="15.75" x14ac:dyDescent="0.25">
      <c r="A145" s="553"/>
      <c r="B145" s="524" t="s">
        <v>489</v>
      </c>
      <c r="C145" s="554"/>
      <c r="D145" s="554"/>
      <c r="E145" s="565"/>
      <c r="F145" s="554"/>
      <c r="G145" s="556"/>
    </row>
    <row r="146" spans="1:7" s="541" customFormat="1" ht="15.75" x14ac:dyDescent="0.25">
      <c r="A146" s="532" t="s">
        <v>626</v>
      </c>
      <c r="B146" s="533" t="s">
        <v>627</v>
      </c>
      <c r="C146" s="536">
        <v>9.25</v>
      </c>
      <c r="D146" s="536">
        <v>3.9</v>
      </c>
      <c r="E146" s="536">
        <v>5.35</v>
      </c>
      <c r="F146" s="536">
        <v>0</v>
      </c>
      <c r="G146" s="539">
        <v>133.69</v>
      </c>
    </row>
    <row r="147" spans="1:7" s="541" customFormat="1" ht="15.75" x14ac:dyDescent="0.25">
      <c r="A147" s="543" t="s">
        <v>628</v>
      </c>
      <c r="B147" s="544" t="s">
        <v>629</v>
      </c>
      <c r="C147" s="545">
        <v>5237.3999999999996</v>
      </c>
      <c r="D147" s="546">
        <v>3363.85</v>
      </c>
      <c r="E147" s="546">
        <v>1675.75</v>
      </c>
      <c r="F147" s="545">
        <v>197.8</v>
      </c>
      <c r="G147" s="537">
        <v>18468.38</v>
      </c>
    </row>
    <row r="148" spans="1:7" s="541" customFormat="1" ht="15.75" x14ac:dyDescent="0.25">
      <c r="A148" s="527" t="s">
        <v>630</v>
      </c>
      <c r="B148" s="528" t="s">
        <v>631</v>
      </c>
      <c r="C148" s="538">
        <v>1.1200000000000001</v>
      </c>
      <c r="D148" s="530">
        <v>0</v>
      </c>
      <c r="E148" s="538">
        <v>1.1200000000000001</v>
      </c>
      <c r="F148" s="538">
        <v>0</v>
      </c>
      <c r="G148" s="540">
        <v>10.74</v>
      </c>
    </row>
    <row r="149" spans="1:7" s="541" customFormat="1" ht="15.75" x14ac:dyDescent="0.25">
      <c r="A149" s="527" t="s">
        <v>632</v>
      </c>
      <c r="B149" s="528" t="s">
        <v>633</v>
      </c>
      <c r="C149" s="530">
        <v>681.94</v>
      </c>
      <c r="D149" s="530">
        <v>0</v>
      </c>
      <c r="E149" s="530">
        <v>681.94</v>
      </c>
      <c r="F149" s="530">
        <v>0</v>
      </c>
      <c r="G149" s="531">
        <v>790.9</v>
      </c>
    </row>
    <row r="150" spans="1:7" s="541" customFormat="1" ht="15.75" x14ac:dyDescent="0.25">
      <c r="A150" s="532" t="s">
        <v>634</v>
      </c>
      <c r="B150" s="533" t="s">
        <v>635</v>
      </c>
      <c r="C150" s="536">
        <v>500.07</v>
      </c>
      <c r="D150" s="536">
        <v>0</v>
      </c>
      <c r="E150" s="536">
        <v>500.07</v>
      </c>
      <c r="F150" s="536">
        <v>0</v>
      </c>
      <c r="G150" s="539">
        <v>1000.09</v>
      </c>
    </row>
    <row r="151" spans="1:7" s="541" customFormat="1" ht="15.75" x14ac:dyDescent="0.25">
      <c r="A151" s="543" t="s">
        <v>636</v>
      </c>
      <c r="B151" s="544" t="s">
        <v>637</v>
      </c>
      <c r="C151" s="545">
        <v>0</v>
      </c>
      <c r="D151" s="546">
        <v>0</v>
      </c>
      <c r="E151" s="546">
        <v>0</v>
      </c>
      <c r="F151" s="545">
        <v>0</v>
      </c>
      <c r="G151" s="537">
        <v>55.9</v>
      </c>
    </row>
    <row r="152" spans="1:7" s="541" customFormat="1" ht="15.75" x14ac:dyDescent="0.25">
      <c r="A152" s="527" t="s">
        <v>638</v>
      </c>
      <c r="B152" s="528" t="s">
        <v>639</v>
      </c>
      <c r="C152" s="538">
        <v>7027.98</v>
      </c>
      <c r="D152" s="530">
        <v>3375.73</v>
      </c>
      <c r="E152" s="538">
        <v>1552.9</v>
      </c>
      <c r="F152" s="538">
        <v>2099.35</v>
      </c>
      <c r="G152" s="540">
        <v>27325.86</v>
      </c>
    </row>
    <row r="153" spans="1:7" s="541" customFormat="1" ht="15.75" x14ac:dyDescent="0.25">
      <c r="A153" s="527" t="s">
        <v>640</v>
      </c>
      <c r="B153" s="528" t="s">
        <v>641</v>
      </c>
      <c r="C153" s="530">
        <v>414.75</v>
      </c>
      <c r="D153" s="530">
        <v>0</v>
      </c>
      <c r="E153" s="530">
        <v>414.75</v>
      </c>
      <c r="F153" s="530">
        <v>0</v>
      </c>
      <c r="G153" s="531">
        <v>510.7</v>
      </c>
    </row>
    <row r="154" spans="1:7" s="541" customFormat="1" ht="15.75" x14ac:dyDescent="0.25">
      <c r="A154" s="532" t="s">
        <v>642</v>
      </c>
      <c r="B154" s="533" t="s">
        <v>643</v>
      </c>
      <c r="C154" s="536">
        <v>48357.385999999999</v>
      </c>
      <c r="D154" s="536">
        <v>26483.084999999999</v>
      </c>
      <c r="E154" s="536">
        <v>18244.849999999999</v>
      </c>
      <c r="F154" s="536">
        <v>3629.451</v>
      </c>
      <c r="G154" s="539">
        <v>116477.20600000001</v>
      </c>
    </row>
    <row r="155" spans="1:7" s="541" customFormat="1" ht="15.75" x14ac:dyDescent="0.25">
      <c r="A155" s="543" t="s">
        <v>644</v>
      </c>
      <c r="B155" s="544" t="s">
        <v>645</v>
      </c>
      <c r="C155" s="545">
        <v>4445.45</v>
      </c>
      <c r="D155" s="546">
        <v>2091.4499999999998</v>
      </c>
      <c r="E155" s="546">
        <v>2354</v>
      </c>
      <c r="F155" s="545"/>
      <c r="G155" s="537">
        <v>25970.240000000002</v>
      </c>
    </row>
    <row r="156" spans="1:7" s="541" customFormat="1" ht="15.75" x14ac:dyDescent="0.25">
      <c r="A156" s="527" t="s">
        <v>646</v>
      </c>
      <c r="B156" s="528" t="s">
        <v>647</v>
      </c>
      <c r="C156" s="538">
        <v>60751.32</v>
      </c>
      <c r="D156" s="530">
        <v>58023.13</v>
      </c>
      <c r="E156" s="538">
        <v>7.52</v>
      </c>
      <c r="F156" s="538">
        <v>2720.67</v>
      </c>
      <c r="G156" s="540">
        <v>97392.47</v>
      </c>
    </row>
    <row r="157" spans="1:7" s="541" customFormat="1" ht="15.75" x14ac:dyDescent="0.25">
      <c r="A157" s="527" t="s">
        <v>648</v>
      </c>
      <c r="B157" s="528" t="s">
        <v>649</v>
      </c>
      <c r="C157" s="530">
        <v>116.72</v>
      </c>
      <c r="D157" s="530">
        <v>100.37</v>
      </c>
      <c r="E157" s="530">
        <v>1.6</v>
      </c>
      <c r="F157" s="530">
        <v>14.75</v>
      </c>
      <c r="G157" s="531">
        <v>432.54</v>
      </c>
    </row>
    <row r="158" spans="1:7" s="541" customFormat="1" ht="15.75" x14ac:dyDescent="0.25">
      <c r="A158" s="532" t="s">
        <v>650</v>
      </c>
      <c r="B158" s="533" t="s">
        <v>651</v>
      </c>
      <c r="C158" s="536">
        <v>675.49</v>
      </c>
      <c r="D158" s="536">
        <v>670.97</v>
      </c>
      <c r="E158" s="536">
        <v>0.72</v>
      </c>
      <c r="F158" s="536">
        <v>3.8</v>
      </c>
      <c r="G158" s="539">
        <v>1882.81</v>
      </c>
    </row>
    <row r="159" spans="1:7" s="541" customFormat="1" ht="15.75" x14ac:dyDescent="0.25">
      <c r="A159" s="543" t="s">
        <v>652</v>
      </c>
      <c r="B159" s="544" t="s">
        <v>653</v>
      </c>
      <c r="C159" s="545">
        <v>156.66</v>
      </c>
      <c r="D159" s="546">
        <v>144.5</v>
      </c>
      <c r="E159" s="546">
        <v>12.16</v>
      </c>
      <c r="F159" s="545">
        <v>0</v>
      </c>
      <c r="G159" s="537">
        <v>1166.6099999999999</v>
      </c>
    </row>
    <row r="160" spans="1:7" s="541" customFormat="1" ht="15.75" x14ac:dyDescent="0.25">
      <c r="A160" s="527" t="s">
        <v>654</v>
      </c>
      <c r="B160" s="528" t="s">
        <v>655</v>
      </c>
      <c r="C160" s="538">
        <v>81.96</v>
      </c>
      <c r="D160" s="530">
        <v>81.96</v>
      </c>
      <c r="E160" s="538">
        <v>0</v>
      </c>
      <c r="F160" s="538">
        <v>0</v>
      </c>
      <c r="G160" s="540">
        <v>438.14</v>
      </c>
    </row>
    <row r="161" spans="1:7" s="541" customFormat="1" ht="15.75" x14ac:dyDescent="0.25">
      <c r="A161" s="527" t="s">
        <v>656</v>
      </c>
      <c r="B161" s="528" t="s">
        <v>657</v>
      </c>
      <c r="C161" s="530">
        <v>1308.49</v>
      </c>
      <c r="D161" s="530">
        <v>0</v>
      </c>
      <c r="E161" s="530">
        <v>1308.49</v>
      </c>
      <c r="F161" s="530">
        <v>0</v>
      </c>
      <c r="G161" s="531">
        <v>10031.540000000001</v>
      </c>
    </row>
    <row r="162" spans="1:7" s="541" customFormat="1" ht="15.75" x14ac:dyDescent="0.25">
      <c r="A162" s="532" t="s">
        <v>658</v>
      </c>
      <c r="B162" s="533" t="s">
        <v>659</v>
      </c>
      <c r="C162" s="536">
        <v>3.85</v>
      </c>
      <c r="D162" s="536">
        <v>0</v>
      </c>
      <c r="E162" s="536">
        <v>3.85</v>
      </c>
      <c r="F162" s="536">
        <v>0</v>
      </c>
      <c r="G162" s="539">
        <v>8.0299999999999994</v>
      </c>
    </row>
    <row r="163" spans="1:7" s="541" customFormat="1" ht="15.75" x14ac:dyDescent="0.25">
      <c r="A163" s="543" t="s">
        <v>660</v>
      </c>
      <c r="B163" s="544" t="s">
        <v>661</v>
      </c>
      <c r="C163" s="545">
        <v>674.85</v>
      </c>
      <c r="D163" s="546">
        <v>674.85</v>
      </c>
      <c r="E163" s="546">
        <v>0</v>
      </c>
      <c r="F163" s="545">
        <v>0</v>
      </c>
      <c r="G163" s="537">
        <v>2581.1</v>
      </c>
    </row>
    <row r="164" spans="1:7" s="541" customFormat="1" ht="15.75" x14ac:dyDescent="0.25">
      <c r="A164" s="527" t="s">
        <v>662</v>
      </c>
      <c r="B164" s="528" t="s">
        <v>663</v>
      </c>
      <c r="C164" s="538">
        <v>0</v>
      </c>
      <c r="D164" s="530">
        <v>0</v>
      </c>
      <c r="E164" s="538">
        <v>0</v>
      </c>
      <c r="F164" s="538">
        <v>0</v>
      </c>
      <c r="G164" s="540">
        <v>16</v>
      </c>
    </row>
    <row r="165" spans="1:7" s="541" customFormat="1" ht="15.75" x14ac:dyDescent="0.25">
      <c r="A165" s="527" t="s">
        <v>664</v>
      </c>
      <c r="B165" s="528" t="s">
        <v>665</v>
      </c>
      <c r="C165" s="530">
        <v>900.61</v>
      </c>
      <c r="D165" s="530">
        <v>0</v>
      </c>
      <c r="E165" s="530">
        <v>197.35</v>
      </c>
      <c r="F165" s="530">
        <v>703.26</v>
      </c>
      <c r="G165" s="531">
        <v>4622.0829999999996</v>
      </c>
    </row>
    <row r="166" spans="1:7" s="541" customFormat="1" ht="15.75" x14ac:dyDescent="0.25">
      <c r="A166" s="532" t="s">
        <v>666</v>
      </c>
      <c r="B166" s="533" t="s">
        <v>667</v>
      </c>
      <c r="C166" s="536">
        <v>4266.45</v>
      </c>
      <c r="D166" s="536">
        <v>1092.42</v>
      </c>
      <c r="E166" s="536">
        <v>2980.42</v>
      </c>
      <c r="F166" s="536">
        <v>193.61</v>
      </c>
      <c r="G166" s="539">
        <v>11743.72</v>
      </c>
    </row>
    <row r="167" spans="1:7" s="541" customFormat="1" ht="15.75" x14ac:dyDescent="0.25">
      <c r="A167" s="543" t="s">
        <v>668</v>
      </c>
      <c r="B167" s="544" t="s">
        <v>669</v>
      </c>
      <c r="C167" s="545">
        <v>0</v>
      </c>
      <c r="D167" s="546">
        <v>0</v>
      </c>
      <c r="E167" s="546">
        <v>0</v>
      </c>
      <c r="F167" s="545">
        <v>0</v>
      </c>
      <c r="G167" s="537">
        <v>109.36</v>
      </c>
    </row>
    <row r="168" spans="1:7" s="541" customFormat="1" ht="15.75" x14ac:dyDescent="0.25">
      <c r="A168" s="527"/>
      <c r="B168" s="524" t="s">
        <v>670</v>
      </c>
      <c r="C168" s="566">
        <f>SUM(C169:C189)</f>
        <v>438969.17</v>
      </c>
      <c r="D168" s="567">
        <f>SUM(D169:D189)</f>
        <v>338386.01</v>
      </c>
      <c r="E168" s="566">
        <f>SUM(E169:E189)</f>
        <v>33453.039999999994</v>
      </c>
      <c r="F168" s="566">
        <f>SUM(F169:F189)</f>
        <v>67130.12000000001</v>
      </c>
      <c r="G168" s="568">
        <f>SUM(G169:G189)</f>
        <v>1657429.9999999995</v>
      </c>
    </row>
    <row r="169" spans="1:7" s="541" customFormat="1" ht="15.75" x14ac:dyDescent="0.25">
      <c r="A169" s="527" t="s">
        <v>671</v>
      </c>
      <c r="B169" s="528" t="s">
        <v>672</v>
      </c>
      <c r="C169" s="530">
        <v>31314.54</v>
      </c>
      <c r="D169" s="530">
        <v>29913.86</v>
      </c>
      <c r="E169" s="530">
        <v>162.52000000000001</v>
      </c>
      <c r="F169" s="530">
        <v>1238.1600000000001</v>
      </c>
      <c r="G169" s="531">
        <v>113277.97</v>
      </c>
    </row>
    <row r="170" spans="1:7" s="541" customFormat="1" ht="15.75" x14ac:dyDescent="0.25">
      <c r="A170" s="532" t="s">
        <v>673</v>
      </c>
      <c r="B170" s="533" t="s">
        <v>674</v>
      </c>
      <c r="C170" s="536">
        <v>599.29999999999995</v>
      </c>
      <c r="D170" s="536">
        <v>586.75</v>
      </c>
      <c r="E170" s="536">
        <v>0</v>
      </c>
      <c r="F170" s="536">
        <v>12.55</v>
      </c>
      <c r="G170" s="539">
        <v>986.22</v>
      </c>
    </row>
    <row r="171" spans="1:7" s="569" customFormat="1" ht="17.25" customHeight="1" x14ac:dyDescent="0.25">
      <c r="A171" s="543" t="s">
        <v>675</v>
      </c>
      <c r="B171" s="544" t="s">
        <v>676</v>
      </c>
      <c r="C171" s="545">
        <v>1660.4</v>
      </c>
      <c r="D171" s="546">
        <v>782.45</v>
      </c>
      <c r="E171" s="546">
        <v>588.15</v>
      </c>
      <c r="F171" s="545">
        <v>289.8</v>
      </c>
      <c r="G171" s="537">
        <v>2762.2</v>
      </c>
    </row>
    <row r="172" spans="1:7" ht="17.25" customHeight="1" x14ac:dyDescent="0.25">
      <c r="A172" s="527" t="s">
        <v>677</v>
      </c>
      <c r="B172" s="528" t="s">
        <v>678</v>
      </c>
      <c r="C172" s="538">
        <v>265383.33</v>
      </c>
      <c r="D172" s="530">
        <v>206447.3</v>
      </c>
      <c r="E172" s="538">
        <v>2955.9</v>
      </c>
      <c r="F172" s="538">
        <v>55980.13</v>
      </c>
      <c r="G172" s="540">
        <v>1043682.08</v>
      </c>
    </row>
    <row r="173" spans="1:7" ht="15.75" x14ac:dyDescent="0.25">
      <c r="A173" s="527" t="s">
        <v>679</v>
      </c>
      <c r="B173" s="528" t="s">
        <v>680</v>
      </c>
      <c r="C173" s="530">
        <v>3976.82</v>
      </c>
      <c r="D173" s="530">
        <v>3288.58</v>
      </c>
      <c r="E173" s="530">
        <v>12.08</v>
      </c>
      <c r="F173" s="530">
        <v>676.16</v>
      </c>
      <c r="G173" s="531">
        <v>9412.7099999999991</v>
      </c>
    </row>
    <row r="174" spans="1:7" ht="15.75" x14ac:dyDescent="0.25">
      <c r="A174" s="532" t="s">
        <v>681</v>
      </c>
      <c r="B174" s="533" t="s">
        <v>682</v>
      </c>
      <c r="C174" s="536">
        <v>1881.6</v>
      </c>
      <c r="D174" s="536">
        <v>1881.6</v>
      </c>
      <c r="E174" s="536">
        <v>0</v>
      </c>
      <c r="F174" s="536">
        <v>0</v>
      </c>
      <c r="G174" s="539">
        <v>2712.3</v>
      </c>
    </row>
    <row r="175" spans="1:7" ht="15.75" x14ac:dyDescent="0.25">
      <c r="A175" s="543" t="s">
        <v>683</v>
      </c>
      <c r="B175" s="544" t="s">
        <v>684</v>
      </c>
      <c r="C175" s="545">
        <v>13370.83</v>
      </c>
      <c r="D175" s="546">
        <v>12990.43</v>
      </c>
      <c r="E175" s="546">
        <v>0</v>
      </c>
      <c r="F175" s="545">
        <v>380.4</v>
      </c>
      <c r="G175" s="537">
        <v>50213.86</v>
      </c>
    </row>
    <row r="176" spans="1:7" ht="15.75" x14ac:dyDescent="0.25">
      <c r="A176" s="527" t="s">
        <v>685</v>
      </c>
      <c r="B176" s="528" t="s">
        <v>686</v>
      </c>
      <c r="C176" s="538">
        <v>12133.05</v>
      </c>
      <c r="D176" s="530">
        <v>9088.2800000000007</v>
      </c>
      <c r="E176" s="538">
        <v>1295.1300000000001</v>
      </c>
      <c r="F176" s="538">
        <v>1749.64</v>
      </c>
      <c r="G176" s="540">
        <v>35195.69</v>
      </c>
    </row>
    <row r="177" spans="1:7" ht="15.75" x14ac:dyDescent="0.25">
      <c r="A177" s="527" t="s">
        <v>687</v>
      </c>
      <c r="B177" s="528" t="s">
        <v>688</v>
      </c>
      <c r="C177" s="530">
        <v>10.72</v>
      </c>
      <c r="D177" s="530">
        <v>4.22</v>
      </c>
      <c r="E177" s="530">
        <v>0</v>
      </c>
      <c r="F177" s="530">
        <v>6.5</v>
      </c>
      <c r="G177" s="531">
        <v>23.22</v>
      </c>
    </row>
    <row r="178" spans="1:7" ht="15.75" x14ac:dyDescent="0.25">
      <c r="A178" s="532" t="s">
        <v>689</v>
      </c>
      <c r="B178" s="533" t="s">
        <v>690</v>
      </c>
      <c r="C178" s="536">
        <v>452.8</v>
      </c>
      <c r="D178" s="536">
        <v>258.3</v>
      </c>
      <c r="E178" s="536">
        <v>97.17</v>
      </c>
      <c r="F178" s="536">
        <v>97.33</v>
      </c>
      <c r="G178" s="539">
        <v>985.92</v>
      </c>
    </row>
    <row r="179" spans="1:7" ht="15.75" x14ac:dyDescent="0.25">
      <c r="A179" s="543" t="s">
        <v>691</v>
      </c>
      <c r="B179" s="544" t="s">
        <v>692</v>
      </c>
      <c r="C179" s="545">
        <v>6784.6</v>
      </c>
      <c r="D179" s="546">
        <v>6744.7</v>
      </c>
      <c r="E179" s="546">
        <v>0</v>
      </c>
      <c r="F179" s="545">
        <v>39.9</v>
      </c>
      <c r="G179" s="537">
        <v>19234.98</v>
      </c>
    </row>
    <row r="180" spans="1:7" ht="15.75" x14ac:dyDescent="0.25">
      <c r="A180" s="527" t="s">
        <v>693</v>
      </c>
      <c r="B180" s="528" t="s">
        <v>694</v>
      </c>
      <c r="C180" s="538">
        <v>6588.9</v>
      </c>
      <c r="D180" s="530">
        <v>6484.89</v>
      </c>
      <c r="E180" s="538">
        <v>6.96</v>
      </c>
      <c r="F180" s="538">
        <v>97.05</v>
      </c>
      <c r="G180" s="540">
        <v>24275.06</v>
      </c>
    </row>
    <row r="181" spans="1:7" ht="15.75" x14ac:dyDescent="0.25">
      <c r="A181" s="527" t="s">
        <v>695</v>
      </c>
      <c r="B181" s="528" t="s">
        <v>696</v>
      </c>
      <c r="C181" s="530">
        <v>40426.78</v>
      </c>
      <c r="D181" s="530">
        <v>37415.06</v>
      </c>
      <c r="E181" s="530">
        <v>2678</v>
      </c>
      <c r="F181" s="530">
        <v>333.72</v>
      </c>
      <c r="G181" s="531">
        <v>124300.68</v>
      </c>
    </row>
    <row r="182" spans="1:7" ht="15.75" x14ac:dyDescent="0.25">
      <c r="A182" s="532" t="s">
        <v>697</v>
      </c>
      <c r="B182" s="533" t="s">
        <v>698</v>
      </c>
      <c r="C182" s="536">
        <v>28190.41</v>
      </c>
      <c r="D182" s="536">
        <v>12284.96</v>
      </c>
      <c r="E182" s="536">
        <v>13315.43</v>
      </c>
      <c r="F182" s="536">
        <v>2590.02</v>
      </c>
      <c r="G182" s="539">
        <v>156660.76999999999</v>
      </c>
    </row>
    <row r="183" spans="1:7" ht="15.75" x14ac:dyDescent="0.25">
      <c r="A183" s="543" t="s">
        <v>699</v>
      </c>
      <c r="B183" s="544" t="s">
        <v>700</v>
      </c>
      <c r="C183" s="545">
        <v>10479.32</v>
      </c>
      <c r="D183" s="546">
        <v>8398.3700000000008</v>
      </c>
      <c r="E183" s="546">
        <v>6.68</v>
      </c>
      <c r="F183" s="545">
        <v>2074.27</v>
      </c>
      <c r="G183" s="537">
        <v>38296.410000000003</v>
      </c>
    </row>
    <row r="184" spans="1:7" ht="15.75" x14ac:dyDescent="0.25">
      <c r="A184" s="527" t="s">
        <v>701</v>
      </c>
      <c r="B184" s="528" t="s">
        <v>702</v>
      </c>
      <c r="C184" s="538">
        <v>22.21</v>
      </c>
      <c r="D184" s="530">
        <v>7.86</v>
      </c>
      <c r="E184" s="538">
        <v>0</v>
      </c>
      <c r="F184" s="538">
        <v>14.35</v>
      </c>
      <c r="G184" s="540">
        <v>77.64</v>
      </c>
    </row>
    <row r="185" spans="1:7" ht="15.75" x14ac:dyDescent="0.25">
      <c r="A185" s="527" t="s">
        <v>703</v>
      </c>
      <c r="B185" s="528" t="s">
        <v>704</v>
      </c>
      <c r="C185" s="530">
        <v>90.46</v>
      </c>
      <c r="D185" s="530">
        <v>90.46</v>
      </c>
      <c r="E185" s="530">
        <v>0</v>
      </c>
      <c r="F185" s="530">
        <v>0</v>
      </c>
      <c r="G185" s="531">
        <v>411.31</v>
      </c>
    </row>
    <row r="186" spans="1:7" ht="15.75" x14ac:dyDescent="0.25">
      <c r="A186" s="532" t="s">
        <v>705</v>
      </c>
      <c r="B186" s="533" t="s">
        <v>706</v>
      </c>
      <c r="C186" s="536">
        <v>3624.94</v>
      </c>
      <c r="D186" s="536">
        <v>1095.6199999999999</v>
      </c>
      <c r="E186" s="536">
        <v>1727.3</v>
      </c>
      <c r="F186" s="536">
        <v>802.02</v>
      </c>
      <c r="G186" s="539">
        <v>7950.94</v>
      </c>
    </row>
    <row r="187" spans="1:7" ht="15.75" x14ac:dyDescent="0.25">
      <c r="A187" s="543" t="s">
        <v>707</v>
      </c>
      <c r="B187" s="544" t="s">
        <v>708</v>
      </c>
      <c r="C187" s="545">
        <v>11617.88</v>
      </c>
      <c r="D187" s="546">
        <v>545.63</v>
      </c>
      <c r="E187" s="546">
        <v>10560.38</v>
      </c>
      <c r="F187" s="545">
        <v>511.87</v>
      </c>
      <c r="G187" s="537">
        <v>26165.51</v>
      </c>
    </row>
    <row r="188" spans="1:7" ht="15.75" x14ac:dyDescent="0.25">
      <c r="A188" s="527" t="s">
        <v>709</v>
      </c>
      <c r="B188" s="528" t="s">
        <v>710</v>
      </c>
      <c r="C188" s="538">
        <v>112.28</v>
      </c>
      <c r="D188" s="530">
        <v>0</v>
      </c>
      <c r="E188" s="538">
        <v>0</v>
      </c>
      <c r="F188" s="538">
        <v>112.28</v>
      </c>
      <c r="G188" s="540">
        <v>191.65</v>
      </c>
    </row>
    <row r="189" spans="1:7" ht="15.75" x14ac:dyDescent="0.25">
      <c r="A189" s="527" t="s">
        <v>711</v>
      </c>
      <c r="B189" s="528" t="s">
        <v>712</v>
      </c>
      <c r="C189" s="530">
        <v>248</v>
      </c>
      <c r="D189" s="530">
        <v>76.69</v>
      </c>
      <c r="E189" s="530">
        <v>47.34</v>
      </c>
      <c r="F189" s="530">
        <v>123.97</v>
      </c>
      <c r="G189" s="531">
        <v>612.88</v>
      </c>
    </row>
    <row r="190" spans="1:7" ht="15.75" x14ac:dyDescent="0.25">
      <c r="A190" s="532"/>
      <c r="B190" s="570" t="s">
        <v>713</v>
      </c>
      <c r="C190" s="571">
        <f>SUM(C191:C210)</f>
        <v>271686.26</v>
      </c>
      <c r="D190" s="571">
        <f>SUM(D191:D210)</f>
        <v>145210.54999999999</v>
      </c>
      <c r="E190" s="571">
        <f>SUM(E191:E210)</f>
        <v>82957.460000000006</v>
      </c>
      <c r="F190" s="571">
        <f>SUM(F191:F210)</f>
        <v>43518.25</v>
      </c>
      <c r="G190" s="572">
        <f>SUM(G191:G210)</f>
        <v>1207420.642</v>
      </c>
    </row>
    <row r="191" spans="1:7" s="542" customFormat="1" ht="15.75" x14ac:dyDescent="0.25">
      <c r="A191" s="543" t="s">
        <v>714</v>
      </c>
      <c r="B191" s="544" t="s">
        <v>715</v>
      </c>
      <c r="C191" s="545">
        <v>951.12</v>
      </c>
      <c r="D191" s="546">
        <v>22.28</v>
      </c>
      <c r="E191" s="546">
        <v>183.33</v>
      </c>
      <c r="F191" s="545">
        <v>745.51</v>
      </c>
      <c r="G191" s="537">
        <v>7580.1490000000003</v>
      </c>
    </row>
    <row r="192" spans="1:7" s="542" customFormat="1" ht="15.75" x14ac:dyDescent="0.25">
      <c r="A192" s="527" t="s">
        <v>716</v>
      </c>
      <c r="B192" s="528" t="s">
        <v>717</v>
      </c>
      <c r="C192" s="538">
        <v>21445.78</v>
      </c>
      <c r="D192" s="530">
        <v>3885.23</v>
      </c>
      <c r="E192" s="538">
        <v>15219.11</v>
      </c>
      <c r="F192" s="538">
        <v>2341.44</v>
      </c>
      <c r="G192" s="540">
        <v>160947.791</v>
      </c>
    </row>
    <row r="193" spans="1:7" s="542" customFormat="1" ht="15.75" x14ac:dyDescent="0.25">
      <c r="A193" s="527" t="s">
        <v>718</v>
      </c>
      <c r="B193" s="528" t="s">
        <v>719</v>
      </c>
      <c r="C193" s="530">
        <v>0</v>
      </c>
      <c r="D193" s="530">
        <v>0</v>
      </c>
      <c r="E193" s="530">
        <v>0</v>
      </c>
      <c r="F193" s="530">
        <v>0</v>
      </c>
      <c r="G193" s="531">
        <v>17.45</v>
      </c>
    </row>
    <row r="194" spans="1:7" s="542" customFormat="1" ht="15.75" x14ac:dyDescent="0.25">
      <c r="A194" s="532" t="s">
        <v>720</v>
      </c>
      <c r="B194" s="533" t="s">
        <v>721</v>
      </c>
      <c r="C194" s="536">
        <v>5.45</v>
      </c>
      <c r="D194" s="536">
        <v>5.45</v>
      </c>
      <c r="E194" s="536">
        <v>0</v>
      </c>
      <c r="F194" s="536">
        <v>0</v>
      </c>
      <c r="G194" s="539">
        <v>13.35</v>
      </c>
    </row>
    <row r="195" spans="1:7" s="541" customFormat="1" ht="16.5" customHeight="1" x14ac:dyDescent="0.25">
      <c r="A195" s="543" t="s">
        <v>722</v>
      </c>
      <c r="B195" s="544" t="s">
        <v>723</v>
      </c>
      <c r="C195" s="545">
        <v>718.36</v>
      </c>
      <c r="D195" s="546">
        <v>281.42</v>
      </c>
      <c r="E195" s="546">
        <v>408.89</v>
      </c>
      <c r="F195" s="545">
        <v>28.05</v>
      </c>
      <c r="G195" s="537">
        <v>35535.54</v>
      </c>
    </row>
    <row r="196" spans="1:7" s="542" customFormat="1" ht="16.5" customHeight="1" x14ac:dyDescent="0.25">
      <c r="A196" s="527" t="s">
        <v>724</v>
      </c>
      <c r="B196" s="528" t="s">
        <v>725</v>
      </c>
      <c r="C196" s="538">
        <v>2701.03</v>
      </c>
      <c r="D196" s="530">
        <v>2395.33</v>
      </c>
      <c r="E196" s="538">
        <v>127.15</v>
      </c>
      <c r="F196" s="538">
        <v>178.55</v>
      </c>
      <c r="G196" s="540">
        <v>6922.92</v>
      </c>
    </row>
    <row r="197" spans="1:7" s="542" customFormat="1" ht="15.75" x14ac:dyDescent="0.25">
      <c r="A197" s="527" t="s">
        <v>726</v>
      </c>
      <c r="B197" s="528" t="s">
        <v>727</v>
      </c>
      <c r="C197" s="530">
        <v>3066.58</v>
      </c>
      <c r="D197" s="530">
        <v>1892.16</v>
      </c>
      <c r="E197" s="530">
        <v>408</v>
      </c>
      <c r="F197" s="530">
        <v>766.42</v>
      </c>
      <c r="G197" s="531">
        <v>74880.240000000005</v>
      </c>
    </row>
    <row r="198" spans="1:7" ht="15.75" x14ac:dyDescent="0.25">
      <c r="A198" s="532" t="s">
        <v>728</v>
      </c>
      <c r="B198" s="533" t="s">
        <v>729</v>
      </c>
      <c r="C198" s="536">
        <v>0</v>
      </c>
      <c r="D198" s="536">
        <v>0</v>
      </c>
      <c r="E198" s="536">
        <v>0</v>
      </c>
      <c r="F198" s="536">
        <v>0</v>
      </c>
      <c r="G198" s="539">
        <v>1.7</v>
      </c>
    </row>
    <row r="199" spans="1:7" ht="15.75" x14ac:dyDescent="0.25">
      <c r="A199" s="543" t="s">
        <v>730</v>
      </c>
      <c r="B199" s="544" t="s">
        <v>731</v>
      </c>
      <c r="C199" s="545">
        <v>0</v>
      </c>
      <c r="D199" s="546">
        <v>0</v>
      </c>
      <c r="E199" s="546">
        <v>0</v>
      </c>
      <c r="F199" s="545">
        <v>0</v>
      </c>
      <c r="G199" s="537">
        <v>5.04</v>
      </c>
    </row>
    <row r="200" spans="1:7" s="542" customFormat="1" ht="15.75" x14ac:dyDescent="0.25">
      <c r="A200" s="527" t="s">
        <v>732</v>
      </c>
      <c r="B200" s="528" t="s">
        <v>733</v>
      </c>
      <c r="C200" s="538">
        <v>1655.3</v>
      </c>
      <c r="D200" s="530">
        <v>371.15</v>
      </c>
      <c r="E200" s="538">
        <v>714.7</v>
      </c>
      <c r="F200" s="538">
        <v>569.45000000000005</v>
      </c>
      <c r="G200" s="540">
        <v>6252.08</v>
      </c>
    </row>
    <row r="201" spans="1:7" s="542" customFormat="1" ht="15.75" x14ac:dyDescent="0.25">
      <c r="A201" s="527" t="s">
        <v>734</v>
      </c>
      <c r="B201" s="528" t="s">
        <v>735</v>
      </c>
      <c r="C201" s="530">
        <v>102.56</v>
      </c>
      <c r="D201" s="530">
        <v>102.56</v>
      </c>
      <c r="E201" s="530">
        <v>0</v>
      </c>
      <c r="F201" s="530">
        <v>0</v>
      </c>
      <c r="G201" s="531">
        <v>584.55999999999995</v>
      </c>
    </row>
    <row r="202" spans="1:7" s="542" customFormat="1" ht="15.75" x14ac:dyDescent="0.25">
      <c r="A202" s="532" t="s">
        <v>736</v>
      </c>
      <c r="B202" s="533" t="s">
        <v>737</v>
      </c>
      <c r="C202" s="536">
        <v>0</v>
      </c>
      <c r="D202" s="536">
        <v>0</v>
      </c>
      <c r="E202" s="536">
        <v>0</v>
      </c>
      <c r="F202" s="536">
        <v>0</v>
      </c>
      <c r="G202" s="539">
        <v>71.58</v>
      </c>
    </row>
    <row r="203" spans="1:7" s="541" customFormat="1" ht="16.5" customHeight="1" x14ac:dyDescent="0.25">
      <c r="A203" s="543" t="s">
        <v>738</v>
      </c>
      <c r="B203" s="544" t="s">
        <v>739</v>
      </c>
      <c r="C203" s="545">
        <v>67848.740000000005</v>
      </c>
      <c r="D203" s="546">
        <v>9817.51</v>
      </c>
      <c r="E203" s="546">
        <v>50466.3</v>
      </c>
      <c r="F203" s="545">
        <v>7564.93</v>
      </c>
      <c r="G203" s="537">
        <v>303051.12199999997</v>
      </c>
    </row>
    <row r="204" spans="1:7" s="542" customFormat="1" ht="16.5" customHeight="1" x14ac:dyDescent="0.25">
      <c r="A204" s="527" t="s">
        <v>740</v>
      </c>
      <c r="B204" s="528" t="s">
        <v>741</v>
      </c>
      <c r="C204" s="538">
        <v>606.29</v>
      </c>
      <c r="D204" s="530">
        <v>20.18</v>
      </c>
      <c r="E204" s="538">
        <v>586.11</v>
      </c>
      <c r="F204" s="538">
        <v>0</v>
      </c>
      <c r="G204" s="540">
        <v>6431.05</v>
      </c>
    </row>
    <row r="205" spans="1:7" s="542" customFormat="1" ht="15.75" x14ac:dyDescent="0.25">
      <c r="A205" s="527" t="s">
        <v>742</v>
      </c>
      <c r="B205" s="528" t="s">
        <v>743</v>
      </c>
      <c r="C205" s="530">
        <v>276.83</v>
      </c>
      <c r="D205" s="530">
        <v>0</v>
      </c>
      <c r="E205" s="530">
        <v>218.34</v>
      </c>
      <c r="F205" s="530">
        <v>58.49</v>
      </c>
      <c r="G205" s="531">
        <v>1375.3</v>
      </c>
    </row>
    <row r="206" spans="1:7" s="542" customFormat="1" ht="15.75" x14ac:dyDescent="0.25">
      <c r="A206" s="532" t="s">
        <v>744</v>
      </c>
      <c r="B206" s="533" t="s">
        <v>745</v>
      </c>
      <c r="C206" s="536">
        <v>4290.29</v>
      </c>
      <c r="D206" s="536">
        <v>3639.47</v>
      </c>
      <c r="E206" s="536">
        <v>323.87</v>
      </c>
      <c r="F206" s="536">
        <v>326.95</v>
      </c>
      <c r="G206" s="539">
        <v>11484.47</v>
      </c>
    </row>
    <row r="207" spans="1:7" s="542" customFormat="1" ht="15.75" x14ac:dyDescent="0.25">
      <c r="A207" s="543" t="s">
        <v>746</v>
      </c>
      <c r="B207" s="544" t="s">
        <v>747</v>
      </c>
      <c r="C207" s="545">
        <v>0</v>
      </c>
      <c r="D207" s="546">
        <v>0</v>
      </c>
      <c r="E207" s="546">
        <v>0</v>
      </c>
      <c r="F207" s="545">
        <v>0</v>
      </c>
      <c r="G207" s="537">
        <v>0.6</v>
      </c>
    </row>
    <row r="208" spans="1:7" s="542" customFormat="1" ht="15.75" x14ac:dyDescent="0.25">
      <c r="A208" s="527" t="s">
        <v>748</v>
      </c>
      <c r="B208" s="528" t="s">
        <v>749</v>
      </c>
      <c r="C208" s="538">
        <v>10478.290000000001</v>
      </c>
      <c r="D208" s="530">
        <v>9829.0400000000009</v>
      </c>
      <c r="E208" s="538">
        <v>6.2</v>
      </c>
      <c r="F208" s="538">
        <v>643.04999999999995</v>
      </c>
      <c r="G208" s="540">
        <v>20343.36</v>
      </c>
    </row>
    <row r="209" spans="1:7" s="542" customFormat="1" ht="15.75" x14ac:dyDescent="0.25">
      <c r="A209" s="527" t="s">
        <v>750</v>
      </c>
      <c r="B209" s="528" t="s">
        <v>751</v>
      </c>
      <c r="C209" s="530">
        <v>133059.97</v>
      </c>
      <c r="D209" s="530">
        <v>92032.26</v>
      </c>
      <c r="E209" s="530">
        <v>11700.88</v>
      </c>
      <c r="F209" s="530">
        <v>29326.83</v>
      </c>
      <c r="G209" s="531">
        <v>530769.21</v>
      </c>
    </row>
    <row r="210" spans="1:7" s="542" customFormat="1" ht="15.75" x14ac:dyDescent="0.25">
      <c r="A210" s="532" t="s">
        <v>752</v>
      </c>
      <c r="B210" s="533" t="s">
        <v>753</v>
      </c>
      <c r="C210" s="536">
        <v>24479.67</v>
      </c>
      <c r="D210" s="536">
        <v>20916.509999999998</v>
      </c>
      <c r="E210" s="536">
        <v>2594.58</v>
      </c>
      <c r="F210" s="536">
        <v>968.58</v>
      </c>
      <c r="G210" s="539">
        <v>41153.129999999997</v>
      </c>
    </row>
    <row r="211" spans="1:7" s="542" customFormat="1" ht="15.75" x14ac:dyDescent="0.25">
      <c r="A211" s="543"/>
      <c r="B211" s="573" t="s">
        <v>754</v>
      </c>
      <c r="C211" s="574">
        <f>SUM(C212:C213)</f>
        <v>128.33000000000001</v>
      </c>
      <c r="D211" s="575">
        <f>SUM(D212:D213)</f>
        <v>42.15</v>
      </c>
      <c r="E211" s="575">
        <f>SUM(E212:E213)</f>
        <v>86.18</v>
      </c>
      <c r="F211" s="574">
        <f>SUM(F212:F213)</f>
        <v>0</v>
      </c>
      <c r="G211" s="576">
        <f>SUM(G212:G213)</f>
        <v>904.93999999999994</v>
      </c>
    </row>
    <row r="212" spans="1:7" s="542" customFormat="1" ht="16.5" customHeight="1" x14ac:dyDescent="0.25">
      <c r="A212" s="553" t="s">
        <v>755</v>
      </c>
      <c r="B212" s="577" t="s">
        <v>756</v>
      </c>
      <c r="C212" s="578">
        <v>128.33000000000001</v>
      </c>
      <c r="D212" s="578">
        <v>42.15</v>
      </c>
      <c r="E212" s="578">
        <v>86.18</v>
      </c>
      <c r="F212" s="578">
        <v>0</v>
      </c>
      <c r="G212" s="558">
        <v>900.56</v>
      </c>
    </row>
    <row r="213" spans="1:7" s="542" customFormat="1" ht="16.5" customHeight="1" thickBot="1" x14ac:dyDescent="0.3">
      <c r="A213" s="553" t="s">
        <v>757</v>
      </c>
      <c r="B213" s="577" t="s">
        <v>758</v>
      </c>
      <c r="C213" s="578">
        <v>0</v>
      </c>
      <c r="D213" s="578">
        <v>0</v>
      </c>
      <c r="E213" s="578">
        <v>0</v>
      </c>
      <c r="F213" s="578">
        <v>0</v>
      </c>
      <c r="G213" s="558">
        <v>4.38</v>
      </c>
    </row>
    <row r="214" spans="1:7" s="542" customFormat="1" ht="16.5" customHeight="1" thickBot="1" x14ac:dyDescent="0.3">
      <c r="A214" s="768" t="s">
        <v>759</v>
      </c>
      <c r="B214" s="769"/>
      <c r="C214" s="579">
        <f>+C6+C168+C190+C211</f>
        <v>2993622.7410000013</v>
      </c>
      <c r="D214" s="579">
        <f>+D6+D168+D190+D211</f>
        <v>1606205.8740000003</v>
      </c>
      <c r="E214" s="579">
        <f>+E6+E168+E190+E211</f>
        <v>991090.57</v>
      </c>
      <c r="F214" s="579">
        <f>+F6+F168+F190+F211</f>
        <v>396326.29699999985</v>
      </c>
      <c r="G214" s="580">
        <f>+G6+G168+G190+G211</f>
        <v>11852395.275999999</v>
      </c>
    </row>
  </sheetData>
  <mergeCells count="2">
    <mergeCell ref="F4:G4"/>
    <mergeCell ref="A214:B214"/>
  </mergeCells>
  <pageMargins left="0.70866141732283472" right="0.70866141732283472" top="0.47244094488188981" bottom="0.39370078740157483" header="0.31496062992125984" footer="0.31496062992125984"/>
  <pageSetup paperSize="9" scale="68" orientation="portrait" r:id="rId1"/>
  <headerFooter alignWithMargins="0"/>
  <rowBreaks count="3" manualBreakCount="3">
    <brk id="74" max="6" man="1"/>
    <brk id="144" max="6" man="1"/>
    <brk id="2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1-1</vt:lpstr>
      <vt:lpstr>1-2A</vt:lpstr>
      <vt:lpstr>1-2B</vt:lpstr>
      <vt:lpstr>2-1-1</vt:lpstr>
      <vt:lpstr>2-1-2</vt:lpstr>
      <vt:lpstr>2-2-1</vt:lpstr>
      <vt:lpstr>2-2-2</vt:lpstr>
      <vt:lpstr>2-3-1</vt:lpstr>
      <vt:lpstr>2-3-2</vt:lpstr>
      <vt:lpstr>3-1</vt:lpstr>
      <vt:lpstr>3-2</vt:lpstr>
      <vt:lpstr>3-3</vt:lpstr>
      <vt:lpstr>'1-1'!Área_de_impresión</vt:lpstr>
      <vt:lpstr>'1-2A'!Área_de_impresión</vt:lpstr>
      <vt:lpstr>'1-2B'!Área_de_impresión</vt:lpstr>
      <vt:lpstr>'2-1-1'!Área_de_impresión</vt:lpstr>
      <vt:lpstr>'2-1-2'!Área_de_impresión</vt:lpstr>
      <vt:lpstr>'2-2-1'!Área_de_impresión</vt:lpstr>
      <vt:lpstr>'2-2-2'!Área_de_impresión</vt:lpstr>
      <vt:lpstr>'2-3-1'!Área_de_impresión</vt:lpstr>
      <vt:lpstr>'2-3-2'!Área_de_impresión</vt:lpstr>
      <vt:lpstr>'3-1'!Área_de_impresión</vt:lpstr>
      <vt:lpstr>'3-3'!Área_de_impresión</vt:lpstr>
      <vt:lpstr>'3-2'!Print_Area</vt:lpstr>
      <vt:lpstr>'2-1-1'!Títulos_a_imprimir</vt:lpstr>
      <vt:lpstr>'2-1-2'!Títulos_a_imprimir</vt:lpstr>
      <vt:lpstr>'2-2-1'!Títulos_a_imprimir</vt:lpstr>
      <vt:lpstr>'2-3-2'!Títulos_a_imprimir</vt:lpstr>
    </vt:vector>
  </TitlesOfParts>
  <Company>gva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esperanza_martin</dc:creator>
  <cp:lastModifiedBy>BORDILS GIL, JOSE RAMON</cp:lastModifiedBy>
  <cp:lastPrinted>2022-06-20T07:50:56Z</cp:lastPrinted>
  <dcterms:created xsi:type="dcterms:W3CDTF">2017-05-30T08:14:35Z</dcterms:created>
  <dcterms:modified xsi:type="dcterms:W3CDTF">2023-12-21T09:20:09Z</dcterms:modified>
</cp:coreProperties>
</file>