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32-4T-2023\"/>
    </mc:Choice>
  </mc:AlternateContent>
  <xr:revisionPtr revIDLastSave="0" documentId="13_ncr:1_{0C47460A-29C1-4056-925D-7BC08AB801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-1" sheetId="1" r:id="rId1"/>
    <sheet name="1-2A" sheetId="2" r:id="rId2"/>
    <sheet name="1-2B" sheetId="3" r:id="rId3"/>
    <sheet name="2-1-1" sheetId="12" r:id="rId4"/>
    <sheet name="2-1-2" sheetId="13" r:id="rId5"/>
    <sheet name="2-2-1" sheetId="14" r:id="rId6"/>
    <sheet name="2-2-2" sheetId="4" r:id="rId7"/>
    <sheet name="2-3-1" sheetId="7" r:id="rId8"/>
    <sheet name="2-3-2" sheetId="8" r:id="rId9"/>
    <sheet name="3-1" sheetId="9" r:id="rId10"/>
    <sheet name="3-2" sheetId="10" r:id="rId11"/>
    <sheet name="3-3" sheetId="1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'1-2B'!$D$5:$G$6</definedName>
    <definedName name="A_impresión_IM" localSheetId="3">#REF!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11">#REF!</definedName>
    <definedName name="A_impresión_IM">#REF!</definedName>
    <definedName name="Año" localSheetId="7">[1]MACRO!$B$2</definedName>
    <definedName name="Año">[2]MACRO!$B$2</definedName>
    <definedName name="Años" localSheetId="3">OFFSET([2]LISTAS!$A$3,0,0,COUNT([2]LISTAS!$A:$A),1)</definedName>
    <definedName name="Años" localSheetId="4">OFFSET([2]LISTAS!$A$3,0,0,COUNT([2]LISTAS!$A:$A),1)</definedName>
    <definedName name="Años" localSheetId="7">OFFSET([1]LISTAS!$A$3,0,0,COUNT([1]LISTAS!$A:$A),1)</definedName>
    <definedName name="Años" localSheetId="8">OFFSET([2]LISTAS!$A$3,0,0,COUNT([2]LISTAS!$A:$A),1)</definedName>
    <definedName name="Años" localSheetId="11">OFFSET([2]LISTAS!$A$3,0,0,COUNT([2]LISTAS!$A:$A),1)</definedName>
    <definedName name="Años">OFFSET([2]LISTAS!$A$3,0,0,COUNT([2]LISTAS!$A:$A),1)</definedName>
    <definedName name="ArchivosCarpetaOrigen" localSheetId="3">OFFSET([2]LISTAS!$E$3,0,0,COUNTA([2]LISTAS!$E:$E)-2,1)</definedName>
    <definedName name="ArchivosCarpetaOrigen" localSheetId="4">OFFSET([2]LISTAS!$E$3,0,0,COUNTA([2]LISTAS!$E:$E)-2,1)</definedName>
    <definedName name="ArchivosCarpetaOrigen" localSheetId="7">OFFSET([1]LISTAS!$E$3,0,0,COUNTA([1]LISTAS!$E:$E)-2,1)</definedName>
    <definedName name="ArchivosCarpetaOrigen" localSheetId="8">OFFSET([2]LISTAS!$E$3,0,0,COUNTA([2]LISTAS!$E:$E)-2,1)</definedName>
    <definedName name="ArchivosCarpetaOrigen" localSheetId="11">OFFSET([2]LISTAS!$E$3,0,0,COUNTA([2]LISTAS!$E:$E)-2,1)</definedName>
    <definedName name="ArchivosCarpetaOrigen">OFFSET([2]LISTAS!$E$3,0,0,COUNTA([2]LISTAS!$E:$E)-2,1)</definedName>
    <definedName name="_xlnm.Print_Area" localSheetId="0">'1-1'!$A$1:$H$62</definedName>
    <definedName name="_xlnm.Print_Area" localSheetId="1">'1-2A'!$A$1:$P$62</definedName>
    <definedName name="_xlnm.Print_Area" localSheetId="2">'1-2B'!$A$1:$G$62</definedName>
    <definedName name="_xlnm.Print_Area" localSheetId="3">'2-1-1'!$A$1:$M$93</definedName>
    <definedName name="_xlnm.Print_Area" localSheetId="4">'2-1-2'!$A$1:$G$75</definedName>
    <definedName name="_xlnm.Print_Area" localSheetId="5">'2-2-1'!$A$1:$I$113</definedName>
    <definedName name="_xlnm.Print_Area" localSheetId="6">'2-2-2'!$A$1:$F$43</definedName>
    <definedName name="_xlnm.Print_Area" localSheetId="7">'2-3-1'!$A$1:$E$28</definedName>
    <definedName name="_xlnm.Print_Area" localSheetId="8">'2-3-2'!$A$1:$G$218</definedName>
    <definedName name="_xlnm.Print_Area" localSheetId="9">'3-1'!$A$1:$I$89</definedName>
    <definedName name="_xlnm.Print_Area" localSheetId="11">'3-3'!$A$1:$R$46</definedName>
    <definedName name="CarpetaDestinoEstudios" localSheetId="3">#REF!</definedName>
    <definedName name="CarpetaDestinoEstudios" localSheetId="4">#REF!</definedName>
    <definedName name="CarpetaDestinoEstudios" localSheetId="7">#REF!</definedName>
    <definedName name="CarpetaDestinoEstudios" localSheetId="8">#REF!</definedName>
    <definedName name="CarpetaDestinoEstudios" localSheetId="11">#REF!</definedName>
    <definedName name="CarpetaDestinoEstudios">#REF!</definedName>
    <definedName name="CarpetaDestinoPesca1" localSheetId="3">#REF!</definedName>
    <definedName name="CarpetaDestinoPesca1" localSheetId="4">#REF!</definedName>
    <definedName name="CarpetaDestinoPesca1" localSheetId="7">#REF!</definedName>
    <definedName name="CarpetaDestinoPesca1" localSheetId="8">#REF!</definedName>
    <definedName name="CarpetaDestinoPesca1" localSheetId="11">#REF!</definedName>
    <definedName name="CarpetaDestinoPesca1">#REF!</definedName>
    <definedName name="CarpetaDestinoPesca2" localSheetId="3">#REF!</definedName>
    <definedName name="CarpetaDestinoPesca2" localSheetId="4">#REF!</definedName>
    <definedName name="CarpetaDestinoPesca2" localSheetId="7">#REF!</definedName>
    <definedName name="CarpetaDestinoPesca2" localSheetId="8">#REF!</definedName>
    <definedName name="CarpetaDestinoPesca2" localSheetId="11">#REF!</definedName>
    <definedName name="CarpetaDestinoPesca2">#REF!</definedName>
    <definedName name="CarpetaOrigen" localSheetId="3">#REF!</definedName>
    <definedName name="CarpetaOrigen" localSheetId="4">#REF!</definedName>
    <definedName name="CarpetaOrigen" localSheetId="7">#REF!</definedName>
    <definedName name="CarpetaOrigen" localSheetId="8">#REF!</definedName>
    <definedName name="CarpetaOrigen" localSheetId="11">#REF!</definedName>
    <definedName name="CarpetaOrigen">#REF!</definedName>
    <definedName name="Carpetas" localSheetId="3">#REF!</definedName>
    <definedName name="Carpetas" localSheetId="4">#REF!</definedName>
    <definedName name="Carpetas" localSheetId="7">#REF!</definedName>
    <definedName name="Carpetas" localSheetId="8">#REF!</definedName>
    <definedName name="Carpetas" localSheetId="11">#REF!</definedName>
    <definedName name="Carpetas">#REF!</definedName>
    <definedName name="CódigoModalidadPesca" localSheetId="7">[1]MACRO!$B$8</definedName>
    <definedName name="CódigoModalidadPesca">[2]MACRO!$B$8</definedName>
    <definedName name="CódigoTrimestre" localSheetId="7">[1]MACRO!$B$5</definedName>
    <definedName name="CódigoTrimestre">[2]MACRO!$B$5</definedName>
    <definedName name="ComienzoArchivoEstudios" localSheetId="3">#REF!</definedName>
    <definedName name="ComienzoArchivoEstudios" localSheetId="4">#REF!</definedName>
    <definedName name="ComienzoArchivoEstudios" localSheetId="7">#REF!</definedName>
    <definedName name="ComienzoArchivoEstudios" localSheetId="8">#REF!</definedName>
    <definedName name="ComienzoArchivoEstudios" localSheetId="11">#REF!</definedName>
    <definedName name="ComienzoArchivoEstudios">#REF!</definedName>
    <definedName name="ComienzoArchivoPesca" localSheetId="3">#REF!</definedName>
    <definedName name="ComienzoArchivoPesca" localSheetId="4">#REF!</definedName>
    <definedName name="ComienzoArchivoPesca" localSheetId="7">#REF!</definedName>
    <definedName name="ComienzoArchivoPesca" localSheetId="8">#REF!</definedName>
    <definedName name="ComienzoArchivoPesca" localSheetId="11">#REF!</definedName>
    <definedName name="ComienzoArchivoPesca">#REF!</definedName>
    <definedName name="ComienzoArchivosDestino" localSheetId="3">#REF!</definedName>
    <definedName name="ComienzoArchivosDestino" localSheetId="4">#REF!</definedName>
    <definedName name="ComienzoArchivosDestino" localSheetId="7">#REF!</definedName>
    <definedName name="ComienzoArchivosDestino" localSheetId="8">#REF!</definedName>
    <definedName name="ComienzoArchivosDestino" localSheetId="11">#REF!</definedName>
    <definedName name="ComienzoArchivosDestino">#REF!</definedName>
    <definedName name="Crustaceo_2T" localSheetId="3">#REF!</definedName>
    <definedName name="Crustaceo_2T" localSheetId="4">#REF!</definedName>
    <definedName name="Crustaceo_2T" localSheetId="8">#REF!</definedName>
    <definedName name="Crustaceo_2T" localSheetId="11">#REF!</definedName>
    <definedName name="Crustaceo_2T">#REF!</definedName>
    <definedName name="Crustaceos" localSheetId="3">#REF!</definedName>
    <definedName name="Crustaceos" localSheetId="4">#REF!</definedName>
    <definedName name="Crustaceos" localSheetId="7">#REF!</definedName>
    <definedName name="Crustaceos" localSheetId="8">#REF!</definedName>
    <definedName name="Crustaceos" localSheetId="11">#REF!</definedName>
    <definedName name="Crustaceos">#REF!</definedName>
    <definedName name="Leyenda" localSheetId="3">OFFSET([2]LISTAS!$H$1,0,0,COUNTA([2]LISTAS!$H:$H),2)</definedName>
    <definedName name="Leyenda" localSheetId="4">OFFSET([2]LISTAS!$H$1,0,0,COUNTA([2]LISTAS!$H:$H),2)</definedName>
    <definedName name="Leyenda" localSheetId="7">OFFSET([1]LISTAS!$H$1,0,0,COUNTA([1]LISTAS!$H:$H),2)</definedName>
    <definedName name="Leyenda" localSheetId="8">OFFSET([2]LISTAS!$H$1,0,0,COUNTA([2]LISTAS!$H:$H),2)</definedName>
    <definedName name="Leyenda" localSheetId="11">OFFSET([2]LISTAS!$H$1,0,0,COUNTA([2]LISTAS!$H:$H),2)</definedName>
    <definedName name="Leyenda">OFFSET([2]LISTAS!$H$1,0,0,COUNTA([2]LISTAS!$H:$H),2)</definedName>
    <definedName name="ModalidadPesca" localSheetId="7">[1]LISTAS!$C$3:$D$8</definedName>
    <definedName name="ModalidadPesca">[2]LISTAS!$C$3:$D$8</definedName>
    <definedName name="Moluscos" localSheetId="3">#REF!</definedName>
    <definedName name="Moluscos" localSheetId="4">#REF!</definedName>
    <definedName name="Moluscos" localSheetId="8">#REF!</definedName>
    <definedName name="Moluscos" localSheetId="11">#REF!</definedName>
    <definedName name="Moluscos">#REF!</definedName>
    <definedName name="Moluscos_2T" localSheetId="3">#REF!</definedName>
    <definedName name="Moluscos_2T" localSheetId="4">#REF!</definedName>
    <definedName name="Moluscos_2T" localSheetId="8">#REF!</definedName>
    <definedName name="Moluscos_2T" localSheetId="11">#REF!</definedName>
    <definedName name="Moluscos_2T">#REF!</definedName>
    <definedName name="Nota" localSheetId="3">OFFSET([2]LISTAS!$G$3,0,0,COUNTA([2]LISTAS!$G:$GE)-1,1)</definedName>
    <definedName name="Nota" localSheetId="4">OFFSET([2]LISTAS!$G$3,0,0,COUNTA([2]LISTAS!$G:$GE)-1,1)</definedName>
    <definedName name="Nota" localSheetId="7">OFFSET([1]LISTAS!$G$3,0,0,COUNTA([1]LISTAS!$G:$GE)-1,1)</definedName>
    <definedName name="Nota" localSheetId="8">OFFSET([2]LISTAS!$G$3,0,0,COUNTA([2]LISTAS!$G:$GE)-1,1)</definedName>
    <definedName name="Nota" localSheetId="11">OFFSET([2]LISTAS!$G$3,0,0,COUNTA([2]LISTAS!$G:$GE)-1,1)</definedName>
    <definedName name="Nota">OFFSET([2]LISTAS!$G$3,0,0,COUNTA([2]LISTAS!$G:$GE)-1,1)</definedName>
    <definedName name="Peces" localSheetId="3">#REF!</definedName>
    <definedName name="Peces" localSheetId="4">#REF!</definedName>
    <definedName name="Peces" localSheetId="8">#REF!</definedName>
    <definedName name="Peces" localSheetId="11">#REF!</definedName>
    <definedName name="Peces">#REF!</definedName>
    <definedName name="Peces_2T" localSheetId="3">#REF!</definedName>
    <definedName name="Peces_2T" localSheetId="4">#REF!</definedName>
    <definedName name="Peces_2T" localSheetId="8">#REF!</definedName>
    <definedName name="Peces_2T" localSheetId="11">#REF!</definedName>
    <definedName name="Peces_2T">#REF!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8">'2-3-2'!$1:$5</definedName>
    <definedName name="Trimestre" localSheetId="7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2" l="1"/>
  <c r="C52" i="12"/>
  <c r="B52" i="12"/>
  <c r="I7" i="12"/>
  <c r="L7" i="12" s="1"/>
  <c r="L52" i="12" s="1"/>
  <c r="G7" i="12"/>
  <c r="G52" i="12" s="1"/>
  <c r="F7" i="12"/>
  <c r="F52" i="12" s="1"/>
  <c r="E7" i="12"/>
  <c r="H7" i="12" s="1"/>
  <c r="R6" i="11"/>
  <c r="Q6" i="11"/>
  <c r="P6" i="11"/>
  <c r="O6" i="11"/>
  <c r="N6" i="11"/>
  <c r="M6" i="11"/>
  <c r="L6" i="11"/>
  <c r="K6" i="11"/>
  <c r="I6" i="11"/>
  <c r="H6" i="11"/>
  <c r="G6" i="11"/>
  <c r="F6" i="11"/>
  <c r="E6" i="11"/>
  <c r="D6" i="11"/>
  <c r="I64" i="10"/>
  <c r="H64" i="10"/>
  <c r="G64" i="10"/>
  <c r="F64" i="10"/>
  <c r="E64" i="10"/>
  <c r="D64" i="10"/>
  <c r="C64" i="10"/>
  <c r="B64" i="10"/>
  <c r="I6" i="10"/>
  <c r="H6" i="10"/>
  <c r="G6" i="10"/>
  <c r="F6" i="10"/>
  <c r="E6" i="10"/>
  <c r="D6" i="10"/>
  <c r="I67" i="9"/>
  <c r="H67" i="9"/>
  <c r="G67" i="9"/>
  <c r="F67" i="9"/>
  <c r="E67" i="9"/>
  <c r="D67" i="9"/>
  <c r="C67" i="9"/>
  <c r="B67" i="9"/>
  <c r="I6" i="9"/>
  <c r="H6" i="9"/>
  <c r="G6" i="9"/>
  <c r="F6" i="9"/>
  <c r="E6" i="9"/>
  <c r="D6" i="9"/>
  <c r="H60" i="1"/>
  <c r="F60" i="1"/>
  <c r="D60" i="1"/>
  <c r="H56" i="1"/>
  <c r="F56" i="1"/>
  <c r="D56" i="1"/>
  <c r="H55" i="1"/>
  <c r="F55" i="1"/>
  <c r="D55" i="1"/>
  <c r="G54" i="1"/>
  <c r="E54" i="1"/>
  <c r="F54" i="1" s="1"/>
  <c r="C54" i="1"/>
  <c r="D54" i="1" s="1"/>
  <c r="B54" i="1"/>
  <c r="B57" i="1" s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F47" i="1"/>
  <c r="D47" i="1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G40" i="1"/>
  <c r="H40" i="1" s="1"/>
  <c r="E40" i="1"/>
  <c r="F40" i="1" s="1"/>
  <c r="C40" i="1"/>
  <c r="D40" i="1" s="1"/>
  <c r="B40" i="1"/>
  <c r="H39" i="1"/>
  <c r="F39" i="1"/>
  <c r="D39" i="1"/>
  <c r="H38" i="1"/>
  <c r="F38" i="1"/>
  <c r="D38" i="1"/>
  <c r="E37" i="1"/>
  <c r="F37" i="1" s="1"/>
  <c r="C37" i="1"/>
  <c r="D37" i="1" s="1"/>
  <c r="B37" i="1"/>
  <c r="H36" i="1"/>
  <c r="H35" i="1" s="1"/>
  <c r="F36" i="1"/>
  <c r="F35" i="1" s="1"/>
  <c r="D36" i="1"/>
  <c r="G35" i="1"/>
  <c r="E35" i="1"/>
  <c r="D35" i="1"/>
  <c r="C35" i="1"/>
  <c r="B35" i="1"/>
  <c r="H34" i="1"/>
  <c r="F34" i="1"/>
  <c r="D34" i="1"/>
  <c r="H33" i="1"/>
  <c r="F33" i="1"/>
  <c r="D33" i="1"/>
  <c r="G32" i="1"/>
  <c r="H32" i="1" s="1"/>
  <c r="E32" i="1"/>
  <c r="F32" i="1" s="1"/>
  <c r="C32" i="1"/>
  <c r="D32" i="1" s="1"/>
  <c r="B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G23" i="1"/>
  <c r="H23" i="1" s="1"/>
  <c r="F23" i="1"/>
  <c r="E23" i="1"/>
  <c r="C23" i="1"/>
  <c r="D23" i="1" s="1"/>
  <c r="B23" i="1"/>
  <c r="H22" i="1"/>
  <c r="F22" i="1"/>
  <c r="D22" i="1"/>
  <c r="H21" i="1"/>
  <c r="F21" i="1"/>
  <c r="D21" i="1"/>
  <c r="H20" i="1"/>
  <c r="F20" i="1"/>
  <c r="D20" i="1"/>
  <c r="H19" i="1"/>
  <c r="F19" i="1"/>
  <c r="D19" i="1"/>
  <c r="G18" i="1"/>
  <c r="H18" i="1" s="1"/>
  <c r="E18" i="1"/>
  <c r="F18" i="1" s="1"/>
  <c r="C18" i="1"/>
  <c r="D18" i="1" s="1"/>
  <c r="B18" i="1"/>
  <c r="H17" i="1"/>
  <c r="F17" i="1"/>
  <c r="D17" i="1"/>
  <c r="H16" i="1"/>
  <c r="F16" i="1"/>
  <c r="D16" i="1"/>
  <c r="G15" i="1"/>
  <c r="H15" i="1" s="1"/>
  <c r="E15" i="1"/>
  <c r="F15" i="1" s="1"/>
  <c r="C15" i="1"/>
  <c r="D15" i="1" s="1"/>
  <c r="B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G7" i="1"/>
  <c r="H7" i="1" s="1"/>
  <c r="F7" i="1"/>
  <c r="E7" i="1"/>
  <c r="C7" i="1"/>
  <c r="D7" i="1" s="1"/>
  <c r="B7" i="1"/>
  <c r="H6" i="1"/>
  <c r="F6" i="1"/>
  <c r="D6" i="1"/>
  <c r="K7" i="12" l="1"/>
  <c r="K52" i="12" s="1"/>
  <c r="H52" i="12"/>
  <c r="E52" i="12"/>
  <c r="I52" i="12"/>
  <c r="J7" i="12"/>
  <c r="C57" i="1"/>
  <c r="D57" i="1" s="1"/>
  <c r="E57" i="1"/>
  <c r="F57" i="1" s="1"/>
  <c r="G37" i="1"/>
  <c r="H37" i="1" s="1"/>
  <c r="H54" i="1"/>
  <c r="M7" i="12" l="1"/>
  <c r="M52" i="12" s="1"/>
  <c r="J52" i="12"/>
  <c r="G57" i="1"/>
  <c r="H57" i="1" s="1"/>
</calcChain>
</file>

<file path=xl/sharedStrings.xml><?xml version="1.0" encoding="utf-8"?>
<sst xmlns="http://schemas.openxmlformats.org/spreadsheetml/2006/main" count="1333" uniqueCount="932">
  <si>
    <t>1. CONJUNTURA AGRÀRIA</t>
  </si>
  <si>
    <t>1.1. Situació dels embassaments</t>
  </si>
  <si>
    <t>(*) Embassaments d'ús hidroelèctric.</t>
  </si>
  <si>
    <t>(**) Situats fora de la Comunitat Valenciana, però les reserves de la qual poden ser aprofitades a la província d'Alacant.</t>
  </si>
  <si>
    <t xml:space="preserve"> Riu / Cuenca / EMBASSAMENT</t>
  </si>
  <si>
    <r>
      <t>Capacitat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</si>
  <si>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r>
      <t>Volum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</si>
  <si>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>%s/Cap.</t>
  </si>
  <si>
    <t xml:space="preserve">   ALCORA</t>
  </si>
  <si>
    <t xml:space="preserve">  Riu Sénia</t>
  </si>
  <si>
    <t xml:space="preserve">   ULLDECONA</t>
  </si>
  <si>
    <t xml:space="preserve">  Conca Millars</t>
  </si>
  <si>
    <t xml:space="preserve">   ARENÓS</t>
  </si>
  <si>
    <t xml:space="preserve">   SÍTJAR</t>
  </si>
  <si>
    <t xml:space="preserve">   MARIA CRISTINA</t>
  </si>
  <si>
    <t xml:space="preserve">   BALAGUERAS</t>
  </si>
  <si>
    <t xml:space="preserve">   VALBONA</t>
  </si>
  <si>
    <t xml:space="preserve">   MORA DE RUBIELOS</t>
  </si>
  <si>
    <t xml:space="preserve">  Riu Palància</t>
  </si>
  <si>
    <t xml:space="preserve">   REGAJO</t>
  </si>
  <si>
    <t xml:space="preserve">   ALGAR</t>
  </si>
  <si>
    <t xml:space="preserve">  Conca Túria</t>
  </si>
  <si>
    <t xml:space="preserve">   BUSEO</t>
  </si>
  <si>
    <t xml:space="preserve">   ARQUILLO SAN BLAS</t>
  </si>
  <si>
    <t xml:space="preserve">   BENAGÉBER</t>
  </si>
  <si>
    <t xml:space="preserve">   LORIGUILLA</t>
  </si>
  <si>
    <t xml:space="preserve">  Conca Xúquer 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</si>
  <si>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</si>
  <si>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</si>
  <si>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</si>
  <si>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</si>
  <si>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</si>
  <si>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</si>
  <si>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</si>
  <si>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</si>
  <si>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Sistema Marina Baixa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</si>
  <si>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</si>
  <si>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</si>
  <si>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</si>
  <si>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</si>
  <si>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Conca Segura</t>
  </si>
  <si>
    <t xml:space="preserve">   LA PEDRERA</t>
  </si>
  <si>
    <t xml:space="preserve">   CREVILLENT</t>
  </si>
  <si>
    <t xml:space="preserve">   D'altres Segura**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</si>
  <si>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</si>
  <si>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</si>
  <si>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</si>
  <si>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</si>
  <si>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</si>
  <si>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</si>
  <si>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</si>
  <si>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</si>
  <si>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</si>
  <si>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</si>
  <si>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</si>
  <si>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</si>
  <si>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</si>
  <si>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D'altres embassaments</t>
  </si>
  <si>
    <t xml:space="preserve">   ALMANSA</t>
  </si>
  <si>
    <t xml:space="preserve">   ONDA</t>
  </si>
  <si>
    <t xml:space="preserve">  Transvasament Tajo-Segura</t>
  </si>
  <si>
    <t xml:space="preserve">  Conca Tajo</t>
  </si>
  <si>
    <t xml:space="preserve">  ENTREPEÑAS-BUENDÍA</t>
  </si>
  <si>
    <t xml:space="preserve"> TOTAL PRINCIPALS EMBAS. C. VALENCIANA</t>
  </si>
  <si>
    <t>OCTUBRE</t>
  </si>
  <si>
    <t>NOVEMBRE</t>
  </si>
  <si>
    <t>DESEMBRE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</si>
  <si>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</si>
  <si>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</si>
  <si>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</si>
  <si>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</si>
  <si>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</si>
  <si>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</si>
  <si>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</si>
  <si>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</si>
  <si>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</si>
  <si>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</si>
  <si>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</si>
  <si>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</si>
  <si>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</si>
  <si>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</si>
  <si>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</si>
  <si>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</si>
  <si>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</si>
  <si>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</si>
  <si>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</si>
  <si>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</si>
  <si>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</si>
  <si>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</si>
  <si>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</si>
  <si>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</si>
  <si>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</si>
  <si>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</si>
  <si>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</si>
  <si>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</si>
  <si>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</si>
  <si>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</si>
  <si>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</si>
  <si>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</si>
  <si>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</si>
  <si>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</si>
  <si>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</si>
  <si>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</si>
  <si>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</si>
  <si>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</si>
  <si>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</si>
  <si>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</si>
  <si>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</si>
  <si>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</si>
  <si>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</si>
  <si>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</si>
  <si>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>CASTELLÓ</t>
  </si>
  <si>
    <t>XÀTIVA</t>
  </si>
  <si>
    <t>AGOST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</si>
  <si>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</si>
  <si>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</si>
  <si>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</si>
  <si>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</si>
  <si>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</si>
  <si>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</si>
  <si>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</si>
  <si>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</si>
  <si>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</si>
  <si>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</si>
  <si>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</si>
  <si>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</si>
  <si>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</si>
  <si>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</si>
  <si>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</si>
  <si>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</si>
  <si>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Font: Elaboració pròpia a partir de dades del Servici de Reg de l´IVIA. Dades provisionals.</t>
  </si>
  <si>
    <t xml:space="preserve">1. COJUNTURA AGRÀRIA </t>
  </si>
  <si>
    <t xml:space="preserve">1.2. Meteorología </t>
  </si>
  <si>
    <r>
      <t>B. PRECIPITACIONS (l/m</t>
    </r>
    <r>
      <rPr>
        <b/>
        <vertAlign val="superscript"/>
        <sz val="14"/>
        <color indexed="18"/>
        <rFont val="Times New Roman"/>
        <family val="1"/>
      </rPr>
      <t>2</t>
    </r>
    <r>
      <rPr>
        <b/>
        <sz val="14"/>
        <color indexed="18"/>
        <rFont val="Times New Roman"/>
        <family val="1"/>
      </rPr>
      <t>)</t>
    </r>
  </si>
  <si>
    <t>Pp total</t>
  </si>
  <si>
    <t>Pp màx. diària</t>
  </si>
  <si>
    <t>Font: Elaboració pròpia a partir de dades del Servici de Reg de l'IVIA. Dades provisionals.</t>
  </si>
  <si>
    <t>2. INFORMACIÓ ESTADÍSTICA</t>
  </si>
  <si>
    <t>2.2. Estadístiques ramaderes</t>
  </si>
  <si>
    <t>2.2.2. Enquestes ramaderes d'existències a les explotacions de la Comunitat Valenciana. Novembre 2023</t>
  </si>
  <si>
    <t>A. EFECTIUS DE BESTIAR PORCÍ</t>
  </si>
  <si>
    <t>COMUNITAT VALENCIANA</t>
  </si>
  <si>
    <t>ALACANT</t>
  </si>
  <si>
    <t>VALÈNCIA</t>
  </si>
  <si>
    <t>GARRINS</t>
  </si>
  <si>
    <t>PORCS DE 20 A 49 kg</t>
  </si>
  <si>
    <t>PORCS PER A SACRIFICI</t>
  </si>
  <si>
    <t xml:space="preserve">    De 50 a 79 kg</t>
  </si>
  <si>
    <t xml:space="preserve">    De 80 a 109 kg</t>
  </si>
  <si>
    <t xml:space="preserve">    De 110 i més kg</t>
  </si>
  <si>
    <t>REPRODUCTORS</t>
  </si>
  <si>
    <t>VERROS</t>
  </si>
  <si>
    <t>BACONES</t>
  </si>
  <si>
    <t xml:space="preserve">    Que mai han parit</t>
  </si>
  <si>
    <t xml:space="preserve">        No cobertes</t>
  </si>
  <si>
    <t xml:space="preserve">        Cobertes</t>
  </si>
  <si>
    <t xml:space="preserve">    Que ja han parit</t>
  </si>
  <si>
    <t>TOTAL  BESTIAR  PORCÍ</t>
  </si>
  <si>
    <t>SANTA POLA</t>
  </si>
  <si>
    <t>TORREVIEJA</t>
  </si>
  <si>
    <t>MORAIRA</t>
  </si>
  <si>
    <t>EL CAMPELLO</t>
  </si>
  <si>
    <t>GUARDAMAR</t>
  </si>
  <si>
    <t>CULLERA</t>
  </si>
  <si>
    <t>CALP</t>
  </si>
  <si>
    <t>DÉNIA</t>
  </si>
  <si>
    <t>CASTELLÓ DE LA PLANA</t>
  </si>
  <si>
    <t>VINARÒS</t>
  </si>
  <si>
    <t>GANDIA</t>
  </si>
  <si>
    <t xml:space="preserve">2.3. Estadístiques pesqueres </t>
  </si>
  <si>
    <t>2.3.1. Captures pesqueres desembarcades a la C.Valenciana (kg)</t>
  </si>
  <si>
    <r>
      <rPr>
        <b/>
        <sz val="12"/>
        <color indexed="18"/>
        <rFont val="Times New Roman"/>
        <family val="1"/>
      </rPr>
      <t>4</t>
    </r>
    <r>
      <rPr>
        <b/>
        <vertAlign val="superscript"/>
        <sz val="12"/>
        <color indexed="18"/>
        <rFont val="Times New Roman"/>
        <family val="1"/>
      </rPr>
      <t>r</t>
    </r>
    <r>
      <rPr>
        <b/>
        <sz val="12"/>
        <color indexed="18"/>
        <rFont val="Times New Roman"/>
        <family val="1"/>
      </rPr>
      <t xml:space="preserve"> trimestre 2023</t>
    </r>
  </si>
  <si>
    <t>PORTS</t>
  </si>
  <si>
    <t>ACUMULAT ANUAL</t>
  </si>
  <si>
    <t>LA VILA JOIOSA</t>
  </si>
  <si>
    <t>XÀVIA</t>
  </si>
  <si>
    <t>PROVÍNCIA ALACANT</t>
  </si>
  <si>
    <t>BORRIANA</t>
  </si>
  <si>
    <t>PENÍSCOLA</t>
  </si>
  <si>
    <t>PROVÍNCIA-CASTELLÓ</t>
  </si>
  <si>
    <t>PROVÍNCIA VALÈNCIA</t>
  </si>
  <si>
    <t>TOTAL COMUNITAT VALENCIANA</t>
  </si>
  <si>
    <t>2.3.2. Captures pesqueres desembarcadas en la Comunitat Valenciana (kg)</t>
  </si>
  <si>
    <t>4r trimestre 2023</t>
  </si>
  <si>
    <t>FAO</t>
  </si>
  <si>
    <t>NOM COMÚ</t>
  </si>
  <si>
    <t>COMUNITAT  VALENCIANA</t>
  </si>
  <si>
    <t>PEIXOS</t>
  </si>
  <si>
    <t>ALB</t>
  </si>
  <si>
    <t>BACORA</t>
  </si>
  <si>
    <t>AMB</t>
  </si>
  <si>
    <t>CÈRVIA</t>
  </si>
  <si>
    <t>ANE</t>
  </si>
  <si>
    <t>ALADROC</t>
  </si>
  <si>
    <t>ANK</t>
  </si>
  <si>
    <t>RAP NEGRE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</si>
  <si>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</si>
  <si>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</si>
  <si>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</si>
  <si>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</si>
  <si>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</si>
  <si>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</si>
  <si>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</si>
  <si>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</si>
  <si>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BFT</t>
  </si>
  <si>
    <t>TONYINA</t>
  </si>
  <si>
    <t>BGR</t>
  </si>
  <si>
    <t>RONCADOR</t>
  </si>
  <si>
    <t>BIB</t>
  </si>
  <si>
    <t>FANECA / MÒLLERA FOSCA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</si>
  <si>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</si>
  <si>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</si>
  <si>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</si>
  <si>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</si>
  <si>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</si>
  <si>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</si>
  <si>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</si>
  <si>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</si>
  <si>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</si>
  <si>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</si>
  <si>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</si>
  <si>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</si>
  <si>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</si>
  <si>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</si>
  <si>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</si>
  <si>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</si>
  <si>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</si>
  <si>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</si>
  <si>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BSH</t>
  </si>
  <si>
    <t>TINTORERA</t>
  </si>
  <si>
    <t>BSS</t>
  </si>
  <si>
    <t>LLOBARRO</t>
  </si>
  <si>
    <t>BUM</t>
  </si>
  <si>
    <t>MARLÍ BLAU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</si>
  <si>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</si>
  <si>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</si>
  <si>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</si>
  <si>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</si>
  <si>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</si>
  <si>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</si>
  <si>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</si>
  <si>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</si>
  <si>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</si>
  <si>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</si>
  <si>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</si>
  <si>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</si>
  <si>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</si>
  <si>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</si>
  <si>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</si>
  <si>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</si>
  <si>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</si>
  <si>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</si>
  <si>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</si>
  <si>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</si>
  <si>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</si>
  <si>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</si>
  <si>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</si>
  <si>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</si>
  <si>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CVW</t>
  </si>
  <si>
    <t>ULLVERD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</si>
  <si>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</si>
  <si>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</si>
  <si>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</si>
  <si>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</si>
  <si>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</si>
  <si>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</si>
  <si>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</si>
  <si>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</si>
  <si>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</si>
  <si>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</si>
  <si>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ECE</t>
  </si>
  <si>
    <t>PEIX VOLADOR</t>
  </si>
  <si>
    <t>ELE</t>
  </si>
  <si>
    <t>ANGUILA</t>
  </si>
  <si>
    <t>EPI</t>
  </si>
  <si>
    <t>DIMONI GROS</t>
  </si>
  <si>
    <t>ETX</t>
  </si>
  <si>
    <t>AGULLAT NEGRE</t>
  </si>
  <si>
    <t>EZS</t>
  </si>
  <si>
    <t>SCORPAENA ELONGATA</t>
  </si>
  <si>
    <t>FCP</t>
  </si>
  <si>
    <t>CARPA</t>
  </si>
  <si>
    <t>FIM</t>
  </si>
  <si>
    <t>XANGUET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</si>
  <si>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</si>
  <si>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</si>
  <si>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</si>
  <si>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</si>
  <si>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</si>
  <si>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</si>
  <si>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</si>
  <si>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</si>
  <si>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</si>
  <si>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</si>
  <si>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</si>
  <si>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</si>
  <si>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</si>
  <si>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</si>
  <si>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</si>
  <si>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</si>
  <si>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</si>
  <si>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</si>
  <si>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</si>
  <si>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</si>
  <si>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</si>
  <si>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</si>
  <si>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</si>
  <si>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</si>
  <si>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</si>
  <si>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</si>
  <si>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</si>
  <si>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</si>
  <si>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</si>
  <si>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</si>
  <si>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</si>
  <si>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</si>
  <si>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</si>
  <si>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</si>
  <si>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HPR</t>
  </si>
  <si>
    <t>PEIX RELLOTGE</t>
  </si>
  <si>
    <t>JAA</t>
  </si>
  <si>
    <t>SORELL BLAU</t>
  </si>
  <si>
    <t>JAR</t>
  </si>
  <si>
    <t>RAJADA PELUDA</t>
  </si>
  <si>
    <t>PEIXOS (continuació)</t>
  </si>
  <si>
    <t>JDP</t>
  </si>
  <si>
    <t>ESCURÇANA</t>
  </si>
  <si>
    <t>JOD</t>
  </si>
  <si>
    <t>GALL</t>
  </si>
  <si>
    <t>JRS</t>
  </si>
  <si>
    <t>RAJADA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</si>
  <si>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</si>
  <si>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</si>
  <si>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</si>
  <si>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</si>
  <si>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</si>
  <si>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</si>
  <si>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</si>
  <si>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</si>
  <si>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LEP</t>
  </si>
  <si>
    <t>CABET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</si>
  <si>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</si>
  <si>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</si>
  <si>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</si>
  <si>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</si>
  <si>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</si>
  <si>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</si>
  <si>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</si>
  <si>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</si>
  <si>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</si>
  <si>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</si>
  <si>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</si>
  <si>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</si>
  <si>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</si>
  <si>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</si>
  <si>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</si>
  <si>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</si>
  <si>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</si>
  <si>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</si>
  <si>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MPO</t>
  </si>
  <si>
    <t>BISBE</t>
  </si>
  <si>
    <t>MSP</t>
  </si>
  <si>
    <t>MARLÍ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</si>
  <si>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</si>
  <si>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</si>
  <si>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</si>
  <si>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</si>
  <si>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</si>
  <si>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</si>
  <si>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</si>
  <si>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</si>
  <si>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NAU</t>
  </si>
  <si>
    <t>PÀMPOL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</si>
  <si>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</si>
  <si>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</si>
  <si>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</si>
  <si>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</si>
  <si>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</si>
  <si>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</si>
  <si>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</si>
  <si>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</si>
  <si>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</si>
  <si>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</si>
  <si>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</si>
  <si>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</si>
  <si>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</si>
  <si>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</si>
  <si>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</si>
  <si>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</si>
  <si>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QUB</t>
  </si>
  <si>
    <t>AGULLAT XATO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</si>
  <si>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</si>
  <si>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</si>
  <si>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</si>
  <si>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</si>
  <si>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</si>
  <si>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</si>
  <si>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</si>
  <si>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</si>
  <si>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</si>
  <si>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</si>
  <si>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</si>
  <si>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</si>
  <si>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</si>
  <si>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</si>
  <si>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</si>
  <si>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</si>
  <si>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</si>
  <si>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</si>
  <si>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RUB</t>
  </si>
  <si>
    <t>SORELLA</t>
  </si>
  <si>
    <t>SAA</t>
  </si>
  <si>
    <t>ALATXA</t>
  </si>
  <si>
    <t>SBA</t>
  </si>
  <si>
    <t>BESUC BLANC</t>
  </si>
  <si>
    <t>SBG</t>
  </si>
  <si>
    <t>ORADA</t>
  </si>
  <si>
    <t>SBR</t>
  </si>
  <si>
    <t>BESUC DE LA TACA</t>
  </si>
  <si>
    <t>SBS</t>
  </si>
  <si>
    <t>OBLADA</t>
  </si>
  <si>
    <t>SBZ</t>
  </si>
  <si>
    <t>SARG IMPERIAL</t>
  </si>
  <si>
    <t>SDR</t>
  </si>
  <si>
    <t>FARDATXO</t>
  </si>
  <si>
    <t>SFS</t>
  </si>
  <si>
    <t>SABRE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</si>
  <si>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</si>
  <si>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</si>
  <si>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</si>
  <si>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</si>
  <si>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</si>
  <si>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</si>
  <si>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</si>
  <si>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</si>
  <si>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</si>
  <si>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</si>
  <si>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</si>
  <si>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</si>
  <si>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</si>
  <si>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</si>
  <si>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</si>
  <si>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</si>
  <si>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</si>
  <si>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</si>
  <si>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</si>
  <si>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</si>
  <si>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</si>
  <si>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</si>
  <si>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</si>
  <si>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</si>
  <si>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</si>
  <si>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</si>
  <si>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</si>
  <si>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</si>
  <si>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</si>
  <si>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</si>
  <si>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SWO</t>
  </si>
  <si>
    <t>PEIX ESPASSA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</si>
  <si>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</si>
  <si>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</si>
  <si>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</si>
  <si>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</si>
  <si>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</si>
  <si>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</si>
  <si>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</si>
  <si>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</si>
  <si>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</si>
  <si>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</si>
  <si>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</si>
  <si>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</si>
  <si>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</si>
  <si>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</si>
  <si>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</si>
  <si>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</si>
  <si>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</si>
  <si>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</si>
  <si>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</si>
  <si>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</si>
  <si>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</si>
  <si>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</si>
  <si>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</si>
  <si>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</si>
  <si>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</si>
  <si>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</si>
  <si>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</si>
  <si>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</si>
  <si>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</si>
  <si>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</si>
  <si>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</si>
  <si>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</si>
  <si>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</si>
  <si>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</si>
  <si>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</si>
  <si>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</si>
  <si>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</si>
  <si>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</si>
  <si>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</si>
  <si>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</si>
  <si>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</si>
  <si>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</si>
  <si>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</si>
  <si>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</si>
  <si>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XYN</t>
  </si>
  <si>
    <t>RAOR</t>
  </si>
  <si>
    <t>YFC</t>
  </si>
  <si>
    <t>TAMBORER</t>
  </si>
  <si>
    <t>YFX</t>
  </si>
  <si>
    <t>GRÍVIA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</si>
  <si>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</si>
  <si>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</si>
  <si>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</si>
  <si>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</si>
  <si>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</si>
  <si>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</si>
  <si>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</si>
  <si>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</si>
  <si>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</si>
  <si>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</si>
  <si>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</si>
  <si>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</si>
  <si>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</si>
  <si>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</si>
  <si>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</si>
  <si>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</si>
  <si>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</si>
  <si>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</si>
  <si>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</si>
  <si>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</si>
  <si>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</si>
  <si>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</si>
  <si>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</si>
  <si>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KPG</t>
  </si>
  <si>
    <t>CRANC REIAL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</si>
  <si>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</si>
  <si>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</si>
  <si>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</si>
  <si>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</si>
  <si>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</si>
  <si>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</si>
  <si>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</si>
  <si>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</si>
  <si>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</si>
  <si>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</si>
  <si>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</si>
  <si>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</si>
  <si>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</si>
  <si>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</si>
  <si>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</si>
  <si>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</si>
  <si>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</si>
  <si>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</si>
  <si>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</si>
  <si>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</si>
  <si>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</si>
  <si>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</si>
  <si>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</si>
  <si>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</si>
  <si>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</si>
  <si>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</si>
  <si>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</si>
  <si>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</si>
  <si>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</si>
  <si>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</si>
  <si>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</si>
  <si>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</si>
  <si>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</si>
  <si>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</si>
  <si>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</si>
  <si>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</si>
  <si>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</si>
  <si>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</si>
  <si>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</si>
  <si>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FMG</t>
  </si>
  <si>
    <t>CASC ACANALAT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</si>
  <si>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</si>
  <si>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</si>
  <si>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</si>
  <si>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</si>
  <si>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</si>
  <si>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</si>
  <si>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</si>
  <si>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</si>
  <si>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</si>
  <si>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</si>
  <si>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</si>
  <si>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</si>
  <si>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</si>
  <si>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</si>
  <si>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</si>
  <si>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</si>
  <si>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</si>
  <si>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</si>
  <si>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</si>
  <si>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</si>
  <si>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</si>
  <si>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</si>
  <si>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</si>
  <si>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</si>
  <si>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</si>
  <si>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</si>
  <si>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</si>
  <si>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</si>
  <si>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</si>
  <si>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>3.1 Exportacions agroalimentàries de la Comunitat Valenciana</t>
  </si>
  <si>
    <t>PRODUCTES</t>
  </si>
  <si>
    <t>TOTAL</t>
  </si>
  <si>
    <t xml:space="preserve">UNIÓ EUROPEA </t>
  </si>
  <si>
    <t>Tones</t>
  </si>
  <si>
    <t>Milers d'euros</t>
  </si>
  <si>
    <t>4t TRIM. 2023</t>
  </si>
  <si>
    <t>TOTAL ACUMUL. 2023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</si>
  <si>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</si>
  <si>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</si>
  <si>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</si>
  <si>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</si>
  <si>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</si>
  <si>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</si>
  <si>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</si>
  <si>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</si>
  <si>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</si>
  <si>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</si>
  <si>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</si>
  <si>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</si>
  <si>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</si>
  <si>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</si>
  <si>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</si>
  <si>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</si>
  <si>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</si>
  <si>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</si>
  <si>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</si>
  <si>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</si>
  <si>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</si>
  <si>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</si>
  <si>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</si>
  <si>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</si>
  <si>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</si>
  <si>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</si>
  <si>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</si>
  <si>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</si>
  <si>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</si>
  <si>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</si>
  <si>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</si>
  <si>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</si>
  <si>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</si>
  <si>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</si>
  <si>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</si>
  <si>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</si>
  <si>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</si>
  <si>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</si>
  <si>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</si>
  <si>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</si>
  <si>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</si>
  <si>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</si>
  <si>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</si>
  <si>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</si>
  <si>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</si>
  <si>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</si>
  <si>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</si>
  <si>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</si>
  <si>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</si>
  <si>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</si>
  <si>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</si>
  <si>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</si>
  <si>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</si>
  <si>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 xml:space="preserve">3.1 Exportacions agroalimentàries de la Comunitat Valenciana 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</si>
  <si>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</si>
  <si>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</si>
  <si>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</si>
  <si>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</si>
  <si>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</si>
  <si>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</si>
  <si>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</si>
  <si>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</si>
  <si>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</si>
  <si>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</si>
  <si>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</si>
  <si>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</si>
  <si>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</si>
  <si>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</si>
  <si>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</si>
  <si>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</si>
  <si>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MERCADERIES NO ALIMENTÀRIES*</t>
  </si>
  <si>
    <t>TOTAL PROD. TRANSFORMATS</t>
  </si>
  <si>
    <t>TOTAL EXPORTACIONS AGROALIMENTÀRIES</t>
  </si>
  <si>
    <t>*TARIC 2401, 290543-290545, 3301, 330210, 3501-3505, 380910, 3823, 382460, 4101-4103, 4301, 5001-5003, 5101-5105, 5201-5203, 5301-5305</t>
  </si>
  <si>
    <t>Font: Elaboració pròpia a partir de la base de dades DataComex del Ministeri d´Economia, Comerç i Empresa. Dades provisionals.</t>
  </si>
  <si>
    <t>3.  COMERÇ EXTERIOR AGROALIMENTARI</t>
  </si>
  <si>
    <t>3.2 Importacions agroalimentàries de la Comunitat Valenciana  (tones i milers d'euros)</t>
  </si>
  <si>
    <t>CARNS I DESPULLES COMESTIBLES</t>
  </si>
  <si>
    <t xml:space="preserve">    Carn d'oví o caprí</t>
  </si>
  <si>
    <t xml:space="preserve">    Carn i despulles d'aus</t>
  </si>
  <si>
    <t>PEIXOS, CRUSTACIS, MOL·LUSCOS…</t>
  </si>
  <si>
    <t xml:space="preserve">    Mol·luscs</t>
  </si>
  <si>
    <t>LLET I DERIVATS, OUS, MEL…</t>
  </si>
  <si>
    <t xml:space="preserve">    Llet i nata</t>
  </si>
  <si>
    <t xml:space="preserve">    Formatge</t>
  </si>
  <si>
    <t xml:space="preserve">    Flors tallades</t>
  </si>
  <si>
    <t>LLEGUMS, HORTALISSES…</t>
  </si>
  <si>
    <t xml:space="preserve">    Cebes, alls i altres al·liàcies</t>
  </si>
  <si>
    <t xml:space="preserve">    Espàrrecs</t>
  </si>
  <si>
    <t>FRUITES, CORFES DE CÍTRICS</t>
  </si>
  <si>
    <t xml:space="preserve">    Altres fruites amb corfa</t>
  </si>
  <si>
    <t xml:space="preserve">    Plàtans frescos o secs</t>
  </si>
  <si>
    <t xml:space="preserve">    Dàtils, figues…</t>
  </si>
  <si>
    <t xml:space="preserve">    Llimes</t>
  </si>
  <si>
    <t xml:space="preserve">    Pases</t>
  </si>
  <si>
    <t xml:space="preserve">    Pomes</t>
  </si>
  <si>
    <t xml:space="preserve">    Kiwis</t>
  </si>
  <si>
    <t>CEREALS</t>
  </si>
  <si>
    <t xml:space="preserve">    Blat</t>
  </si>
  <si>
    <t xml:space="preserve">    Dacsa</t>
  </si>
  <si>
    <t xml:space="preserve">    Arròs</t>
  </si>
  <si>
    <t>LLAVORS, OLEAGINOSES…</t>
  </si>
  <si>
    <t xml:space="preserve">    Cacauets</t>
  </si>
  <si>
    <t xml:space="preserve">    Llavors gira-sol</t>
  </si>
  <si>
    <t>GOMES, RESINES I ALTRES</t>
  </si>
  <si>
    <t xml:space="preserve">TOTAL IMPORTACIONS  AGRÀRIES </t>
  </si>
  <si>
    <t xml:space="preserve">    Oli de palma</t>
  </si>
  <si>
    <t xml:space="preserve">    Oli de gira-sol</t>
  </si>
  <si>
    <t>SUCRES I ARTS. CONFITERIA</t>
  </si>
  <si>
    <t>CACAU I PREPARATS</t>
  </si>
  <si>
    <t>PREPARATS CEREALS I PASTISSERIA</t>
  </si>
  <si>
    <t xml:space="preserve">   Sucs no alcohòlics</t>
  </si>
  <si>
    <t>PREPARACIONS ALIMENTÀRIES DIVERSES</t>
  </si>
  <si>
    <t xml:space="preserve">    Cervesa de malta</t>
  </si>
  <si>
    <t xml:space="preserve">    Vi i most</t>
  </si>
  <si>
    <t>RESIDUS I ALIMENTS PER A BESTIAR</t>
  </si>
  <si>
    <t>TABAC</t>
  </si>
  <si>
    <t>ALTRES MERCADERIES NO ALIMENTÀRIES*</t>
  </si>
  <si>
    <t>TOTAL IMPORTACIONS  AGROALIMENTÀRIES</t>
  </si>
  <si>
    <t>*TARIC  290543-290545, 3301, 330210, 3501-3505, 380910, 3823, 382460, 4101-4103, 4301, 5001-5003, 5101-5105, 5201-5203, 5301-5305</t>
  </si>
  <si>
    <t xml:space="preserve">3. COMERÇ EXTERIOR AGROALIMENTARI </t>
  </si>
  <si>
    <t xml:space="preserve">3.3 Destinacions de les exportacions citrícoles de la Comunitat Valenciana </t>
  </si>
  <si>
    <t>DESTINACIONS</t>
  </si>
  <si>
    <t>TOTAL CÍTRICS</t>
  </si>
  <si>
    <t>TARONGES</t>
  </si>
  <si>
    <t>MANDARINES</t>
  </si>
  <si>
    <t xml:space="preserve">LLIMES </t>
  </si>
  <si>
    <t>Setembre-Desembre 2023</t>
  </si>
  <si>
    <t>Total acumulat campanya 2023/2024</t>
  </si>
  <si>
    <t>FRANÇA</t>
  </si>
  <si>
    <t>PAÏSOS BAIXOS</t>
  </si>
  <si>
    <t xml:space="preserve">ALEMANYA </t>
  </si>
  <si>
    <t xml:space="preserve">ITÀLIA </t>
  </si>
  <si>
    <t>IRLANDA</t>
  </si>
  <si>
    <t>DINAMARCA</t>
  </si>
  <si>
    <t xml:space="preserve">GRÈCIA </t>
  </si>
  <si>
    <t>PORTUGAL</t>
  </si>
  <si>
    <t>BÈLGICA</t>
  </si>
  <si>
    <t>LUXEMBURG</t>
  </si>
  <si>
    <t>SUÈCIA</t>
  </si>
  <si>
    <t>FINLÀNDIA</t>
  </si>
  <si>
    <t>ÀUSTRIA</t>
  </si>
  <si>
    <t>MALTA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</si>
  <si>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</si>
  <si>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</si>
  <si>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</si>
  <si>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</si>
  <si>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</si>
  <si>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</si>
  <si>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</si>
  <si>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</si>
  <si>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</si>
  <si>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</si>
  <si>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CROACIA</t>
  </si>
  <si>
    <t>XIPRE</t>
  </si>
  <si>
    <t>TOTAL UE</t>
  </si>
  <si>
    <t>REGNE UNIT</t>
  </si>
  <si>
    <t>NORUEGA</t>
  </si>
  <si>
    <t>SUÏSSA</t>
  </si>
  <si>
    <t xml:space="preserve">RESTA D'EUROPA </t>
  </si>
  <si>
    <t>TOTAL EUROPA</t>
  </si>
  <si>
    <t>EEUU</t>
  </si>
  <si>
    <t xml:space="preserve">EL CANADÀ </t>
  </si>
  <si>
    <t>EL BRASIL</t>
  </si>
  <si>
    <t>UNIÓ D'EMIRATS ÀRABS</t>
  </si>
  <si>
    <t>XINA</t>
  </si>
  <si>
    <t>RESTA DEL MÓN</t>
  </si>
  <si>
    <t>T O T A L</t>
  </si>
  <si>
    <t>Font: Elaboració pròpia a partir de la base de dades DataComex del Ministeri d'Economia, Comerç i Empresa. Dades provisionals.</t>
  </si>
  <si>
    <t>Font: Elaboració pròpia a partir de la base de dades DataComex del Ministeri d'Indústria, Comerç i Turisme. Dades provisionals.</t>
  </si>
  <si>
    <t>2. INFORMACIÓ  ESTADÍSTICA</t>
  </si>
  <si>
    <t>2.1. Estadístiques agrícoles</t>
  </si>
  <si>
    <t>2.1.1. AVANÇOS DE SUPERFÍCIES I PRODUCCIONS</t>
  </si>
  <si>
    <t>Desembre 2023</t>
  </si>
  <si>
    <t xml:space="preserve">COMUNITAT VALENCIANA 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</si>
  <si>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</si>
  <si>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</si>
  <si>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</si>
  <si>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</si>
  <si>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2012/2021</t>
  </si>
  <si>
    <t>Avanç 2023</t>
  </si>
  <si>
    <t xml:space="preserve">  CEREALS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</si>
  <si>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</si>
  <si>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</si>
  <si>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</si>
  <si>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LLEGUMINOSES</t>
  </si>
  <si>
    <t xml:space="preserve">    Fesols secs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</si>
  <si>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</si>
  <si>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</si>
  <si>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</si>
  <si>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</si>
  <si>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</si>
  <si>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</si>
  <si>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</si>
  <si>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</si>
  <si>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</si>
  <si>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</si>
  <si>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</si>
  <si>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</si>
  <si>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</si>
  <si>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</si>
  <si>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</si>
  <si>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</si>
  <si>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</si>
  <si>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</si>
  <si>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</si>
  <si>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</si>
  <si>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</si>
  <si>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</si>
  <si>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</si>
  <si>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</si>
  <si>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</si>
  <si>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</si>
  <si>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</si>
  <si>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</si>
  <si>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</si>
  <si>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</si>
  <si>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</si>
  <si>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r>
      <t xml:space="preserve">    Tomaca</t>
    </r>
    <r>
      <rPr>
        <vertAlign val="superscript"/>
        <sz val="10"/>
        <color indexed="18"/>
        <rFont val="Times New Roman"/>
        <family val="1"/>
      </rPr>
      <t>(1)</t>
    </r>
  </si>
  <si>
    <t>(sd) : sense dades a data de referència.</t>
  </si>
  <si>
    <t xml:space="preserve"> CASTELLÓ</t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</si>
  <si>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</si>
  <si>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</si>
  <si>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</si>
  <si>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</si>
  <si>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</si>
  <si>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r>
      <t xml:space="preserve">    Tomaca </t>
    </r>
    <r>
      <rPr>
        <vertAlign val="superscript"/>
        <sz val="12"/>
        <color indexed="18"/>
        <rFont val="Times New Roman"/>
        <family val="1"/>
      </rPr>
      <t>(1)</t>
    </r>
  </si>
  <si>
    <t>2.1.2. AVANÇOS DE PRODUCCIÓ DE CULTIUS LLENYOSOS (t)</t>
  </si>
  <si>
    <t>DESEMBRE 2023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</si>
  <si>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</si>
  <si>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</si>
  <si>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MITJANA CAMPANYES 2012/2013 A 2021/2022</t>
  </si>
  <si>
    <t>BALANÇ CAMPANYA 2022/2023</t>
  </si>
  <si>
    <t>PRIMER ALFARRÀS CAMPANYA 2023/2024</t>
  </si>
  <si>
    <t xml:space="preserve">TARONGES </t>
  </si>
  <si>
    <t>LLIMES</t>
  </si>
  <si>
    <t>ARANGES</t>
  </si>
  <si>
    <t>LIMA</t>
  </si>
  <si>
    <t>TARONGER AMARG</t>
  </si>
  <si>
    <t>ALTRES LLENYOSOS</t>
  </si>
  <si>
    <t>MITJANA ANYS             2012 A 2021</t>
  </si>
  <si>
    <t>AVANÇ DESEMBRE 2023</t>
  </si>
  <si>
    <t>FRUITERS</t>
  </si>
  <si>
    <t xml:space="preserve"> Poma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</si>
  <si>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</si>
  <si>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</si>
  <si>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</si>
  <si>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</si>
  <si>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</si>
  <si>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</si>
  <si>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</si>
  <si>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</si>
  <si>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</si>
  <si>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</si>
  <si>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</si>
  <si>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</si>
  <si>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</si>
  <si>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</si>
  <si>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</si>
  <si>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</si>
  <si>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</si>
  <si>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</si>
  <si>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</si>
  <si>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</si>
  <si>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</si>
  <si>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 xml:space="preserve">2.2.1. Moviment comercial pequari de la Comunitat Valenciana </t>
  </si>
  <si>
    <t>VENDES DE BESTIAR</t>
  </si>
  <si>
    <t>4t  trimestre 2023</t>
  </si>
  <si>
    <t>CLASSE DE BESTIAR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</si>
  <si>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</si>
  <si>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</si>
  <si>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</si>
  <si>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</si>
  <si>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</si>
  <si>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</si>
  <si>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</si>
  <si>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</si>
  <si>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</si>
  <si>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</si>
  <si>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</si>
  <si>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</si>
  <si>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</si>
  <si>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</si>
  <si>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</si>
  <si>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</si>
  <si>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</si>
  <si>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</si>
  <si>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</si>
  <si>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</si>
  <si>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</si>
  <si>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</si>
  <si>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</si>
  <si>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</si>
  <si>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</si>
  <si>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</si>
  <si>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</si>
  <si>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</si>
  <si>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</si>
  <si>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</si>
  <si>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</si>
  <si>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</si>
  <si>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</si>
  <si>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</si>
  <si>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RESTA ESPANYA</t>
  </si>
  <si>
    <t>FORA DE ESPANYA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</si>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</sst>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General_)"/>
    <numFmt numFmtId="166" formatCode="#,##0.0"/>
    <numFmt numFmtId="167" formatCode="0.0_)"/>
    <numFmt numFmtId="168" formatCode="0.0"/>
    <numFmt numFmtId="169" formatCode="###0"/>
    <numFmt numFmtId="170" formatCode="_-* #,##0.00\ _€_-;\-* #,##0.00\ _€_-;_-* &quot;-&quot;??\ _€_-;_-@_-"/>
    <numFmt numFmtId="171" formatCode="_-* #,##0\ _€_-;\-* #,##0\ _€_-;_-* &quot;-&quot;??\ _€_-;_-@_-"/>
    <numFmt numFmtId="172" formatCode="#,##0_);\(#,##0\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sz val="10"/>
      <color indexed="18"/>
      <name val="Courier New"/>
      <family val="3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10"/>
      <name val="Courier New"/>
      <family val="3"/>
    </font>
    <font>
      <sz val="9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10"/>
      <name val="Courier New"/>
      <family val="3"/>
    </font>
    <font>
      <b/>
      <sz val="20"/>
      <color indexed="17"/>
      <name val="Times New Roman"/>
      <family val="1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b/>
      <vertAlign val="superscript"/>
      <sz val="14"/>
      <color indexed="18"/>
      <name val="Times New Roman"/>
      <family val="1"/>
    </font>
    <font>
      <sz val="10"/>
      <name val="Arial"/>
      <family val="2"/>
    </font>
    <font>
      <b/>
      <sz val="16"/>
      <color indexed="25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Arial"/>
      <family val="2"/>
    </font>
    <font>
      <sz val="10"/>
      <name val="Arial"/>
    </font>
    <font>
      <sz val="11"/>
      <color indexed="18"/>
      <name val="Times New Roman"/>
      <family val="1"/>
    </font>
    <font>
      <vertAlign val="superscript"/>
      <sz val="12"/>
      <color indexed="18"/>
      <name val="Times New Roman"/>
      <family val="1"/>
    </font>
    <font>
      <vertAlign val="superscript"/>
      <sz val="10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9"/>
      </patternFill>
    </fill>
  </fills>
  <borders count="154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8"/>
      </left>
      <right style="medium">
        <color indexed="8"/>
      </right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80"/>
      </left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thin">
        <color indexed="64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thin">
        <color rgb="FF000080"/>
      </right>
      <top/>
      <bottom/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medium">
        <color rgb="FF000080"/>
      </right>
      <top/>
      <bottom style="medium">
        <color rgb="FF00206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/>
      <right style="thin">
        <color indexed="64"/>
      </right>
      <top style="medium">
        <color rgb="FF000080"/>
      </top>
      <bottom style="medium">
        <color rgb="FF000080"/>
      </bottom>
      <diagonal/>
    </border>
    <border>
      <left style="thin">
        <color rgb="FF000080"/>
      </left>
      <right style="thin">
        <color rgb="FF000080"/>
      </right>
      <top style="medium">
        <color rgb="FF000080"/>
      </top>
      <bottom style="medium">
        <color rgb="FF000080"/>
      </bottom>
      <diagonal/>
    </border>
    <border>
      <left style="thin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</borders>
  <cellStyleXfs count="15">
    <xf numFmtId="0" fontId="0" fillId="0" borderId="0"/>
    <xf numFmtId="165" fontId="10" fillId="0" borderId="0"/>
    <xf numFmtId="165" fontId="15" fillId="0" borderId="0"/>
    <xf numFmtId="0" fontId="22" fillId="0" borderId="0"/>
    <xf numFmtId="0" fontId="25" fillId="0" borderId="0"/>
    <xf numFmtId="0" fontId="27" fillId="0" borderId="0"/>
    <xf numFmtId="0" fontId="25" fillId="0" borderId="0"/>
    <xf numFmtId="0" fontId="2" fillId="0" borderId="0"/>
    <xf numFmtId="0" fontId="27" fillId="0" borderId="0"/>
    <xf numFmtId="0" fontId="1" fillId="0" borderId="0"/>
    <xf numFmtId="170" fontId="1" fillId="0" borderId="0" applyFont="0" applyFill="0" applyBorder="0" applyAlignment="0" applyProtection="0"/>
    <xf numFmtId="0" fontId="25" fillId="0" borderId="0"/>
    <xf numFmtId="0" fontId="39" fillId="0" borderId="0"/>
    <xf numFmtId="165" fontId="10" fillId="0" borderId="0"/>
    <xf numFmtId="0" fontId="39" fillId="0" borderId="0"/>
  </cellStyleXfs>
  <cellXfs count="754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6" fillId="2" borderId="3" xfId="0" applyNumberFormat="1" applyFont="1" applyFill="1" applyBorder="1" applyAlignment="1" applyProtection="1">
      <alignment horizontal="left" vertical="center"/>
      <protection locked="0"/>
    </xf>
    <xf numFmtId="164" fontId="6" fillId="2" borderId="4" xfId="0" applyNumberFormat="1" applyFont="1" applyFill="1" applyBorder="1" applyAlignment="1" applyProtection="1">
      <alignment horizontal="center" wrapText="1"/>
      <protection locked="0"/>
    </xf>
    <xf numFmtId="164" fontId="6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protection locked="0"/>
    </xf>
    <xf numFmtId="4" fontId="9" fillId="0" borderId="8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4" fontId="9" fillId="0" borderId="9" xfId="1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4" fontId="9" fillId="0" borderId="11" xfId="1" applyNumberFormat="1" applyFon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166" fontId="7" fillId="0" borderId="5" xfId="1" applyNumberFormat="1" applyFont="1" applyBorder="1" applyProtection="1">
      <protection locked="0"/>
    </xf>
    <xf numFmtId="166" fontId="7" fillId="0" borderId="11" xfId="1" applyNumberFormat="1" applyFont="1" applyBorder="1" applyProtection="1">
      <protection locked="0"/>
    </xf>
    <xf numFmtId="166" fontId="6" fillId="0" borderId="8" xfId="1" applyNumberFormat="1" applyFont="1" applyBorder="1" applyProtection="1">
      <protection locked="0"/>
    </xf>
    <xf numFmtId="166" fontId="7" fillId="0" borderId="14" xfId="0" applyNumberFormat="1" applyFont="1" applyBorder="1" applyProtection="1">
      <protection locked="0"/>
    </xf>
    <xf numFmtId="166" fontId="7" fillId="0" borderId="17" xfId="1" applyNumberFormat="1" applyFont="1" applyBorder="1" applyProtection="1">
      <protection locked="0"/>
    </xf>
    <xf numFmtId="166" fontId="6" fillId="0" borderId="16" xfId="0" applyNumberFormat="1" applyFont="1" applyBorder="1" applyAlignment="1">
      <alignment horizontal="right"/>
    </xf>
    <xf numFmtId="0" fontId="11" fillId="0" borderId="0" xfId="0" applyFont="1"/>
    <xf numFmtId="0" fontId="7" fillId="0" borderId="0" xfId="0" applyFont="1"/>
    <xf numFmtId="0" fontId="5" fillId="0" borderId="0" xfId="0" applyFont="1"/>
    <xf numFmtId="0" fontId="13" fillId="0" borderId="0" xfId="0" applyFont="1"/>
    <xf numFmtId="166" fontId="7" fillId="0" borderId="17" xfId="1" applyNumberFormat="1" applyFont="1" applyBorder="1" applyAlignment="1" applyProtection="1">
      <alignment horizontal="right"/>
      <protection locked="0"/>
    </xf>
    <xf numFmtId="164" fontId="12" fillId="0" borderId="0" xfId="0" applyNumberFormat="1" applyFont="1"/>
    <xf numFmtId="164" fontId="5" fillId="0" borderId="0" xfId="0" applyNumberFormat="1" applyFont="1"/>
    <xf numFmtId="166" fontId="7" fillId="0" borderId="5" xfId="1" applyNumberFormat="1" applyFont="1" applyBorder="1" applyAlignment="1" applyProtection="1">
      <alignment horizontal="right"/>
      <protection locked="0"/>
    </xf>
    <xf numFmtId="166" fontId="6" fillId="0" borderId="14" xfId="0" applyNumberFormat="1" applyFont="1" applyBorder="1" applyAlignment="1">
      <alignment horizontal="right"/>
    </xf>
    <xf numFmtId="166" fontId="7" fillId="3" borderId="14" xfId="0" applyNumberFormat="1" applyFont="1" applyFill="1" applyBorder="1" applyProtection="1">
      <protection locked="0"/>
    </xf>
    <xf numFmtId="166" fontId="7" fillId="3" borderId="17" xfId="1" applyNumberFormat="1" applyFont="1" applyFill="1" applyBorder="1" applyProtection="1">
      <protection locked="0"/>
    </xf>
    <xf numFmtId="166" fontId="7" fillId="3" borderId="17" xfId="1" applyNumberFormat="1" applyFont="1" applyFill="1" applyBorder="1" applyAlignment="1" applyProtection="1">
      <alignment horizontal="right"/>
      <protection locked="0"/>
    </xf>
    <xf numFmtId="166" fontId="7" fillId="3" borderId="5" xfId="1" applyNumberFormat="1" applyFont="1" applyFill="1" applyBorder="1" applyProtection="1">
      <protection locked="0"/>
    </xf>
    <xf numFmtId="166" fontId="7" fillId="3" borderId="4" xfId="0" applyNumberFormat="1" applyFont="1" applyFill="1" applyBorder="1" applyProtection="1">
      <protection locked="0"/>
    </xf>
    <xf numFmtId="166" fontId="0" fillId="0" borderId="0" xfId="0" applyNumberFormat="1"/>
    <xf numFmtId="164" fontId="7" fillId="0" borderId="18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164" fontId="6" fillId="0" borderId="14" xfId="0" applyNumberFormat="1" applyFont="1" applyBorder="1" applyAlignment="1">
      <alignment horizontal="left"/>
    </xf>
    <xf numFmtId="164" fontId="7" fillId="3" borderId="22" xfId="0" applyNumberFormat="1" applyFont="1" applyFill="1" applyBorder="1" applyAlignment="1">
      <alignment horizontal="left"/>
    </xf>
    <xf numFmtId="164" fontId="6" fillId="0" borderId="7" xfId="0" applyNumberFormat="1" applyFont="1" applyBorder="1" applyAlignment="1" applyProtection="1">
      <alignment horizontal="left"/>
      <protection locked="0"/>
    </xf>
    <xf numFmtId="164" fontId="7" fillId="0" borderId="4" xfId="0" applyNumberFormat="1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7" fillId="0" borderId="3" xfId="0" applyNumberFormat="1" applyFont="1" applyBorder="1" applyAlignment="1" applyProtection="1">
      <alignment horizontal="left"/>
      <protection locked="0"/>
    </xf>
    <xf numFmtId="164" fontId="7" fillId="3" borderId="3" xfId="0" applyNumberFormat="1" applyFont="1" applyFill="1" applyBorder="1" applyAlignment="1" applyProtection="1">
      <alignment horizontal="left"/>
      <protection locked="0"/>
    </xf>
    <xf numFmtId="166" fontId="7" fillId="0" borderId="14" xfId="0" applyNumberFormat="1" applyFont="1" applyBorder="1"/>
    <xf numFmtId="166" fontId="7" fillId="0" borderId="15" xfId="0" applyNumberFormat="1" applyFont="1" applyBorder="1" applyAlignment="1">
      <alignment horizontal="right"/>
    </xf>
    <xf numFmtId="166" fontId="7" fillId="0" borderId="16" xfId="0" applyNumberFormat="1" applyFont="1" applyBorder="1" applyAlignment="1">
      <alignment horizontal="right"/>
    </xf>
    <xf numFmtId="166" fontId="7" fillId="3" borderId="14" xfId="0" applyNumberFormat="1" applyFont="1" applyFill="1" applyBorder="1"/>
    <xf numFmtId="166" fontId="7" fillId="3" borderId="15" xfId="0" applyNumberFormat="1" applyFont="1" applyFill="1" applyBorder="1" applyAlignment="1">
      <alignment horizontal="right"/>
    </xf>
    <xf numFmtId="166" fontId="7" fillId="3" borderId="16" xfId="0" applyNumberFormat="1" applyFont="1" applyFill="1" applyBorder="1" applyAlignment="1">
      <alignment horizontal="right"/>
    </xf>
    <xf numFmtId="166" fontId="7" fillId="0" borderId="4" xfId="0" applyNumberFormat="1" applyFont="1" applyBorder="1"/>
    <xf numFmtId="166" fontId="7" fillId="0" borderId="19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6" fontId="6" fillId="0" borderId="8" xfId="1" applyNumberFormat="1" applyFont="1" applyBorder="1"/>
    <xf numFmtId="166" fontId="6" fillId="0" borderId="15" xfId="0" applyNumberFormat="1" applyFont="1" applyBorder="1" applyAlignment="1">
      <alignment horizontal="right"/>
    </xf>
    <xf numFmtId="166" fontId="7" fillId="0" borderId="17" xfId="1" applyNumberFormat="1" applyFont="1" applyBorder="1"/>
    <xf numFmtId="164" fontId="7" fillId="3" borderId="18" xfId="0" applyNumberFormat="1" applyFont="1" applyFill="1" applyBorder="1" applyAlignment="1" applyProtection="1">
      <alignment horizontal="left"/>
      <protection locked="0"/>
    </xf>
    <xf numFmtId="166" fontId="7" fillId="3" borderId="4" xfId="0" applyNumberFormat="1" applyFont="1" applyFill="1" applyBorder="1"/>
    <xf numFmtId="166" fontId="7" fillId="3" borderId="19" xfId="0" applyNumberFormat="1" applyFont="1" applyFill="1" applyBorder="1" applyAlignment="1">
      <alignment horizontal="right"/>
    </xf>
    <xf numFmtId="164" fontId="7" fillId="0" borderId="18" xfId="0" applyNumberFormat="1" applyFont="1" applyBorder="1" applyAlignment="1" applyProtection="1">
      <alignment horizontal="left"/>
      <protection locked="0"/>
    </xf>
    <xf numFmtId="165" fontId="7" fillId="3" borderId="30" xfId="0" applyNumberFormat="1" applyFont="1" applyFill="1" applyBorder="1" applyAlignment="1" applyProtection="1">
      <alignment horizontal="left"/>
      <protection locked="0"/>
    </xf>
    <xf numFmtId="164" fontId="6" fillId="0" borderId="21" xfId="0" applyNumberFormat="1" applyFont="1" applyBorder="1" applyAlignment="1" applyProtection="1">
      <alignment horizontal="center" wrapText="1"/>
      <protection locked="0"/>
    </xf>
    <xf numFmtId="166" fontId="6" fillId="0" borderId="17" xfId="1" applyNumberFormat="1" applyFont="1" applyBorder="1"/>
    <xf numFmtId="166" fontId="6" fillId="0" borderId="16" xfId="0" applyNumberFormat="1" applyFont="1" applyBorder="1"/>
    <xf numFmtId="166" fontId="7" fillId="3" borderId="22" xfId="0" applyNumberFormat="1" applyFont="1" applyFill="1" applyBorder="1"/>
    <xf numFmtId="167" fontId="12" fillId="0" borderId="0" xfId="0" applyNumberFormat="1" applyFont="1"/>
    <xf numFmtId="167" fontId="11" fillId="0" borderId="0" xfId="0" applyNumberFormat="1" applyFont="1"/>
    <xf numFmtId="166" fontId="7" fillId="0" borderId="13" xfId="0" applyNumberFormat="1" applyFont="1" applyBorder="1" applyAlignment="1">
      <alignment horizontal="right"/>
    </xf>
    <xf numFmtId="166" fontId="6" fillId="0" borderId="20" xfId="0" applyNumberFormat="1" applyFont="1" applyBorder="1" applyAlignment="1">
      <alignment horizontal="right"/>
    </xf>
    <xf numFmtId="166" fontId="6" fillId="0" borderId="11" xfId="1" applyNumberFormat="1" applyFont="1" applyBorder="1"/>
    <xf numFmtId="166" fontId="7" fillId="3" borderId="21" xfId="0" applyNumberFormat="1" applyFont="1" applyFill="1" applyBorder="1"/>
    <xf numFmtId="166" fontId="7" fillId="3" borderId="25" xfId="0" applyNumberFormat="1" applyFont="1" applyFill="1" applyBorder="1"/>
    <xf numFmtId="166" fontId="6" fillId="0" borderId="14" xfId="0" applyNumberFormat="1" applyFont="1" applyBorder="1" applyProtection="1">
      <protection locked="0"/>
    </xf>
    <xf numFmtId="166" fontId="6" fillId="0" borderId="15" xfId="0" applyNumberFormat="1" applyFont="1" applyBorder="1" applyAlignment="1" applyProtection="1">
      <alignment horizontal="right"/>
      <protection locked="0"/>
    </xf>
    <xf numFmtId="166" fontId="6" fillId="0" borderId="16" xfId="0" applyNumberFormat="1" applyFont="1" applyBorder="1" applyAlignment="1" applyProtection="1">
      <alignment horizontal="right"/>
      <protection locked="0"/>
    </xf>
    <xf numFmtId="166" fontId="7" fillId="3" borderId="19" xfId="0" applyNumberFormat="1" applyFont="1" applyFill="1" applyBorder="1" applyAlignment="1" applyProtection="1">
      <alignment horizontal="right"/>
      <protection locked="0"/>
    </xf>
    <xf numFmtId="166" fontId="7" fillId="3" borderId="5" xfId="1" applyNumberFormat="1" applyFont="1" applyFill="1" applyBorder="1"/>
    <xf numFmtId="166" fontId="6" fillId="0" borderId="27" xfId="1" applyNumberFormat="1" applyFont="1" applyBorder="1"/>
    <xf numFmtId="166" fontId="7" fillId="0" borderId="4" xfId="0" applyNumberFormat="1" applyFont="1" applyBorder="1" applyAlignment="1">
      <alignment horizontal="right"/>
    </xf>
    <xf numFmtId="166" fontId="7" fillId="0" borderId="5" xfId="1" applyNumberFormat="1" applyFont="1" applyBorder="1"/>
    <xf numFmtId="166" fontId="6" fillId="0" borderId="3" xfId="0" applyNumberFormat="1" applyFont="1" applyBorder="1" applyAlignment="1">
      <alignment horizontal="right"/>
    </xf>
    <xf numFmtId="166" fontId="6" fillId="0" borderId="8" xfId="0" applyNumberFormat="1" applyFont="1" applyBorder="1"/>
    <xf numFmtId="166" fontId="7" fillId="0" borderId="3" xfId="0" applyNumberFormat="1" applyFont="1" applyBorder="1"/>
    <xf numFmtId="166" fontId="7" fillId="0" borderId="17" xfId="0" applyNumberFormat="1" applyFont="1" applyBorder="1"/>
    <xf numFmtId="166" fontId="7" fillId="3" borderId="3" xfId="0" applyNumberFormat="1" applyFont="1" applyFill="1" applyBorder="1"/>
    <xf numFmtId="166" fontId="7" fillId="3" borderId="17" xfId="0" applyNumberFormat="1" applyFont="1" applyFill="1" applyBorder="1"/>
    <xf numFmtId="166" fontId="7" fillId="3" borderId="17" xfId="1" applyNumberFormat="1" applyFont="1" applyFill="1" applyBorder="1"/>
    <xf numFmtId="166" fontId="7" fillId="3" borderId="26" xfId="0" applyNumberFormat="1" applyFont="1" applyFill="1" applyBorder="1"/>
    <xf numFmtId="166" fontId="6" fillId="0" borderId="22" xfId="0" applyNumberFormat="1" applyFont="1" applyBorder="1" applyAlignment="1">
      <alignment horizontal="right"/>
    </xf>
    <xf numFmtId="166" fontId="6" fillId="0" borderId="23" xfId="1" applyNumberFormat="1" applyFont="1" applyBorder="1"/>
    <xf numFmtId="166" fontId="6" fillId="0" borderId="24" xfId="0" applyNumberFormat="1" applyFont="1" applyBorder="1" applyAlignment="1">
      <alignment horizontal="right"/>
    </xf>
    <xf numFmtId="166" fontId="6" fillId="0" borderId="25" xfId="0" applyNumberFormat="1" applyFont="1" applyBorder="1" applyAlignment="1">
      <alignment horizontal="right"/>
    </xf>
    <xf numFmtId="165" fontId="16" fillId="0" borderId="0" xfId="2" applyFont="1" applyAlignment="1">
      <alignment vertical="center"/>
    </xf>
    <xf numFmtId="165" fontId="7" fillId="0" borderId="0" xfId="2" applyFont="1"/>
    <xf numFmtId="164" fontId="17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5" fontId="19" fillId="0" borderId="31" xfId="2" applyFont="1" applyBorder="1" applyAlignment="1">
      <alignment horizontal="left" vertical="center"/>
    </xf>
    <xf numFmtId="165" fontId="20" fillId="0" borderId="32" xfId="2" applyFont="1" applyBorder="1"/>
    <xf numFmtId="165" fontId="6" fillId="0" borderId="32" xfId="2" applyFont="1" applyBorder="1"/>
    <xf numFmtId="165" fontId="6" fillId="0" borderId="33" xfId="2" applyFont="1" applyBorder="1"/>
    <xf numFmtId="165" fontId="6" fillId="3" borderId="2" xfId="2" applyFont="1" applyFill="1" applyBorder="1" applyAlignment="1">
      <alignment horizontal="left"/>
    </xf>
    <xf numFmtId="165" fontId="20" fillId="3" borderId="14" xfId="2" applyFont="1" applyFill="1" applyBorder="1" applyAlignment="1">
      <alignment horizontal="left"/>
    </xf>
    <xf numFmtId="165" fontId="20" fillId="3" borderId="22" xfId="2" applyFont="1" applyFill="1" applyBorder="1" applyAlignment="1">
      <alignment horizontal="left"/>
    </xf>
    <xf numFmtId="165" fontId="21" fillId="3" borderId="40" xfId="2" applyFont="1" applyFill="1" applyBorder="1" applyAlignment="1">
      <alignment horizontal="center" vertical="center"/>
    </xf>
    <xf numFmtId="165" fontId="21" fillId="3" borderId="41" xfId="2" applyFont="1" applyFill="1" applyBorder="1" applyAlignment="1">
      <alignment horizontal="center" vertical="center"/>
    </xf>
    <xf numFmtId="165" fontId="21" fillId="3" borderId="24" xfId="2" applyFont="1" applyFill="1" applyBorder="1" applyAlignment="1">
      <alignment horizontal="center" vertical="center"/>
    </xf>
    <xf numFmtId="165" fontId="21" fillId="3" borderId="42" xfId="2" applyFont="1" applyFill="1" applyBorder="1" applyAlignment="1">
      <alignment horizontal="center" vertical="center"/>
    </xf>
    <xf numFmtId="165" fontId="21" fillId="3" borderId="43" xfId="2" applyFont="1" applyFill="1" applyBorder="1" applyAlignment="1">
      <alignment horizontal="center" vertical="center"/>
    </xf>
    <xf numFmtId="165" fontId="21" fillId="3" borderId="44" xfId="2" applyFont="1" applyFill="1" applyBorder="1" applyAlignment="1">
      <alignment horizontal="center" vertical="center"/>
    </xf>
    <xf numFmtId="0" fontId="7" fillId="0" borderId="2" xfId="3" applyFont="1" applyBorder="1" applyAlignment="1">
      <alignment horizontal="left" wrapText="1"/>
    </xf>
    <xf numFmtId="168" fontId="23" fillId="0" borderId="45" xfId="0" applyNumberFormat="1" applyFont="1" applyBorder="1" applyAlignment="1">
      <alignment horizontal="right"/>
    </xf>
    <xf numFmtId="168" fontId="23" fillId="0" borderId="46" xfId="0" quotePrefix="1" applyNumberFormat="1" applyFont="1" applyBorder="1" applyAlignment="1">
      <alignment horizontal="right"/>
    </xf>
    <xf numFmtId="168" fontId="23" fillId="0" borderId="47" xfId="0" quotePrefix="1" applyNumberFormat="1" applyFont="1" applyBorder="1" applyAlignment="1">
      <alignment horizontal="right"/>
    </xf>
    <xf numFmtId="168" fontId="23" fillId="0" borderId="48" xfId="0" quotePrefix="1" applyNumberFormat="1" applyFont="1" applyBorder="1" applyAlignment="1">
      <alignment horizontal="right"/>
    </xf>
    <xf numFmtId="168" fontId="23" fillId="0" borderId="49" xfId="0" quotePrefix="1" applyNumberFormat="1" applyFont="1" applyBorder="1" applyAlignment="1">
      <alignment horizontal="right"/>
    </xf>
    <xf numFmtId="168" fontId="23" fillId="0" borderId="45" xfId="0" quotePrefix="1" applyNumberFormat="1" applyFont="1" applyBorder="1" applyAlignment="1">
      <alignment horizontal="right"/>
    </xf>
    <xf numFmtId="168" fontId="23" fillId="0" borderId="50" xfId="0" quotePrefix="1" applyNumberFormat="1" applyFont="1" applyBorder="1" applyAlignment="1">
      <alignment horizontal="right"/>
    </xf>
    <xf numFmtId="167" fontId="7" fillId="0" borderId="0" xfId="2" applyNumberFormat="1" applyFont="1"/>
    <xf numFmtId="0" fontId="7" fillId="4" borderId="14" xfId="3" applyFont="1" applyFill="1" applyBorder="1" applyAlignment="1">
      <alignment horizontal="left" wrapText="1"/>
    </xf>
    <xf numFmtId="168" fontId="23" fillId="3" borderId="17" xfId="0" quotePrefix="1" applyNumberFormat="1" applyFont="1" applyFill="1" applyBorder="1"/>
    <xf numFmtId="168" fontId="23" fillId="3" borderId="51" xfId="0" quotePrefix="1" applyNumberFormat="1" applyFont="1" applyFill="1" applyBorder="1"/>
    <xf numFmtId="168" fontId="23" fillId="3" borderId="15" xfId="0" quotePrefix="1" applyNumberFormat="1" applyFont="1" applyFill="1" applyBorder="1"/>
    <xf numFmtId="168" fontId="23" fillId="3" borderId="52" xfId="0" quotePrefix="1" applyNumberFormat="1" applyFont="1" applyFill="1" applyBorder="1"/>
    <xf numFmtId="168" fontId="23" fillId="3" borderId="0" xfId="0" quotePrefix="1" applyNumberFormat="1" applyFont="1" applyFill="1"/>
    <xf numFmtId="168" fontId="23" fillId="3" borderId="16" xfId="0" quotePrefix="1" applyNumberFormat="1" applyFont="1" applyFill="1" applyBorder="1"/>
    <xf numFmtId="0" fontId="7" fillId="0" borderId="14" xfId="3" applyFont="1" applyBorder="1" applyAlignment="1">
      <alignment horizontal="left" wrapText="1"/>
    </xf>
    <xf numFmtId="168" fontId="23" fillId="0" borderId="17" xfId="0" quotePrefix="1" applyNumberFormat="1" applyFont="1" applyBorder="1"/>
    <xf numFmtId="168" fontId="23" fillId="0" borderId="51" xfId="0" quotePrefix="1" applyNumberFormat="1" applyFont="1" applyBorder="1"/>
    <xf numFmtId="168" fontId="23" fillId="0" borderId="15" xfId="0" quotePrefix="1" applyNumberFormat="1" applyFont="1" applyBorder="1"/>
    <xf numFmtId="168" fontId="23" fillId="0" borderId="52" xfId="0" quotePrefix="1" applyNumberFormat="1" applyFont="1" applyBorder="1"/>
    <xf numFmtId="168" fontId="23" fillId="0" borderId="0" xfId="0" quotePrefix="1" applyNumberFormat="1" applyFont="1"/>
    <xf numFmtId="168" fontId="23" fillId="0" borderId="16" xfId="0" quotePrefix="1" applyNumberFormat="1" applyFont="1" applyBorder="1"/>
    <xf numFmtId="0" fontId="7" fillId="4" borderId="2" xfId="3" applyFont="1" applyFill="1" applyBorder="1" applyAlignment="1">
      <alignment horizontal="left" wrapText="1"/>
    </xf>
    <xf numFmtId="168" fontId="23" fillId="3" borderId="45" xfId="0" quotePrefix="1" applyNumberFormat="1" applyFont="1" applyFill="1" applyBorder="1"/>
    <xf numFmtId="168" fontId="23" fillId="3" borderId="46" xfId="0" quotePrefix="1" applyNumberFormat="1" applyFont="1" applyFill="1" applyBorder="1"/>
    <xf numFmtId="168" fontId="23" fillId="3" borderId="47" xfId="0" quotePrefix="1" applyNumberFormat="1" applyFont="1" applyFill="1" applyBorder="1"/>
    <xf numFmtId="168" fontId="23" fillId="3" borderId="48" xfId="0" quotePrefix="1" applyNumberFormat="1" applyFont="1" applyFill="1" applyBorder="1"/>
    <xf numFmtId="168" fontId="23" fillId="3" borderId="49" xfId="0" quotePrefix="1" applyNumberFormat="1" applyFont="1" applyFill="1" applyBorder="1"/>
    <xf numFmtId="168" fontId="23" fillId="3" borderId="50" xfId="0" quotePrefix="1" applyNumberFormat="1" applyFont="1" applyFill="1" applyBorder="1"/>
    <xf numFmtId="168" fontId="7" fillId="0" borderId="0" xfId="2" applyNumberFormat="1" applyFont="1" applyAlignment="1">
      <alignment horizontal="center"/>
    </xf>
    <xf numFmtId="0" fontId="7" fillId="4" borderId="22" xfId="3" applyFont="1" applyFill="1" applyBorder="1" applyAlignment="1">
      <alignment horizontal="left" wrapText="1"/>
    </xf>
    <xf numFmtId="168" fontId="23" fillId="3" borderId="23" xfId="0" quotePrefix="1" applyNumberFormat="1" applyFont="1" applyFill="1" applyBorder="1"/>
    <xf numFmtId="168" fontId="23" fillId="3" borderId="53" xfId="0" quotePrefix="1" applyNumberFormat="1" applyFont="1" applyFill="1" applyBorder="1"/>
    <xf numFmtId="168" fontId="23" fillId="3" borderId="25" xfId="0" quotePrefix="1" applyNumberFormat="1" applyFont="1" applyFill="1" applyBorder="1"/>
    <xf numFmtId="168" fontId="23" fillId="3" borderId="54" xfId="0" quotePrefix="1" applyNumberFormat="1" applyFont="1" applyFill="1" applyBorder="1"/>
    <xf numFmtId="168" fontId="23" fillId="3" borderId="29" xfId="0" quotePrefix="1" applyNumberFormat="1" applyFont="1" applyFill="1" applyBorder="1"/>
    <xf numFmtId="168" fontId="23" fillId="3" borderId="55" xfId="0" quotePrefix="1" applyNumberFormat="1" applyFont="1" applyFill="1" applyBorder="1"/>
    <xf numFmtId="165" fontId="12" fillId="0" borderId="0" xfId="2" applyFont="1" applyAlignment="1">
      <alignment horizontal="left"/>
    </xf>
    <xf numFmtId="165" fontId="14" fillId="5" borderId="0" xfId="2" applyFont="1" applyFill="1" applyAlignment="1">
      <alignment vertical="center"/>
    </xf>
    <xf numFmtId="0" fontId="12" fillId="5" borderId="0" xfId="0" applyFont="1" applyFill="1"/>
    <xf numFmtId="0" fontId="12" fillId="0" borderId="0" xfId="0" applyFont="1"/>
    <xf numFmtId="0" fontId="4" fillId="5" borderId="0" xfId="0" applyFont="1" applyFill="1" applyAlignment="1">
      <alignment vertical="center"/>
    </xf>
    <xf numFmtId="0" fontId="7" fillId="5" borderId="0" xfId="0" applyFont="1" applyFill="1"/>
    <xf numFmtId="165" fontId="20" fillId="0" borderId="1" xfId="0" applyNumberFormat="1" applyFont="1" applyBorder="1" applyAlignment="1">
      <alignment horizontal="left" vertical="center"/>
    </xf>
    <xf numFmtId="165" fontId="20" fillId="5" borderId="49" xfId="0" applyNumberFormat="1" applyFont="1" applyFill="1" applyBorder="1" applyAlignment="1">
      <alignment horizontal="left" vertical="center"/>
    </xf>
    <xf numFmtId="165" fontId="20" fillId="5" borderId="50" xfId="0" applyNumberFormat="1" applyFont="1" applyFill="1" applyBorder="1" applyAlignment="1">
      <alignment horizontal="left" vertical="center"/>
    </xf>
    <xf numFmtId="165" fontId="21" fillId="3" borderId="62" xfId="0" applyNumberFormat="1" applyFont="1" applyFill="1" applyBorder="1" applyAlignment="1">
      <alignment horizontal="center" vertical="center"/>
    </xf>
    <xf numFmtId="165" fontId="21" fillId="3" borderId="63" xfId="0" applyNumberFormat="1" applyFont="1" applyFill="1" applyBorder="1" applyAlignment="1">
      <alignment horizontal="center" vertical="center"/>
    </xf>
    <xf numFmtId="165" fontId="21" fillId="3" borderId="64" xfId="0" applyNumberFormat="1" applyFont="1" applyFill="1" applyBorder="1" applyAlignment="1">
      <alignment horizontal="center" vertical="center"/>
    </xf>
    <xf numFmtId="165" fontId="21" fillId="3" borderId="65" xfId="0" applyNumberFormat="1" applyFont="1" applyFill="1" applyBorder="1" applyAlignment="1">
      <alignment horizontal="center" vertical="center"/>
    </xf>
    <xf numFmtId="165" fontId="21" fillId="3" borderId="66" xfId="0" applyNumberFormat="1" applyFont="1" applyFill="1" applyBorder="1" applyAlignment="1">
      <alignment horizontal="center" vertical="center"/>
    </xf>
    <xf numFmtId="168" fontId="7" fillId="5" borderId="67" xfId="0" applyNumberFormat="1" applyFont="1" applyFill="1" applyBorder="1" applyAlignment="1">
      <alignment horizontal="right"/>
    </xf>
    <xf numFmtId="168" fontId="7" fillId="5" borderId="68" xfId="0" applyNumberFormat="1" applyFont="1" applyFill="1" applyBorder="1" applyAlignment="1">
      <alignment horizontal="right"/>
    </xf>
    <xf numFmtId="168" fontId="7" fillId="5" borderId="69" xfId="0" applyNumberFormat="1" applyFont="1" applyFill="1" applyBorder="1" applyAlignment="1">
      <alignment horizontal="right"/>
    </xf>
    <xf numFmtId="168" fontId="7" fillId="5" borderId="70" xfId="0" applyNumberFormat="1" applyFont="1" applyFill="1" applyBorder="1" applyAlignment="1">
      <alignment horizontal="right"/>
    </xf>
    <xf numFmtId="168" fontId="7" fillId="5" borderId="67" xfId="0" quotePrefix="1" applyNumberFormat="1" applyFont="1" applyFill="1" applyBorder="1" applyAlignment="1">
      <alignment horizontal="right"/>
    </xf>
    <xf numFmtId="168" fontId="7" fillId="5" borderId="68" xfId="0" quotePrefix="1" applyNumberFormat="1" applyFont="1" applyFill="1" applyBorder="1" applyAlignment="1">
      <alignment horizontal="right"/>
    </xf>
    <xf numFmtId="168" fontId="7" fillId="3" borderId="67" xfId="0" quotePrefix="1" applyNumberFormat="1" applyFont="1" applyFill="1" applyBorder="1"/>
    <xf numFmtId="168" fontId="7" fillId="3" borderId="68" xfId="0" quotePrefix="1" applyNumberFormat="1" applyFont="1" applyFill="1" applyBorder="1"/>
    <xf numFmtId="168" fontId="7" fillId="5" borderId="67" xfId="0" quotePrefix="1" applyNumberFormat="1" applyFont="1" applyFill="1" applyBorder="1"/>
    <xf numFmtId="168" fontId="7" fillId="5" borderId="68" xfId="0" quotePrefix="1" applyNumberFormat="1" applyFont="1" applyFill="1" applyBorder="1"/>
    <xf numFmtId="168" fontId="7" fillId="3" borderId="71" xfId="0" quotePrefix="1" applyNumberFormat="1" applyFont="1" applyFill="1" applyBorder="1"/>
    <xf numFmtId="168" fontId="7" fillId="3" borderId="72" xfId="0" quotePrefix="1" applyNumberFormat="1" applyFont="1" applyFill="1" applyBorder="1"/>
    <xf numFmtId="0" fontId="12" fillId="6" borderId="0" xfId="0" applyFont="1" applyFill="1"/>
    <xf numFmtId="168" fontId="7" fillId="3" borderId="73" xfId="0" quotePrefix="1" applyNumberFormat="1" applyFont="1" applyFill="1" applyBorder="1"/>
    <xf numFmtId="168" fontId="7" fillId="3" borderId="74" xfId="0" quotePrefix="1" applyNumberFormat="1" applyFont="1" applyFill="1" applyBorder="1"/>
    <xf numFmtId="165" fontId="11" fillId="5" borderId="0" xfId="0" applyNumberFormat="1" applyFont="1" applyFill="1" applyAlignment="1">
      <alignment horizontal="left"/>
    </xf>
    <xf numFmtId="0" fontId="14" fillId="0" borderId="0" xfId="4" applyFont="1"/>
    <xf numFmtId="0" fontId="7" fillId="0" borderId="0" xfId="4" applyFont="1"/>
    <xf numFmtId="0" fontId="26" fillId="0" borderId="0" xfId="4" applyFont="1" applyAlignment="1">
      <alignment horizontal="left" vertical="center"/>
    </xf>
    <xf numFmtId="0" fontId="23" fillId="0" borderId="0" xfId="4" applyFont="1"/>
    <xf numFmtId="0" fontId="23" fillId="0" borderId="0" xfId="4" applyFont="1" applyAlignment="1">
      <alignment horizontal="left" vertical="center"/>
    </xf>
    <xf numFmtId="0" fontId="20" fillId="0" borderId="0" xfId="4" applyFont="1" applyAlignment="1">
      <alignment horizontal="right" vertical="center"/>
    </xf>
    <xf numFmtId="0" fontId="12" fillId="0" borderId="0" xfId="4" applyFont="1"/>
    <xf numFmtId="0" fontId="7" fillId="0" borderId="0" xfId="4" applyFont="1" applyAlignment="1">
      <alignment horizontal="left" vertical="center"/>
    </xf>
    <xf numFmtId="0" fontId="6" fillId="3" borderId="75" xfId="4" applyFont="1" applyFill="1" applyBorder="1" applyAlignment="1">
      <alignment horizontal="center" vertical="center" wrapText="1"/>
    </xf>
    <xf numFmtId="0" fontId="6" fillId="3" borderId="76" xfId="4" applyFont="1" applyFill="1" applyBorder="1" applyAlignment="1">
      <alignment horizontal="center" vertical="justify"/>
    </xf>
    <xf numFmtId="0" fontId="6" fillId="3" borderId="77" xfId="4" applyFont="1" applyFill="1" applyBorder="1" applyAlignment="1">
      <alignment horizontal="center" vertical="center" wrapText="1"/>
    </xf>
    <xf numFmtId="0" fontId="6" fillId="3" borderId="78" xfId="4" applyFont="1" applyFill="1" applyBorder="1" applyAlignment="1">
      <alignment horizontal="center" vertical="center" wrapText="1"/>
    </xf>
    <xf numFmtId="0" fontId="6" fillId="3" borderId="79" xfId="4" applyFont="1" applyFill="1" applyBorder="1" applyAlignment="1">
      <alignment horizontal="center" vertical="center" wrapText="1"/>
    </xf>
    <xf numFmtId="0" fontId="6" fillId="0" borderId="14" xfId="4" applyFont="1" applyBorder="1"/>
    <xf numFmtId="3" fontId="6" fillId="5" borderId="51" xfId="4" applyNumberFormat="1" applyFont="1" applyFill="1" applyBorder="1"/>
    <xf numFmtId="3" fontId="6" fillId="5" borderId="52" xfId="4" applyNumberFormat="1" applyFont="1" applyFill="1" applyBorder="1"/>
    <xf numFmtId="3" fontId="6" fillId="5" borderId="15" xfId="4" applyNumberFormat="1" applyFont="1" applyFill="1" applyBorder="1"/>
    <xf numFmtId="0" fontId="6" fillId="0" borderId="80" xfId="4" applyFont="1" applyBorder="1"/>
    <xf numFmtId="3" fontId="6" fillId="5" borderId="81" xfId="4" applyNumberFormat="1" applyFont="1" applyFill="1" applyBorder="1"/>
    <xf numFmtId="3" fontId="6" fillId="5" borderId="82" xfId="4" applyNumberFormat="1" applyFont="1" applyFill="1" applyBorder="1"/>
    <xf numFmtId="3" fontId="6" fillId="5" borderId="19" xfId="4" applyNumberFormat="1" applyFont="1" applyFill="1" applyBorder="1"/>
    <xf numFmtId="0" fontId="7" fillId="0" borderId="14" xfId="4" applyFont="1" applyBorder="1"/>
    <xf numFmtId="3" fontId="7" fillId="5" borderId="51" xfId="4" applyNumberFormat="1" applyFont="1" applyFill="1" applyBorder="1"/>
    <xf numFmtId="3" fontId="7" fillId="5" borderId="52" xfId="4" applyNumberFormat="1" applyFont="1" applyFill="1" applyBorder="1"/>
    <xf numFmtId="3" fontId="7" fillId="5" borderId="15" xfId="4" applyNumberFormat="1" applyFont="1" applyFill="1" applyBorder="1"/>
    <xf numFmtId="0" fontId="7" fillId="0" borderId="80" xfId="4" applyFont="1" applyBorder="1"/>
    <xf numFmtId="3" fontId="7" fillId="5" borderId="81" xfId="4" applyNumberFormat="1" applyFont="1" applyFill="1" applyBorder="1"/>
    <xf numFmtId="3" fontId="7" fillId="5" borderId="82" xfId="4" applyNumberFormat="1" applyFont="1" applyFill="1" applyBorder="1"/>
    <xf numFmtId="3" fontId="7" fillId="5" borderId="19" xfId="4" applyNumberFormat="1" applyFont="1" applyFill="1" applyBorder="1"/>
    <xf numFmtId="0" fontId="7" fillId="0" borderId="83" xfId="4" applyFont="1" applyBorder="1"/>
    <xf numFmtId="3" fontId="7" fillId="5" borderId="84" xfId="4" applyNumberFormat="1" applyFont="1" applyFill="1" applyBorder="1"/>
    <xf numFmtId="3" fontId="7" fillId="5" borderId="85" xfId="4" applyNumberFormat="1" applyFont="1" applyFill="1" applyBorder="1"/>
    <xf numFmtId="3" fontId="7" fillId="5" borderId="86" xfId="4" applyNumberFormat="1" applyFont="1" applyFill="1" applyBorder="1"/>
    <xf numFmtId="0" fontId="6" fillId="0" borderId="22" xfId="4" applyFont="1" applyBorder="1"/>
    <xf numFmtId="3" fontId="6" fillId="5" borderId="53" xfId="4" applyNumberFormat="1" applyFont="1" applyFill="1" applyBorder="1"/>
    <xf numFmtId="3" fontId="6" fillId="5" borderId="54" xfId="4" applyNumberFormat="1" applyFont="1" applyFill="1" applyBorder="1"/>
    <xf numFmtId="3" fontId="6" fillId="5" borderId="25" xfId="4" applyNumberFormat="1" applyFont="1" applyFill="1" applyBorder="1"/>
    <xf numFmtId="3" fontId="6" fillId="0" borderId="92" xfId="5" applyNumberFormat="1" applyFont="1" applyBorder="1" applyAlignment="1">
      <alignment horizontal="right" wrapText="1"/>
    </xf>
    <xf numFmtId="3" fontId="6" fillId="0" borderId="93" xfId="5" applyNumberFormat="1" applyFont="1" applyBorder="1" applyAlignment="1">
      <alignment horizontal="right" wrapText="1"/>
    </xf>
    <xf numFmtId="3" fontId="6" fillId="0" borderId="94" xfId="5" applyNumberFormat="1" applyFont="1" applyBorder="1" applyAlignment="1">
      <alignment horizontal="right" vertical="center" wrapText="1"/>
    </xf>
    <xf numFmtId="3" fontId="6" fillId="0" borderId="63" xfId="5" applyNumberFormat="1" applyFont="1" applyBorder="1" applyAlignment="1">
      <alignment horizontal="right" vertical="center" wrapText="1"/>
    </xf>
    <xf numFmtId="0" fontId="14" fillId="7" borderId="0" xfId="6" applyFont="1" applyFill="1" applyAlignment="1">
      <alignment horizontal="left"/>
    </xf>
    <xf numFmtId="0" fontId="12" fillId="7" borderId="0" xfId="6" applyFont="1" applyFill="1"/>
    <xf numFmtId="0" fontId="12" fillId="0" borderId="0" xfId="6" applyFont="1"/>
    <xf numFmtId="0" fontId="4" fillId="7" borderId="0" xfId="6" applyFont="1" applyFill="1" applyAlignment="1">
      <alignment vertical="center"/>
    </xf>
    <xf numFmtId="0" fontId="6" fillId="7" borderId="0" xfId="6" applyFont="1" applyFill="1" applyAlignment="1">
      <alignment horizontal="left" vertical="center"/>
    </xf>
    <xf numFmtId="0" fontId="6" fillId="3" borderId="95" xfId="6" applyFont="1" applyFill="1" applyBorder="1" applyAlignment="1">
      <alignment horizontal="center" vertical="center" wrapText="1"/>
    </xf>
    <xf numFmtId="17" fontId="6" fillId="3" borderId="96" xfId="6" applyNumberFormat="1" applyFont="1" applyFill="1" applyBorder="1" applyAlignment="1">
      <alignment horizontal="center" vertical="center" wrapText="1"/>
    </xf>
    <xf numFmtId="0" fontId="6" fillId="3" borderId="87" xfId="6" applyFont="1" applyFill="1" applyBorder="1" applyAlignment="1">
      <alignment horizontal="center" vertical="center" wrapText="1"/>
    </xf>
    <xf numFmtId="0" fontId="6" fillId="3" borderId="88" xfId="6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7" fillId="7" borderId="97" xfId="6" applyFont="1" applyFill="1" applyBorder="1"/>
    <xf numFmtId="3" fontId="7" fillId="7" borderId="98" xfId="6" applyNumberFormat="1" applyFont="1" applyFill="1" applyBorder="1"/>
    <xf numFmtId="3" fontId="7" fillId="7" borderId="89" xfId="6" applyNumberFormat="1" applyFont="1" applyFill="1" applyBorder="1"/>
    <xf numFmtId="3" fontId="7" fillId="7" borderId="90" xfId="6" applyNumberFormat="1" applyFont="1" applyFill="1" applyBorder="1"/>
    <xf numFmtId="3" fontId="7" fillId="7" borderId="0" xfId="6" applyNumberFormat="1" applyFont="1" applyFill="1"/>
    <xf numFmtId="0" fontId="7" fillId="7" borderId="99" xfId="6" applyFont="1" applyFill="1" applyBorder="1"/>
    <xf numFmtId="3" fontId="7" fillId="7" borderId="100" xfId="6" applyNumberFormat="1" applyFont="1" applyFill="1" applyBorder="1"/>
    <xf numFmtId="3" fontId="7" fillId="7" borderId="91" xfId="6" applyNumberFormat="1" applyFont="1" applyFill="1" applyBorder="1"/>
    <xf numFmtId="3" fontId="7" fillId="7" borderId="68" xfId="6" applyNumberFormat="1" applyFont="1" applyFill="1" applyBorder="1"/>
    <xf numFmtId="3" fontId="7" fillId="7" borderId="100" xfId="6" applyNumberFormat="1" applyFont="1" applyFill="1" applyBorder="1" applyAlignment="1">
      <alignment horizontal="right"/>
    </xf>
    <xf numFmtId="3" fontId="7" fillId="7" borderId="91" xfId="6" applyNumberFormat="1" applyFont="1" applyFill="1" applyBorder="1" applyAlignment="1">
      <alignment horizontal="right"/>
    </xf>
    <xf numFmtId="3" fontId="7" fillId="7" borderId="68" xfId="6" applyNumberFormat="1" applyFont="1" applyFill="1" applyBorder="1" applyAlignment="1">
      <alignment horizontal="right"/>
    </xf>
    <xf numFmtId="3" fontId="7" fillId="7" borderId="0" xfId="6" applyNumberFormat="1" applyFont="1" applyFill="1" applyAlignment="1">
      <alignment horizontal="right"/>
    </xf>
    <xf numFmtId="0" fontId="6" fillId="7" borderId="101" xfId="6" applyFont="1" applyFill="1" applyBorder="1"/>
    <xf numFmtId="3" fontId="6" fillId="7" borderId="102" xfId="6" applyNumberFormat="1" applyFont="1" applyFill="1" applyBorder="1"/>
    <xf numFmtId="3" fontId="6" fillId="7" borderId="92" xfId="6" applyNumberFormat="1" applyFont="1" applyFill="1" applyBorder="1"/>
    <xf numFmtId="3" fontId="6" fillId="7" borderId="93" xfId="6" applyNumberFormat="1" applyFont="1" applyFill="1" applyBorder="1"/>
    <xf numFmtId="3" fontId="6" fillId="7" borderId="0" xfId="5" applyNumberFormat="1" applyFont="1" applyFill="1" applyAlignment="1">
      <alignment horizontal="right" wrapText="1"/>
    </xf>
    <xf numFmtId="0" fontId="7" fillId="7" borderId="97" xfId="6" applyFont="1" applyFill="1" applyBorder="1" applyAlignment="1">
      <alignment horizontal="left"/>
    </xf>
    <xf numFmtId="3" fontId="12" fillId="0" borderId="0" xfId="6" applyNumberFormat="1" applyFont="1"/>
    <xf numFmtId="0" fontId="6" fillId="0" borderId="101" xfId="7" applyFont="1" applyBorder="1"/>
    <xf numFmtId="3" fontId="6" fillId="0" borderId="102" xfId="5" applyNumberFormat="1" applyFont="1" applyBorder="1" applyAlignment="1">
      <alignment horizontal="right" wrapText="1"/>
    </xf>
    <xf numFmtId="0" fontId="6" fillId="0" borderId="103" xfId="7" applyFont="1" applyBorder="1" applyAlignment="1">
      <alignment vertical="center" wrapText="1"/>
    </xf>
    <xf numFmtId="3" fontId="6" fillId="0" borderId="104" xfId="5" applyNumberFormat="1" applyFont="1" applyBorder="1" applyAlignment="1">
      <alignment horizontal="right" vertical="center" wrapText="1"/>
    </xf>
    <xf numFmtId="3" fontId="6" fillId="7" borderId="0" xfId="5" applyNumberFormat="1" applyFont="1" applyFill="1" applyAlignment="1">
      <alignment horizontal="right" vertical="center" wrapText="1"/>
    </xf>
    <xf numFmtId="0" fontId="28" fillId="7" borderId="0" xfId="6" applyFont="1" applyFill="1"/>
    <xf numFmtId="0" fontId="14" fillId="7" borderId="0" xfId="0" applyFont="1" applyFill="1"/>
    <xf numFmtId="0" fontId="4" fillId="7" borderId="0" xfId="0" applyFont="1" applyFill="1"/>
    <xf numFmtId="0" fontId="23" fillId="7" borderId="0" xfId="0" applyFont="1" applyFill="1" applyAlignment="1">
      <alignment horizontal="left" vertical="center"/>
    </xf>
    <xf numFmtId="49" fontId="29" fillId="7" borderId="0" xfId="0" applyNumberFormat="1" applyFont="1" applyFill="1" applyAlignment="1">
      <alignment horizontal="right" vertical="center"/>
    </xf>
    <xf numFmtId="0" fontId="23" fillId="0" borderId="0" xfId="0" applyFont="1"/>
    <xf numFmtId="0" fontId="6" fillId="2" borderId="105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4" fontId="21" fillId="2" borderId="106" xfId="0" applyNumberFormat="1" applyFont="1" applyFill="1" applyBorder="1" applyAlignment="1">
      <alignment horizontal="center" vertical="center" wrapText="1"/>
    </xf>
    <xf numFmtId="4" fontId="6" fillId="2" borderId="106" xfId="0" applyNumberFormat="1" applyFont="1" applyFill="1" applyBorder="1" applyAlignment="1">
      <alignment horizontal="center" vertical="center"/>
    </xf>
    <xf numFmtId="4" fontId="21" fillId="2" borderId="10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6" fillId="0" borderId="108" xfId="8" applyNumberFormat="1" applyFont="1" applyBorder="1" applyAlignment="1">
      <alignment horizontal="right" wrapText="1"/>
    </xf>
    <xf numFmtId="3" fontId="6" fillId="0" borderId="109" xfId="8" applyNumberFormat="1" applyFont="1" applyBorder="1" applyAlignment="1">
      <alignment horizontal="left" wrapText="1"/>
    </xf>
    <xf numFmtId="3" fontId="6" fillId="0" borderId="110" xfId="8" applyNumberFormat="1" applyFont="1" applyBorder="1" applyAlignment="1">
      <alignment horizontal="right" wrapText="1"/>
    </xf>
    <xf numFmtId="3" fontId="6" fillId="0" borderId="111" xfId="8" applyNumberFormat="1" applyFont="1" applyBorder="1" applyAlignment="1">
      <alignment horizontal="right" wrapText="1"/>
    </xf>
    <xf numFmtId="3" fontId="7" fillId="0" borderId="108" xfId="8" applyNumberFormat="1" applyFont="1" applyBorder="1" applyAlignment="1">
      <alignment horizontal="left" wrapText="1"/>
    </xf>
    <xf numFmtId="3" fontId="7" fillId="0" borderId="110" xfId="8" applyNumberFormat="1" applyFont="1" applyBorder="1" applyAlignment="1">
      <alignment horizontal="left" wrapText="1"/>
    </xf>
    <xf numFmtId="3" fontId="7" fillId="0" borderId="110" xfId="8" applyNumberFormat="1" applyFont="1" applyBorder="1" applyAlignment="1">
      <alignment horizontal="right" wrapText="1"/>
    </xf>
    <xf numFmtId="3" fontId="7" fillId="0" borderId="111" xfId="8" applyNumberFormat="1" applyFont="1" applyBorder="1" applyAlignment="1">
      <alignment horizontal="right" wrapText="1"/>
    </xf>
    <xf numFmtId="3" fontId="0" fillId="0" borderId="0" xfId="0" applyNumberFormat="1"/>
    <xf numFmtId="3" fontId="7" fillId="3" borderId="108" xfId="8" applyNumberFormat="1" applyFont="1" applyFill="1" applyBorder="1" applyAlignment="1">
      <alignment horizontal="left" wrapText="1"/>
    </xf>
    <xf numFmtId="3" fontId="7" fillId="3" borderId="110" xfId="8" applyNumberFormat="1" applyFont="1" applyFill="1" applyBorder="1" applyAlignment="1">
      <alignment horizontal="left" wrapText="1"/>
    </xf>
    <xf numFmtId="3" fontId="7" fillId="3" borderId="110" xfId="8" applyNumberFormat="1" applyFont="1" applyFill="1" applyBorder="1" applyAlignment="1">
      <alignment horizontal="right" wrapText="1"/>
    </xf>
    <xf numFmtId="3" fontId="7" fillId="8" borderId="111" xfId="8" applyNumberFormat="1" applyFont="1" applyFill="1" applyBorder="1" applyAlignment="1">
      <alignment horizontal="right" wrapText="1"/>
    </xf>
    <xf numFmtId="0" fontId="0" fillId="3" borderId="0" xfId="0" applyFill="1"/>
    <xf numFmtId="0" fontId="0" fillId="6" borderId="0" xfId="0" applyFill="1"/>
    <xf numFmtId="3" fontId="7" fillId="8" borderId="108" xfId="8" applyNumberFormat="1" applyFont="1" applyFill="1" applyBorder="1" applyAlignment="1">
      <alignment horizontal="left" wrapText="1"/>
    </xf>
    <xf numFmtId="3" fontId="7" fillId="8" borderId="110" xfId="8" applyNumberFormat="1" applyFont="1" applyFill="1" applyBorder="1" applyAlignment="1">
      <alignment horizontal="left" wrapText="1"/>
    </xf>
    <xf numFmtId="3" fontId="7" fillId="8" borderId="110" xfId="8" applyNumberFormat="1" applyFont="1" applyFill="1" applyBorder="1" applyAlignment="1">
      <alignment horizontal="right" wrapText="1"/>
    </xf>
    <xf numFmtId="3" fontId="7" fillId="7" borderId="108" xfId="8" applyNumberFormat="1" applyFont="1" applyFill="1" applyBorder="1" applyAlignment="1">
      <alignment horizontal="left" wrapText="1"/>
    </xf>
    <xf numFmtId="3" fontId="7" fillId="7" borderId="110" xfId="8" applyNumberFormat="1" applyFont="1" applyFill="1" applyBorder="1" applyAlignment="1">
      <alignment horizontal="left" wrapText="1"/>
    </xf>
    <xf numFmtId="3" fontId="7" fillId="7" borderId="110" xfId="8" applyNumberFormat="1" applyFont="1" applyFill="1" applyBorder="1" applyAlignment="1">
      <alignment horizontal="right" wrapText="1"/>
    </xf>
    <xf numFmtId="3" fontId="7" fillId="7" borderId="111" xfId="8" applyNumberFormat="1" applyFont="1" applyFill="1" applyBorder="1" applyAlignment="1">
      <alignment horizontal="right" wrapText="1"/>
    </xf>
    <xf numFmtId="3" fontId="7" fillId="7" borderId="112" xfId="8" applyNumberFormat="1" applyFont="1" applyFill="1" applyBorder="1" applyAlignment="1">
      <alignment horizontal="left" wrapText="1"/>
    </xf>
    <xf numFmtId="3" fontId="7" fillId="7" borderId="113" xfId="8" applyNumberFormat="1" applyFont="1" applyFill="1" applyBorder="1" applyAlignment="1">
      <alignment horizontal="left" wrapText="1"/>
    </xf>
    <xf numFmtId="3" fontId="7" fillId="7" borderId="113" xfId="8" applyNumberFormat="1" applyFont="1" applyFill="1" applyBorder="1" applyAlignment="1">
      <alignment horizontal="right" wrapText="1"/>
    </xf>
    <xf numFmtId="3" fontId="7" fillId="7" borderId="114" xfId="8" applyNumberFormat="1" applyFont="1" applyFill="1" applyBorder="1" applyAlignment="1">
      <alignment horizontal="right" wrapText="1"/>
    </xf>
    <xf numFmtId="3" fontId="6" fillId="7" borderId="108" xfId="8" applyNumberFormat="1" applyFont="1" applyFill="1" applyBorder="1" applyAlignment="1">
      <alignment horizontal="left" wrapText="1"/>
    </xf>
    <xf numFmtId="3" fontId="6" fillId="7" borderId="110" xfId="8" applyNumberFormat="1" applyFont="1" applyFill="1" applyBorder="1" applyAlignment="1">
      <alignment horizontal="right" wrapText="1"/>
    </xf>
    <xf numFmtId="3" fontId="6" fillId="7" borderId="111" xfId="8" applyNumberFormat="1" applyFont="1" applyFill="1" applyBorder="1" applyAlignment="1">
      <alignment horizontal="right" wrapText="1"/>
    </xf>
    <xf numFmtId="0" fontId="25" fillId="0" borderId="0" xfId="0" applyFont="1"/>
    <xf numFmtId="3" fontId="7" fillId="8" borderId="112" xfId="8" applyNumberFormat="1" applyFont="1" applyFill="1" applyBorder="1" applyAlignment="1">
      <alignment horizontal="left" wrapText="1"/>
    </xf>
    <xf numFmtId="3" fontId="7" fillId="8" borderId="113" xfId="8" applyNumberFormat="1" applyFont="1" applyFill="1" applyBorder="1" applyAlignment="1">
      <alignment horizontal="left" wrapText="1"/>
    </xf>
    <xf numFmtId="3" fontId="7" fillId="8" borderId="113" xfId="8" applyNumberFormat="1" applyFont="1" applyFill="1" applyBorder="1" applyAlignment="1">
      <alignment horizontal="right" wrapText="1"/>
    </xf>
    <xf numFmtId="3" fontId="7" fillId="8" borderId="114" xfId="8" applyNumberFormat="1" applyFont="1" applyFill="1" applyBorder="1" applyAlignment="1">
      <alignment horizontal="right" wrapText="1"/>
    </xf>
    <xf numFmtId="3" fontId="6" fillId="0" borderId="108" xfId="8" applyNumberFormat="1" applyFont="1" applyBorder="1" applyAlignment="1">
      <alignment horizontal="left" wrapText="1"/>
    </xf>
    <xf numFmtId="3" fontId="6" fillId="0" borderId="110" xfId="8" applyNumberFormat="1" applyFont="1" applyBorder="1" applyAlignment="1">
      <alignment horizontal="left" wrapText="1"/>
    </xf>
    <xf numFmtId="3" fontId="6" fillId="7" borderId="117" xfId="8" applyNumberFormat="1" applyFont="1" applyFill="1" applyBorder="1" applyAlignment="1">
      <alignment horizontal="right" vertical="center" wrapText="1"/>
    </xf>
    <xf numFmtId="3" fontId="6" fillId="7" borderId="118" xfId="8" applyNumberFormat="1" applyFont="1" applyFill="1" applyBorder="1" applyAlignment="1">
      <alignment horizontal="right" vertical="center" wrapText="1"/>
    </xf>
    <xf numFmtId="3" fontId="27" fillId="0" borderId="0" xfId="8" applyNumberFormat="1"/>
    <xf numFmtId="0" fontId="27" fillId="0" borderId="0" xfId="8"/>
    <xf numFmtId="0" fontId="30" fillId="0" borderId="0" xfId="8" applyFont="1"/>
    <xf numFmtId="0" fontId="25" fillId="0" borderId="0" xfId="4"/>
    <xf numFmtId="0" fontId="6" fillId="0" borderId="0" xfId="4" applyFont="1" applyAlignment="1">
      <alignment horizontal="center"/>
    </xf>
    <xf numFmtId="0" fontId="31" fillId="0" borderId="0" xfId="4" applyFont="1"/>
    <xf numFmtId="169" fontId="6" fillId="2" borderId="40" xfId="4" applyNumberFormat="1" applyFont="1" applyFill="1" applyBorder="1" applyAlignment="1">
      <alignment horizontal="center" vertical="center" wrapText="1"/>
    </xf>
    <xf numFmtId="169" fontId="6" fillId="2" borderId="24" xfId="4" applyNumberFormat="1" applyFont="1" applyFill="1" applyBorder="1" applyAlignment="1">
      <alignment horizontal="center" vertical="center" wrapText="1"/>
    </xf>
    <xf numFmtId="0" fontId="32" fillId="0" borderId="14" xfId="4" applyFont="1" applyBorder="1"/>
    <xf numFmtId="0" fontId="32" fillId="0" borderId="45" xfId="4" applyFont="1" applyBorder="1"/>
    <xf numFmtId="0" fontId="32" fillId="0" borderId="47" xfId="4" applyFont="1" applyBorder="1"/>
    <xf numFmtId="0" fontId="32" fillId="0" borderId="48" xfId="4" applyFont="1" applyBorder="1"/>
    <xf numFmtId="3" fontId="33" fillId="0" borderId="45" xfId="4" applyNumberFormat="1" applyFont="1" applyBorder="1"/>
    <xf numFmtId="3" fontId="33" fillId="0" borderId="47" xfId="4" applyNumberFormat="1" applyFont="1" applyBorder="1"/>
    <xf numFmtId="3" fontId="33" fillId="0" borderId="46" xfId="4" applyNumberFormat="1" applyFont="1" applyBorder="1"/>
    <xf numFmtId="3" fontId="7" fillId="0" borderId="17" xfId="4" applyNumberFormat="1" applyFont="1" applyBorder="1"/>
    <xf numFmtId="3" fontId="7" fillId="0" borderId="15" xfId="4" applyNumberFormat="1" applyFont="1" applyBorder="1"/>
    <xf numFmtId="0" fontId="7" fillId="3" borderId="14" xfId="4" applyFont="1" applyFill="1" applyBorder="1"/>
    <xf numFmtId="3" fontId="7" fillId="3" borderId="17" xfId="4" applyNumberFormat="1" applyFont="1" applyFill="1" applyBorder="1"/>
    <xf numFmtId="3" fontId="7" fillId="3" borderId="15" xfId="4" applyNumberFormat="1" applyFont="1" applyFill="1" applyBorder="1"/>
    <xf numFmtId="1" fontId="7" fillId="0" borderId="15" xfId="4" applyNumberFormat="1" applyFont="1" applyBorder="1"/>
    <xf numFmtId="0" fontId="6" fillId="0" borderId="120" xfId="4" applyFont="1" applyBorder="1"/>
    <xf numFmtId="3" fontId="6" fillId="0" borderId="121" xfId="4" applyNumberFormat="1" applyFont="1" applyBorder="1"/>
    <xf numFmtId="3" fontId="6" fillId="0" borderId="122" xfId="4" applyNumberFormat="1" applyFont="1" applyBorder="1"/>
    <xf numFmtId="3" fontId="6" fillId="0" borderId="39" xfId="4" applyNumberFormat="1" applyFont="1" applyBorder="1"/>
    <xf numFmtId="3" fontId="7" fillId="0" borderId="51" xfId="4" applyNumberFormat="1" applyFont="1" applyBorder="1"/>
    <xf numFmtId="0" fontId="34" fillId="0" borderId="0" xfId="4" applyFont="1"/>
    <xf numFmtId="3" fontId="7" fillId="3" borderId="51" xfId="4" applyNumberFormat="1" applyFont="1" applyFill="1" applyBorder="1"/>
    <xf numFmtId="3" fontId="25" fillId="0" borderId="0" xfId="4" applyNumberFormat="1"/>
    <xf numFmtId="3" fontId="7" fillId="0" borderId="17" xfId="4" applyNumberFormat="1" applyFont="1" applyBorder="1" applyAlignment="1">
      <alignment horizontal="right"/>
    </xf>
    <xf numFmtId="3" fontId="7" fillId="0" borderId="51" xfId="4" applyNumberFormat="1" applyFont="1" applyBorder="1" applyAlignment="1">
      <alignment horizontal="right"/>
    </xf>
    <xf numFmtId="3" fontId="7" fillId="3" borderId="17" xfId="4" applyNumberFormat="1" applyFont="1" applyFill="1" applyBorder="1" applyAlignment="1">
      <alignment horizontal="right"/>
    </xf>
    <xf numFmtId="3" fontId="7" fillId="3" borderId="51" xfId="4" applyNumberFormat="1" applyFont="1" applyFill="1" applyBorder="1" applyAlignment="1">
      <alignment horizontal="right"/>
    </xf>
    <xf numFmtId="0" fontId="6" fillId="0" borderId="120" xfId="4" applyFont="1" applyBorder="1" applyAlignment="1">
      <alignment shrinkToFit="1"/>
    </xf>
    <xf numFmtId="169" fontId="6" fillId="2" borderId="20" xfId="4" applyNumberFormat="1" applyFont="1" applyFill="1" applyBorder="1" applyAlignment="1">
      <alignment horizontal="center" vertical="center" wrapText="1"/>
    </xf>
    <xf numFmtId="0" fontId="6" fillId="0" borderId="14" xfId="4" applyFont="1" applyBorder="1" applyAlignment="1">
      <alignment vertical="top" wrapText="1" shrinkToFit="1"/>
    </xf>
    <xf numFmtId="3" fontId="6" fillId="0" borderId="17" xfId="4" applyNumberFormat="1" applyFont="1" applyBorder="1"/>
    <xf numFmtId="3" fontId="6" fillId="0" borderId="15" xfId="4" applyNumberFormat="1" applyFont="1" applyBorder="1"/>
    <xf numFmtId="3" fontId="6" fillId="0" borderId="51" xfId="4" applyNumberFormat="1" applyFont="1" applyBorder="1"/>
    <xf numFmtId="3" fontId="6" fillId="0" borderId="47" xfId="4" applyNumberFormat="1" applyFont="1" applyBorder="1"/>
    <xf numFmtId="0" fontId="7" fillId="0" borderId="14" xfId="4" applyFont="1" applyBorder="1" applyAlignment="1">
      <alignment vertical="top" wrapText="1" shrinkToFit="1"/>
    </xf>
    <xf numFmtId="3" fontId="7" fillId="0" borderId="17" xfId="4" applyNumberFormat="1" applyFont="1" applyBorder="1" applyAlignment="1">
      <alignment horizontal="right" wrapText="1"/>
    </xf>
    <xf numFmtId="3" fontId="7" fillId="0" borderId="15" xfId="4" applyNumberFormat="1" applyFont="1" applyBorder="1" applyAlignment="1">
      <alignment horizontal="right" wrapText="1"/>
    </xf>
    <xf numFmtId="3" fontId="7" fillId="0" borderId="51" xfId="4" applyNumberFormat="1" applyFont="1" applyBorder="1" applyAlignment="1">
      <alignment horizontal="right" wrapText="1"/>
    </xf>
    <xf numFmtId="0" fontId="7" fillId="3" borderId="14" xfId="4" applyFont="1" applyFill="1" applyBorder="1" applyAlignment="1">
      <alignment vertical="top" wrapText="1" shrinkToFit="1"/>
    </xf>
    <xf numFmtId="3" fontId="7" fillId="3" borderId="17" xfId="4" applyNumberFormat="1" applyFont="1" applyFill="1" applyBorder="1" applyAlignment="1">
      <alignment horizontal="right" wrapText="1"/>
    </xf>
    <xf numFmtId="3" fontId="7" fillId="3" borderId="15" xfId="4" applyNumberFormat="1" applyFont="1" applyFill="1" applyBorder="1" applyAlignment="1">
      <alignment horizontal="right" wrapText="1"/>
    </xf>
    <xf numFmtId="3" fontId="7" fillId="3" borderId="51" xfId="4" applyNumberFormat="1" applyFont="1" applyFill="1" applyBorder="1" applyAlignment="1">
      <alignment horizontal="right" wrapText="1"/>
    </xf>
    <xf numFmtId="49" fontId="7" fillId="0" borderId="14" xfId="4" applyNumberFormat="1" applyFont="1" applyBorder="1" applyAlignment="1">
      <alignment horizontal="left" vertical="center"/>
    </xf>
    <xf numFmtId="49" fontId="7" fillId="3" borderId="14" xfId="4" applyNumberFormat="1" applyFont="1" applyFill="1" applyBorder="1" applyAlignment="1">
      <alignment horizontal="left" vertical="center"/>
    </xf>
    <xf numFmtId="3" fontId="7" fillId="7" borderId="17" xfId="4" applyNumberFormat="1" applyFont="1" applyFill="1" applyBorder="1" applyAlignment="1">
      <alignment horizontal="right" wrapText="1"/>
    </xf>
    <xf numFmtId="3" fontId="7" fillId="7" borderId="15" xfId="4" applyNumberFormat="1" applyFont="1" applyFill="1" applyBorder="1" applyAlignment="1">
      <alignment horizontal="right" wrapText="1"/>
    </xf>
    <xf numFmtId="3" fontId="7" fillId="7" borderId="51" xfId="4" applyNumberFormat="1" applyFont="1" applyFill="1" applyBorder="1" applyAlignment="1">
      <alignment horizontal="right" wrapText="1"/>
    </xf>
    <xf numFmtId="3" fontId="6" fillId="0" borderId="121" xfId="4" applyNumberFormat="1" applyFont="1" applyBorder="1" applyAlignment="1">
      <alignment horizontal="right" wrapText="1"/>
    </xf>
    <xf numFmtId="3" fontId="6" fillId="0" borderId="122" xfId="4" applyNumberFormat="1" applyFont="1" applyBorder="1" applyAlignment="1">
      <alignment horizontal="right" wrapText="1"/>
    </xf>
    <xf numFmtId="3" fontId="6" fillId="0" borderId="123" xfId="4" applyNumberFormat="1" applyFont="1" applyBorder="1" applyAlignment="1">
      <alignment horizontal="right" wrapText="1"/>
    </xf>
    <xf numFmtId="0" fontId="6" fillId="0" borderId="124" xfId="4" applyFont="1" applyBorder="1" applyAlignment="1">
      <alignment vertical="top" wrapText="1"/>
    </xf>
    <xf numFmtId="3" fontId="6" fillId="0" borderId="43" xfId="4" applyNumberFormat="1" applyFont="1" applyBorder="1"/>
    <xf numFmtId="3" fontId="6" fillId="0" borderId="24" xfId="4" applyNumberFormat="1" applyFont="1" applyBorder="1"/>
    <xf numFmtId="3" fontId="6" fillId="0" borderId="40" xfId="4" applyNumberFormat="1" applyFont="1" applyBorder="1"/>
    <xf numFmtId="0" fontId="36" fillId="0" borderId="0" xfId="4" applyFont="1"/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3" fontId="6" fillId="0" borderId="45" xfId="4" applyNumberFormat="1" applyFont="1" applyBorder="1"/>
    <xf numFmtId="0" fontId="6" fillId="0" borderId="46" xfId="4" applyFont="1" applyBorder="1"/>
    <xf numFmtId="0" fontId="6" fillId="0" borderId="47" xfId="4" applyFont="1" applyBorder="1"/>
    <xf numFmtId="3" fontId="7" fillId="0" borderId="45" xfId="4" applyNumberFormat="1" applyFont="1" applyBorder="1"/>
    <xf numFmtId="3" fontId="7" fillId="0" borderId="47" xfId="4" applyNumberFormat="1" applyFont="1" applyBorder="1"/>
    <xf numFmtId="3" fontId="7" fillId="0" borderId="46" xfId="4" applyNumberFormat="1" applyFont="1" applyBorder="1"/>
    <xf numFmtId="3" fontId="6" fillId="0" borderId="123" xfId="4" applyNumberFormat="1" applyFont="1" applyBorder="1"/>
    <xf numFmtId="3" fontId="6" fillId="0" borderId="125" xfId="4" applyNumberFormat="1" applyFont="1" applyBorder="1"/>
    <xf numFmtId="3" fontId="7" fillId="0" borderId="52" xfId="4" applyNumberFormat="1" applyFont="1" applyBorder="1"/>
    <xf numFmtId="0" fontId="21" fillId="0" borderId="0" xfId="4" applyFont="1"/>
    <xf numFmtId="0" fontId="6" fillId="0" borderId="7" xfId="4" applyFont="1" applyBorder="1"/>
    <xf numFmtId="3" fontId="6" fillId="0" borderId="52" xfId="4" applyNumberFormat="1" applyFont="1" applyBorder="1"/>
    <xf numFmtId="3" fontId="7" fillId="3" borderId="52" xfId="4" applyNumberFormat="1" applyFont="1" applyFill="1" applyBorder="1" applyAlignment="1">
      <alignment horizontal="right" wrapText="1"/>
    </xf>
    <xf numFmtId="3" fontId="7" fillId="0" borderId="52" xfId="4" applyNumberFormat="1" applyFont="1" applyBorder="1" applyAlignment="1">
      <alignment horizontal="right" wrapText="1"/>
    </xf>
    <xf numFmtId="0" fontId="7" fillId="0" borderId="14" xfId="4" applyFont="1" applyBorder="1" applyAlignment="1">
      <alignment vertical="top" shrinkToFit="1"/>
    </xf>
    <xf numFmtId="0" fontId="12" fillId="3" borderId="14" xfId="4" applyFont="1" applyFill="1" applyBorder="1" applyAlignment="1">
      <alignment vertical="top"/>
    </xf>
    <xf numFmtId="49" fontId="7" fillId="7" borderId="14" xfId="4" applyNumberFormat="1" applyFont="1" applyFill="1" applyBorder="1" applyAlignment="1">
      <alignment horizontal="left" vertical="center" wrapText="1"/>
    </xf>
    <xf numFmtId="3" fontId="7" fillId="7" borderId="52" xfId="4" applyNumberFormat="1" applyFont="1" applyFill="1" applyBorder="1" applyAlignment="1">
      <alignment horizontal="right" wrapText="1"/>
    </xf>
    <xf numFmtId="3" fontId="6" fillId="0" borderId="125" xfId="4" applyNumberFormat="1" applyFont="1" applyBorder="1" applyAlignment="1">
      <alignment horizontal="right" wrapText="1"/>
    </xf>
    <xf numFmtId="0" fontId="6" fillId="0" borderId="124" xfId="4" applyFont="1" applyBorder="1" applyAlignment="1">
      <alignment vertical="center" wrapText="1"/>
    </xf>
    <xf numFmtId="3" fontId="6" fillId="0" borderId="41" xfId="4" applyNumberFormat="1" applyFont="1" applyBorder="1"/>
    <xf numFmtId="3" fontId="21" fillId="0" borderId="0" xfId="4" applyNumberFormat="1" applyFont="1"/>
    <xf numFmtId="0" fontId="11" fillId="0" borderId="0" xfId="4" applyFont="1"/>
    <xf numFmtId="0" fontId="14" fillId="9" borderId="0" xfId="6" applyFont="1" applyFill="1"/>
    <xf numFmtId="0" fontId="31" fillId="0" borderId="0" xfId="6" applyFont="1"/>
    <xf numFmtId="0" fontId="4" fillId="9" borderId="0" xfId="6" applyFont="1" applyFill="1"/>
    <xf numFmtId="169" fontId="37" fillId="2" borderId="134" xfId="6" applyNumberFormat="1" applyFont="1" applyFill="1" applyBorder="1" applyAlignment="1">
      <alignment horizontal="center" vertical="center" wrapText="1"/>
    </xf>
    <xf numFmtId="169" fontId="37" fillId="2" borderId="135" xfId="6" applyNumberFormat="1" applyFont="1" applyFill="1" applyBorder="1" applyAlignment="1">
      <alignment horizontal="center" vertical="top" wrapText="1"/>
    </xf>
    <xf numFmtId="169" fontId="37" fillId="2" borderId="136" xfId="6" applyNumberFormat="1" applyFont="1" applyFill="1" applyBorder="1" applyAlignment="1">
      <alignment horizontal="center" vertical="top" wrapText="1"/>
    </xf>
    <xf numFmtId="166" fontId="7" fillId="0" borderId="3" xfId="9" applyNumberFormat="1" applyFont="1" applyBorder="1" applyAlignment="1">
      <alignment vertical="center"/>
    </xf>
    <xf numFmtId="171" fontId="7" fillId="0" borderId="17" xfId="10" applyNumberFormat="1" applyFont="1" applyBorder="1" applyAlignment="1">
      <alignment vertical="center"/>
    </xf>
    <xf numFmtId="171" fontId="7" fillId="0" borderId="15" xfId="10" applyNumberFormat="1" applyFont="1" applyBorder="1" applyAlignment="1">
      <alignment vertical="center"/>
    </xf>
    <xf numFmtId="171" fontId="7" fillId="0" borderId="137" xfId="10" applyNumberFormat="1" applyFont="1" applyBorder="1" applyAlignment="1">
      <alignment vertical="center"/>
    </xf>
    <xf numFmtId="166" fontId="31" fillId="0" borderId="0" xfId="6" applyNumberFormat="1" applyFont="1"/>
    <xf numFmtId="166" fontId="7" fillId="3" borderId="3" xfId="9" applyNumberFormat="1" applyFont="1" applyFill="1" applyBorder="1" applyAlignment="1">
      <alignment vertical="center"/>
    </xf>
    <xf numFmtId="171" fontId="7" fillId="3" borderId="17" xfId="10" applyNumberFormat="1" applyFont="1" applyFill="1" applyBorder="1" applyAlignment="1">
      <alignment vertical="center"/>
    </xf>
    <xf numFmtId="171" fontId="7" fillId="3" borderId="15" xfId="10" applyNumberFormat="1" applyFont="1" applyFill="1" applyBorder="1" applyAlignment="1">
      <alignment vertical="center"/>
    </xf>
    <xf numFmtId="166" fontId="38" fillId="0" borderId="0" xfId="6" applyNumberFormat="1" applyFont="1"/>
    <xf numFmtId="166" fontId="7" fillId="0" borderId="0" xfId="6" applyNumberFormat="1" applyFont="1" applyAlignment="1">
      <alignment vertical="center"/>
    </xf>
    <xf numFmtId="3" fontId="7" fillId="0" borderId="0" xfId="6" applyNumberFormat="1" applyFont="1" applyAlignment="1">
      <alignment vertical="center"/>
    </xf>
    <xf numFmtId="166" fontId="6" fillId="0" borderId="3" xfId="9" applyNumberFormat="1" applyFont="1" applyBorder="1" applyAlignment="1">
      <alignment vertical="center"/>
    </xf>
    <xf numFmtId="171" fontId="6" fillId="0" borderId="17" xfId="10" applyNumberFormat="1" applyFont="1" applyBorder="1" applyAlignment="1">
      <alignment vertical="center"/>
    </xf>
    <xf numFmtId="171" fontId="6" fillId="0" borderId="15" xfId="10" applyNumberFormat="1" applyFont="1" applyBorder="1" applyAlignment="1">
      <alignment vertical="center"/>
    </xf>
    <xf numFmtId="166" fontId="12" fillId="0" borderId="0" xfId="6" applyNumberFormat="1" applyFont="1" applyAlignment="1">
      <alignment horizontal="center"/>
    </xf>
    <xf numFmtId="166" fontId="12" fillId="10" borderId="0" xfId="6" applyNumberFormat="1" applyFont="1" applyFill="1" applyAlignment="1">
      <alignment horizontal="center"/>
    </xf>
    <xf numFmtId="166" fontId="7" fillId="0" borderId="138" xfId="6" applyNumberFormat="1" applyFont="1" applyBorder="1" applyAlignment="1">
      <alignment vertical="center"/>
    </xf>
    <xf numFmtId="3" fontId="7" fillId="0" borderId="139" xfId="6" applyNumberFormat="1" applyFont="1" applyBorder="1" applyAlignment="1">
      <alignment vertical="center"/>
    </xf>
    <xf numFmtId="3" fontId="7" fillId="0" borderId="140" xfId="6" applyNumberFormat="1" applyFont="1" applyBorder="1" applyAlignment="1">
      <alignment vertical="center"/>
    </xf>
    <xf numFmtId="166" fontId="7" fillId="0" borderId="141" xfId="6" applyNumberFormat="1" applyFont="1" applyBorder="1" applyAlignment="1">
      <alignment vertical="center"/>
    </xf>
    <xf numFmtId="171" fontId="7" fillId="0" borderId="16" xfId="10" applyNumberFormat="1" applyFont="1" applyBorder="1" applyAlignment="1">
      <alignment vertical="center"/>
    </xf>
    <xf numFmtId="0" fontId="12" fillId="10" borderId="0" xfId="6" applyFont="1" applyFill="1"/>
    <xf numFmtId="166" fontId="6" fillId="3" borderId="3" xfId="9" applyNumberFormat="1" applyFont="1" applyFill="1" applyBorder="1" applyAlignment="1">
      <alignment vertical="center"/>
    </xf>
    <xf numFmtId="171" fontId="6" fillId="3" borderId="17" xfId="10" applyNumberFormat="1" applyFont="1" applyFill="1" applyBorder="1" applyAlignment="1">
      <alignment vertical="center"/>
    </xf>
    <xf numFmtId="171" fontId="6" fillId="3" borderId="15" xfId="10" applyNumberFormat="1" applyFont="1" applyFill="1" applyBorder="1" applyAlignment="1">
      <alignment vertical="center"/>
    </xf>
    <xf numFmtId="166" fontId="6" fillId="0" borderId="21" xfId="9" applyNumberFormat="1" applyFont="1" applyBorder="1" applyAlignment="1">
      <alignment horizontal="left" vertical="center"/>
    </xf>
    <xf numFmtId="171" fontId="6" fillId="0" borderId="23" xfId="10" applyNumberFormat="1" applyFont="1" applyBorder="1" applyAlignment="1">
      <alignment vertical="center"/>
    </xf>
    <xf numFmtId="171" fontId="6" fillId="0" borderId="25" xfId="10" applyNumberFormat="1" applyFont="1" applyBorder="1" applyAlignment="1">
      <alignment vertical="center"/>
    </xf>
    <xf numFmtId="0" fontId="12" fillId="9" borderId="0" xfId="6" applyFont="1" applyFill="1"/>
    <xf numFmtId="0" fontId="20" fillId="0" borderId="0" xfId="6" applyFont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165" fontId="20" fillId="3" borderId="34" xfId="2" applyFont="1" applyFill="1" applyBorder="1" applyAlignment="1">
      <alignment horizontal="center" vertical="center"/>
    </xf>
    <xf numFmtId="165" fontId="20" fillId="3" borderId="35" xfId="2" applyFont="1" applyFill="1" applyBorder="1" applyAlignment="1">
      <alignment horizontal="center" vertical="center"/>
    </xf>
    <xf numFmtId="165" fontId="20" fillId="3" borderId="36" xfId="2" applyFont="1" applyFill="1" applyBorder="1" applyAlignment="1">
      <alignment horizontal="center" vertical="center"/>
    </xf>
    <xf numFmtId="165" fontId="21" fillId="3" borderId="37" xfId="2" applyFont="1" applyFill="1" applyBorder="1" applyAlignment="1">
      <alignment horizontal="center" vertical="center"/>
    </xf>
    <xf numFmtId="165" fontId="21" fillId="3" borderId="38" xfId="2" applyFont="1" applyFill="1" applyBorder="1" applyAlignment="1">
      <alignment horizontal="center" vertical="center"/>
    </xf>
    <xf numFmtId="165" fontId="21" fillId="3" borderId="39" xfId="2" applyFont="1" applyFill="1" applyBorder="1" applyAlignment="1">
      <alignment horizontal="center" vertical="center"/>
    </xf>
    <xf numFmtId="165" fontId="6" fillId="3" borderId="56" xfId="0" applyNumberFormat="1" applyFont="1" applyFill="1" applyBorder="1" applyAlignment="1">
      <alignment horizontal="left" vertical="center"/>
    </xf>
    <xf numFmtId="165" fontId="6" fillId="3" borderId="61" xfId="0" applyNumberFormat="1" applyFont="1" applyFill="1" applyBorder="1" applyAlignment="1">
      <alignment horizontal="left" vertical="center"/>
    </xf>
    <xf numFmtId="165" fontId="6" fillId="3" borderId="57" xfId="0" applyNumberFormat="1" applyFont="1" applyFill="1" applyBorder="1" applyAlignment="1">
      <alignment horizontal="center" vertical="center"/>
    </xf>
    <xf numFmtId="165" fontId="6" fillId="3" borderId="58" xfId="0" applyNumberFormat="1" applyFont="1" applyFill="1" applyBorder="1" applyAlignment="1">
      <alignment horizontal="center" vertical="center"/>
    </xf>
    <xf numFmtId="165" fontId="6" fillId="3" borderId="59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" fontId="6" fillId="7" borderId="115" xfId="8" applyNumberFormat="1" applyFont="1" applyFill="1" applyBorder="1" applyAlignment="1">
      <alignment horizontal="center" wrapText="1"/>
    </xf>
    <xf numFmtId="3" fontId="6" fillId="7" borderId="116" xfId="8" applyNumberFormat="1" applyFont="1" applyFill="1" applyBorder="1" applyAlignment="1">
      <alignment horizontal="center" wrapText="1"/>
    </xf>
    <xf numFmtId="0" fontId="11" fillId="0" borderId="49" xfId="4" applyFont="1" applyBorder="1" applyAlignment="1">
      <alignment vertical="center" wrapText="1"/>
    </xf>
    <xf numFmtId="0" fontId="35" fillId="0" borderId="49" xfId="4" applyFont="1" applyBorder="1" applyAlignment="1">
      <alignment vertical="center"/>
    </xf>
    <xf numFmtId="0" fontId="11" fillId="0" borderId="0" xfId="4" applyFont="1"/>
    <xf numFmtId="0" fontId="25" fillId="0" borderId="0" xfId="4"/>
    <xf numFmtId="0" fontId="14" fillId="0" borderId="0" xfId="4" applyFont="1"/>
    <xf numFmtId="0" fontId="4" fillId="0" borderId="0" xfId="4" applyFont="1" applyAlignment="1">
      <alignment horizontal="left"/>
    </xf>
    <xf numFmtId="0" fontId="20" fillId="2" borderId="2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 wrapText="1"/>
    </xf>
    <xf numFmtId="0" fontId="20" fillId="2" borderId="22" xfId="4" applyFont="1" applyFill="1" applyBorder="1" applyAlignment="1">
      <alignment horizontal="center" vertical="center" wrapText="1"/>
    </xf>
    <xf numFmtId="0" fontId="20" fillId="2" borderId="119" xfId="4" applyFont="1" applyFill="1" applyBorder="1" applyAlignment="1">
      <alignment horizontal="center" vertical="center" wrapText="1"/>
    </xf>
    <xf numFmtId="0" fontId="20" fillId="2" borderId="16" xfId="4" applyFont="1" applyFill="1" applyBorder="1" applyAlignment="1">
      <alignment horizontal="center" vertical="center" wrapText="1"/>
    </xf>
    <xf numFmtId="0" fontId="20" fillId="2" borderId="31" xfId="4" applyFont="1" applyFill="1" applyBorder="1" applyAlignment="1">
      <alignment horizontal="center" vertical="center" wrapText="1"/>
    </xf>
    <xf numFmtId="0" fontId="20" fillId="2" borderId="32" xfId="4" applyFont="1" applyFill="1" applyBorder="1" applyAlignment="1">
      <alignment horizontal="center" vertical="center" wrapText="1"/>
    </xf>
    <xf numFmtId="0" fontId="20" fillId="2" borderId="33" xfId="4" applyFont="1" applyFill="1" applyBorder="1" applyAlignment="1">
      <alignment horizontal="center" vertical="center" wrapText="1"/>
    </xf>
    <xf numFmtId="0" fontId="20" fillId="2" borderId="34" xfId="4" applyFont="1" applyFill="1" applyBorder="1" applyAlignment="1">
      <alignment horizontal="center" vertical="center" wrapText="1"/>
    </xf>
    <xf numFmtId="0" fontId="20" fillId="2" borderId="36" xfId="4" applyFont="1" applyFill="1" applyBorder="1" applyAlignment="1">
      <alignment horizontal="center" vertical="center" wrapText="1"/>
    </xf>
    <xf numFmtId="0" fontId="20" fillId="2" borderId="34" xfId="6" applyFont="1" applyFill="1" applyBorder="1" applyAlignment="1">
      <alignment horizontal="center" vertical="center"/>
    </xf>
    <xf numFmtId="0" fontId="20" fillId="2" borderId="36" xfId="6" applyFont="1" applyFill="1" applyBorder="1" applyAlignment="1">
      <alignment horizontal="center" vertical="center"/>
    </xf>
    <xf numFmtId="0" fontId="20" fillId="2" borderId="132" xfId="6" applyFont="1" applyFill="1" applyBorder="1" applyAlignment="1">
      <alignment horizontal="center" vertical="center"/>
    </xf>
    <xf numFmtId="0" fontId="6" fillId="2" borderId="126" xfId="6" applyFont="1" applyFill="1" applyBorder="1" applyAlignment="1" applyProtection="1">
      <alignment horizontal="center" vertical="center"/>
      <protection locked="0"/>
    </xf>
    <xf numFmtId="0" fontId="6" fillId="2" borderId="131" xfId="6" applyFont="1" applyFill="1" applyBorder="1" applyAlignment="1" applyProtection="1">
      <alignment horizontal="center" vertical="center"/>
      <protection locked="0"/>
    </xf>
    <xf numFmtId="0" fontId="6" fillId="2" borderId="133" xfId="6" applyFont="1" applyFill="1" applyBorder="1" applyAlignment="1" applyProtection="1">
      <alignment horizontal="center" vertical="center"/>
      <protection locked="0"/>
    </xf>
    <xf numFmtId="0" fontId="20" fillId="2" borderId="127" xfId="6" applyFont="1" applyFill="1" applyBorder="1" applyAlignment="1">
      <alignment horizontal="center" vertical="center"/>
    </xf>
    <xf numFmtId="0" fontId="20" fillId="2" borderId="128" xfId="6" applyFont="1" applyFill="1" applyBorder="1" applyAlignment="1">
      <alignment horizontal="center" vertical="center"/>
    </xf>
    <xf numFmtId="0" fontId="20" fillId="2" borderId="129" xfId="6" applyFont="1" applyFill="1" applyBorder="1" applyAlignment="1">
      <alignment horizontal="center" vertical="center"/>
    </xf>
    <xf numFmtId="0" fontId="20" fillId="2" borderId="130" xfId="6" applyFont="1" applyFill="1" applyBorder="1" applyAlignment="1">
      <alignment horizontal="center" vertical="center"/>
    </xf>
    <xf numFmtId="0" fontId="20" fillId="2" borderId="126" xfId="6" applyFont="1" applyFill="1" applyBorder="1" applyAlignment="1" applyProtection="1">
      <alignment horizontal="center" vertical="center"/>
      <protection locked="0"/>
    </xf>
    <xf numFmtId="0" fontId="20" fillId="2" borderId="131" xfId="6" applyFont="1" applyFill="1" applyBorder="1" applyAlignment="1" applyProtection="1">
      <alignment horizontal="center" vertical="center"/>
      <protection locked="0"/>
    </xf>
    <xf numFmtId="0" fontId="20" fillId="2" borderId="133" xfId="6" applyFont="1" applyFill="1" applyBorder="1" applyAlignment="1" applyProtection="1">
      <alignment horizontal="center" vertical="center"/>
      <protection locked="0"/>
    </xf>
    <xf numFmtId="0" fontId="14" fillId="5" borderId="0" xfId="11" applyFont="1" applyFill="1"/>
    <xf numFmtId="0" fontId="12" fillId="5" borderId="0" xfId="11" applyFont="1" applyFill="1"/>
    <xf numFmtId="0" fontId="26" fillId="5" borderId="0" xfId="11" applyFont="1" applyFill="1" applyAlignment="1">
      <alignment horizontal="left" vertical="center"/>
    </xf>
    <xf numFmtId="0" fontId="26" fillId="5" borderId="0" xfId="11" applyFont="1" applyFill="1" applyAlignment="1">
      <alignment horizontal="left" vertical="center"/>
    </xf>
    <xf numFmtId="0" fontId="23" fillId="5" borderId="31" xfId="11" applyFont="1" applyFill="1" applyBorder="1" applyAlignment="1">
      <alignment horizontal="left" vertical="center"/>
    </xf>
    <xf numFmtId="0" fontId="23" fillId="5" borderId="32" xfId="11" applyFont="1" applyFill="1" applyBorder="1" applyAlignment="1">
      <alignment horizontal="left" vertical="center"/>
    </xf>
    <xf numFmtId="0" fontId="7" fillId="5" borderId="32" xfId="11" applyFont="1" applyFill="1" applyBorder="1"/>
    <xf numFmtId="17" fontId="20" fillId="5" borderId="33" xfId="11" applyNumberFormat="1" applyFont="1" applyFill="1" applyBorder="1" applyAlignment="1">
      <alignment horizontal="right" vertical="center"/>
    </xf>
    <xf numFmtId="0" fontId="7" fillId="5" borderId="0" xfId="11" applyFont="1" applyFill="1"/>
    <xf numFmtId="0" fontId="6" fillId="11" borderId="2" xfId="11" applyFont="1" applyFill="1" applyBorder="1" applyAlignment="1">
      <alignment horizontal="center" vertical="center"/>
    </xf>
    <xf numFmtId="0" fontId="6" fillId="11" borderId="142" xfId="11" applyFont="1" applyFill="1" applyBorder="1" applyAlignment="1">
      <alignment horizontal="center" vertical="center"/>
    </xf>
    <xf numFmtId="0" fontId="6" fillId="11" borderId="143" xfId="11" applyFont="1" applyFill="1" applyBorder="1" applyAlignment="1">
      <alignment horizontal="center" vertical="center"/>
    </xf>
    <xf numFmtId="0" fontId="6" fillId="11" borderId="144" xfId="11" applyFont="1" applyFill="1" applyBorder="1" applyAlignment="1">
      <alignment horizontal="center" vertical="center"/>
    </xf>
    <xf numFmtId="0" fontId="12" fillId="11" borderId="14" xfId="11" applyFont="1" applyFill="1" applyBorder="1" applyAlignment="1">
      <alignment vertical="center"/>
    </xf>
    <xf numFmtId="0" fontId="21" fillId="11" borderId="121" xfId="11" applyFont="1" applyFill="1" applyBorder="1" applyAlignment="1">
      <alignment horizontal="center" vertical="center"/>
    </xf>
    <xf numFmtId="0" fontId="21" fillId="11" borderId="123" xfId="11" applyFont="1" applyFill="1" applyBorder="1" applyAlignment="1">
      <alignment horizontal="center" vertical="center"/>
    </xf>
    <xf numFmtId="0" fontId="21" fillId="11" borderId="125" xfId="11" applyFont="1" applyFill="1" applyBorder="1" applyAlignment="1">
      <alignment horizontal="center" vertical="center"/>
    </xf>
    <xf numFmtId="0" fontId="21" fillId="11" borderId="122" xfId="11" applyFont="1" applyFill="1" applyBorder="1" applyAlignment="1">
      <alignment horizontal="center" vertical="center"/>
    </xf>
    <xf numFmtId="0" fontId="12" fillId="11" borderId="4" xfId="11" applyFont="1" applyFill="1" applyBorder="1" applyAlignment="1">
      <alignment vertical="center"/>
    </xf>
    <xf numFmtId="0" fontId="21" fillId="11" borderId="8" xfId="11" applyFont="1" applyFill="1" applyBorder="1" applyAlignment="1">
      <alignment horizontal="center" vertical="center" wrapText="1"/>
    </xf>
    <xf numFmtId="0" fontId="21" fillId="11" borderId="145" xfId="11" applyFont="1" applyFill="1" applyBorder="1" applyAlignment="1">
      <alignment horizontal="center" vertical="center" wrapText="1"/>
    </xf>
    <xf numFmtId="0" fontId="21" fillId="11" borderId="146" xfId="11" applyFont="1" applyFill="1" applyBorder="1" applyAlignment="1">
      <alignment horizontal="center" vertical="center" wrapText="1"/>
    </xf>
    <xf numFmtId="0" fontId="21" fillId="11" borderId="43" xfId="11" applyFont="1" applyFill="1" applyBorder="1" applyAlignment="1">
      <alignment horizontal="center" vertical="center" wrapText="1"/>
    </xf>
    <xf numFmtId="0" fontId="21" fillId="11" borderId="24" xfId="11" applyFont="1" applyFill="1" applyBorder="1" applyAlignment="1">
      <alignment horizontal="center" vertical="center" wrapText="1"/>
    </xf>
    <xf numFmtId="0" fontId="6" fillId="5" borderId="14" xfId="11" applyFont="1" applyFill="1" applyBorder="1" applyAlignment="1">
      <alignment horizontal="left"/>
    </xf>
    <xf numFmtId="172" fontId="40" fillId="0" borderId="45" xfId="11" applyNumberFormat="1" applyFont="1" applyBorder="1" applyAlignment="1">
      <alignment horizontal="right"/>
    </xf>
    <xf numFmtId="172" fontId="40" fillId="0" borderId="46" xfId="11" applyNumberFormat="1" applyFont="1" applyBorder="1" applyAlignment="1">
      <alignment horizontal="right"/>
    </xf>
    <xf numFmtId="172" fontId="40" fillId="0" borderId="47" xfId="11" applyNumberFormat="1" applyFont="1" applyBorder="1" applyAlignment="1">
      <alignment horizontal="right"/>
    </xf>
    <xf numFmtId="172" fontId="7" fillId="0" borderId="45" xfId="11" applyNumberFormat="1" applyFont="1" applyBorder="1" applyAlignment="1">
      <alignment horizontal="right"/>
    </xf>
    <xf numFmtId="172" fontId="7" fillId="0" borderId="46" xfId="11" applyNumberFormat="1" applyFont="1" applyBorder="1" applyAlignment="1">
      <alignment horizontal="right"/>
    </xf>
    <xf numFmtId="172" fontId="7" fillId="0" borderId="47" xfId="11" applyNumberFormat="1" applyFont="1" applyBorder="1" applyAlignment="1">
      <alignment horizontal="right"/>
    </xf>
    <xf numFmtId="0" fontId="7" fillId="5" borderId="14" xfId="11" applyFont="1" applyFill="1" applyBorder="1" applyAlignment="1">
      <alignment horizontal="left"/>
    </xf>
    <xf numFmtId="172" fontId="7" fillId="0" borderId="17" xfId="11" applyNumberFormat="1" applyFont="1" applyBorder="1" applyAlignment="1">
      <alignment horizontal="right"/>
    </xf>
    <xf numFmtId="172" fontId="7" fillId="0" borderId="51" xfId="11" applyNumberFormat="1" applyFont="1" applyBorder="1" applyAlignment="1">
      <alignment horizontal="right"/>
    </xf>
    <xf numFmtId="172" fontId="7" fillId="0" borderId="17" xfId="11" quotePrefix="1" applyNumberFormat="1" applyFont="1" applyBorder="1" applyAlignment="1">
      <alignment horizontal="right"/>
    </xf>
    <xf numFmtId="172" fontId="7" fillId="0" borderId="15" xfId="11" applyNumberFormat="1" applyFont="1" applyBorder="1" applyAlignment="1">
      <alignment horizontal="right"/>
    </xf>
    <xf numFmtId="0" fontId="7" fillId="3" borderId="14" xfId="11" quotePrefix="1" applyFont="1" applyFill="1" applyBorder="1" applyAlignment="1">
      <alignment horizontal="left"/>
    </xf>
    <xf numFmtId="172" fontId="7" fillId="3" borderId="17" xfId="11" applyNumberFormat="1" applyFont="1" applyFill="1" applyBorder="1" applyAlignment="1">
      <alignment horizontal="right"/>
    </xf>
    <xf numFmtId="172" fontId="7" fillId="3" borderId="51" xfId="11" applyNumberFormat="1" applyFont="1" applyFill="1" applyBorder="1" applyAlignment="1">
      <alignment horizontal="right"/>
    </xf>
    <xf numFmtId="172" fontId="7" fillId="3" borderId="17" xfId="11" quotePrefix="1" applyNumberFormat="1" applyFont="1" applyFill="1" applyBorder="1" applyAlignment="1">
      <alignment horizontal="right"/>
    </xf>
    <xf numFmtId="172" fontId="7" fillId="3" borderId="15" xfId="11" applyNumberFormat="1" applyFont="1" applyFill="1" applyBorder="1" applyAlignment="1">
      <alignment horizontal="right"/>
    </xf>
    <xf numFmtId="0" fontId="7" fillId="5" borderId="14" xfId="11" quotePrefix="1" applyFont="1" applyFill="1" applyBorder="1" applyAlignment="1">
      <alignment horizontal="left"/>
    </xf>
    <xf numFmtId="0" fontId="7" fillId="5" borderId="4" xfId="11" applyFont="1" applyFill="1" applyBorder="1" applyAlignment="1">
      <alignment horizontal="left"/>
    </xf>
    <xf numFmtId="172" fontId="7" fillId="0" borderId="5" xfId="11" quotePrefix="1" applyNumberFormat="1" applyFont="1" applyBorder="1" applyAlignment="1">
      <alignment horizontal="right"/>
    </xf>
    <xf numFmtId="172" fontId="7" fillId="0" borderId="81" xfId="11" applyNumberFormat="1" applyFont="1" applyBorder="1" applyAlignment="1">
      <alignment horizontal="right"/>
    </xf>
    <xf numFmtId="172" fontId="7" fillId="0" borderId="19" xfId="11" applyNumberFormat="1" applyFont="1" applyBorder="1" applyAlignment="1">
      <alignment horizontal="right"/>
    </xf>
    <xf numFmtId="172" fontId="7" fillId="0" borderId="8" xfId="11" applyNumberFormat="1" applyFont="1" applyBorder="1" applyAlignment="1">
      <alignment horizontal="right"/>
    </xf>
    <xf numFmtId="172" fontId="7" fillId="0" borderId="145" xfId="11" applyNumberFormat="1" applyFont="1" applyBorder="1" applyAlignment="1">
      <alignment horizontal="right"/>
    </xf>
    <xf numFmtId="172" fontId="7" fillId="0" borderId="20" xfId="11" applyNumberFormat="1" applyFont="1" applyBorder="1" applyAlignment="1">
      <alignment horizontal="right"/>
    </xf>
    <xf numFmtId="0" fontId="7" fillId="3" borderId="4" xfId="11" applyFont="1" applyFill="1" applyBorder="1" applyAlignment="1">
      <alignment horizontal="left"/>
    </xf>
    <xf numFmtId="172" fontId="7" fillId="3" borderId="5" xfId="11" quotePrefix="1" applyNumberFormat="1" applyFont="1" applyFill="1" applyBorder="1" applyAlignment="1">
      <alignment horizontal="right"/>
    </xf>
    <xf numFmtId="172" fontId="7" fillId="3" borderId="81" xfId="11" applyNumberFormat="1" applyFont="1" applyFill="1" applyBorder="1" applyAlignment="1">
      <alignment horizontal="right"/>
    </xf>
    <xf numFmtId="172" fontId="7" fillId="3" borderId="19" xfId="11" applyNumberFormat="1" applyFont="1" applyFill="1" applyBorder="1" applyAlignment="1">
      <alignment horizontal="right"/>
    </xf>
    <xf numFmtId="0" fontId="7" fillId="3" borderId="14" xfId="11" applyFont="1" applyFill="1" applyBorder="1" applyAlignment="1">
      <alignment horizontal="left"/>
    </xf>
    <xf numFmtId="172" fontId="7" fillId="3" borderId="51" xfId="11" quotePrefix="1" applyNumberFormat="1" applyFont="1" applyFill="1" applyBorder="1" applyAlignment="1">
      <alignment horizontal="right"/>
    </xf>
    <xf numFmtId="172" fontId="7" fillId="3" borderId="15" xfId="11" quotePrefix="1" applyNumberFormat="1" applyFont="1" applyFill="1" applyBorder="1" applyAlignment="1">
      <alignment horizontal="right"/>
    </xf>
    <xf numFmtId="172" fontId="7" fillId="3" borderId="81" xfId="11" quotePrefix="1" applyNumberFormat="1" applyFont="1" applyFill="1" applyBorder="1" applyAlignment="1">
      <alignment horizontal="right"/>
    </xf>
    <xf numFmtId="172" fontId="7" fillId="3" borderId="19" xfId="11" quotePrefix="1" applyNumberFormat="1" applyFont="1" applyFill="1" applyBorder="1" applyAlignment="1">
      <alignment horizontal="right"/>
    </xf>
    <xf numFmtId="172" fontId="7" fillId="0" borderId="51" xfId="11" quotePrefix="1" applyNumberFormat="1" applyFont="1" applyBorder="1" applyAlignment="1">
      <alignment horizontal="right"/>
    </xf>
    <xf numFmtId="172" fontId="7" fillId="0" borderId="15" xfId="11" quotePrefix="1" applyNumberFormat="1" applyFont="1" applyBorder="1" applyAlignment="1">
      <alignment horizontal="right"/>
    </xf>
    <xf numFmtId="0" fontId="7" fillId="3" borderId="22" xfId="11" applyFont="1" applyFill="1" applyBorder="1" applyAlignment="1">
      <alignment horizontal="left"/>
    </xf>
    <xf numFmtId="172" fontId="7" fillId="3" borderId="23" xfId="11" applyNumberFormat="1" applyFont="1" applyFill="1" applyBorder="1" applyAlignment="1">
      <alignment horizontal="right"/>
    </xf>
    <xf numFmtId="172" fontId="7" fillId="3" borderId="53" xfId="11" applyNumberFormat="1" applyFont="1" applyFill="1" applyBorder="1" applyAlignment="1">
      <alignment horizontal="right"/>
    </xf>
    <xf numFmtId="172" fontId="7" fillId="3" borderId="25" xfId="11" applyNumberFormat="1" applyFont="1" applyFill="1" applyBorder="1" applyAlignment="1">
      <alignment horizontal="right"/>
    </xf>
    <xf numFmtId="172" fontId="7" fillId="3" borderId="23" xfId="11" quotePrefix="1" applyNumberFormat="1" applyFont="1" applyFill="1" applyBorder="1" applyAlignment="1">
      <alignment horizontal="right"/>
    </xf>
    <xf numFmtId="0" fontId="12" fillId="5" borderId="0" xfId="11" applyFont="1" applyFill="1" applyAlignment="1">
      <alignment horizontal="left"/>
    </xf>
    <xf numFmtId="0" fontId="7" fillId="5" borderId="49" xfId="11" applyFont="1" applyFill="1" applyBorder="1"/>
    <xf numFmtId="0" fontId="40" fillId="5" borderId="49" xfId="11" applyFont="1" applyFill="1" applyBorder="1"/>
    <xf numFmtId="172" fontId="40" fillId="5" borderId="0" xfId="11" applyNumberFormat="1" applyFont="1" applyFill="1"/>
    <xf numFmtId="0" fontId="40" fillId="5" borderId="0" xfId="11" applyFont="1" applyFill="1"/>
    <xf numFmtId="0" fontId="23" fillId="5" borderId="31" xfId="11" applyFont="1" applyFill="1" applyBorder="1" applyAlignment="1">
      <alignment horizontal="left" vertical="center"/>
    </xf>
    <xf numFmtId="0" fontId="23" fillId="5" borderId="32" xfId="11" applyFont="1" applyFill="1" applyBorder="1" applyAlignment="1">
      <alignment horizontal="left" vertical="center"/>
    </xf>
    <xf numFmtId="0" fontId="14" fillId="5" borderId="0" xfId="12" applyFont="1" applyFill="1"/>
    <xf numFmtId="165" fontId="21" fillId="5" borderId="0" xfId="13" applyFont="1" applyFill="1"/>
    <xf numFmtId="165" fontId="12" fillId="5" borderId="0" xfId="13" applyFont="1" applyFill="1"/>
    <xf numFmtId="0" fontId="4" fillId="5" borderId="0" xfId="12" applyFont="1" applyFill="1" applyAlignment="1">
      <alignment horizontal="left" vertical="center"/>
    </xf>
    <xf numFmtId="165" fontId="43" fillId="5" borderId="0" xfId="13" applyFont="1" applyFill="1"/>
    <xf numFmtId="165" fontId="4" fillId="5" borderId="0" xfId="13" applyFont="1" applyFill="1" applyAlignment="1">
      <alignment horizontal="left" vertical="center"/>
    </xf>
    <xf numFmtId="165" fontId="43" fillId="5" borderId="29" xfId="13" applyFont="1" applyFill="1" applyBorder="1"/>
    <xf numFmtId="0" fontId="23" fillId="5" borderId="31" xfId="12" applyFont="1" applyFill="1" applyBorder="1" applyAlignment="1">
      <alignment vertical="center"/>
    </xf>
    <xf numFmtId="0" fontId="23" fillId="5" borderId="32" xfId="12" applyFont="1" applyFill="1" applyBorder="1" applyAlignment="1">
      <alignment vertical="center"/>
    </xf>
    <xf numFmtId="49" fontId="20" fillId="5" borderId="33" xfId="13" applyNumberFormat="1" applyFont="1" applyFill="1" applyBorder="1" applyAlignment="1">
      <alignment horizontal="right" vertical="center"/>
    </xf>
    <xf numFmtId="165" fontId="12" fillId="5" borderId="3" xfId="13" applyFont="1" applyFill="1" applyBorder="1"/>
    <xf numFmtId="165" fontId="6" fillId="2" borderId="2" xfId="13" applyFont="1" applyFill="1" applyBorder="1" applyAlignment="1">
      <alignment horizontal="center" vertical="center"/>
    </xf>
    <xf numFmtId="0" fontId="6" fillId="2" borderId="28" xfId="12" applyFont="1" applyFill="1" applyBorder="1" applyAlignment="1">
      <alignment horizontal="center" vertical="center"/>
    </xf>
    <xf numFmtId="0" fontId="6" fillId="2" borderId="34" xfId="12" applyFont="1" applyFill="1" applyBorder="1" applyAlignment="1">
      <alignment horizontal="center" vertical="center"/>
    </xf>
    <xf numFmtId="165" fontId="7" fillId="5" borderId="0" xfId="13" applyFont="1" applyFill="1"/>
    <xf numFmtId="165" fontId="6" fillId="2" borderId="21" xfId="13" applyFont="1" applyFill="1" applyBorder="1" applyAlignment="1">
      <alignment horizontal="center" vertical="center"/>
    </xf>
    <xf numFmtId="0" fontId="37" fillId="2" borderId="40" xfId="12" applyFont="1" applyFill="1" applyBorder="1" applyAlignment="1">
      <alignment horizontal="center" vertical="center" wrapText="1"/>
    </xf>
    <xf numFmtId="0" fontId="37" fillId="2" borderId="43" xfId="12" applyFont="1" applyFill="1" applyBorder="1" applyAlignment="1">
      <alignment horizontal="center" vertical="center" wrapText="1"/>
    </xf>
    <xf numFmtId="165" fontId="37" fillId="11" borderId="24" xfId="13" applyFont="1" applyFill="1" applyBorder="1" applyAlignment="1">
      <alignment horizontal="center" vertical="justify"/>
    </xf>
    <xf numFmtId="165" fontId="7" fillId="5" borderId="1" xfId="13" applyFont="1" applyFill="1" applyBorder="1" applyAlignment="1">
      <alignment horizontal="left"/>
    </xf>
    <xf numFmtId="172" fontId="7" fillId="5" borderId="45" xfId="12" applyNumberFormat="1" applyFont="1" applyFill="1" applyBorder="1"/>
    <xf numFmtId="172" fontId="7" fillId="5" borderId="46" xfId="12" applyNumberFormat="1" applyFont="1" applyFill="1" applyBorder="1"/>
    <xf numFmtId="172" fontId="7" fillId="5" borderId="47" xfId="12" applyNumberFormat="1" applyFont="1" applyFill="1" applyBorder="1"/>
    <xf numFmtId="3" fontId="7" fillId="5" borderId="45" xfId="12" applyNumberFormat="1" applyFont="1" applyFill="1" applyBorder="1"/>
    <xf numFmtId="165" fontId="7" fillId="3" borderId="3" xfId="13" applyFont="1" applyFill="1" applyBorder="1" applyAlignment="1">
      <alignment horizontal="left"/>
    </xf>
    <xf numFmtId="172" fontId="7" fillId="3" borderId="17" xfId="12" applyNumberFormat="1" applyFont="1" applyFill="1" applyBorder="1"/>
    <xf numFmtId="172" fontId="7" fillId="3" borderId="51" xfId="12" applyNumberFormat="1" applyFont="1" applyFill="1" applyBorder="1"/>
    <xf numFmtId="172" fontId="7" fillId="3" borderId="15" xfId="12" applyNumberFormat="1" applyFont="1" applyFill="1" applyBorder="1"/>
    <xf numFmtId="3" fontId="7" fillId="3" borderId="17" xfId="12" applyNumberFormat="1" applyFont="1" applyFill="1" applyBorder="1"/>
    <xf numFmtId="165" fontId="7" fillId="5" borderId="3" xfId="13" applyFont="1" applyFill="1" applyBorder="1" applyAlignment="1">
      <alignment horizontal="left"/>
    </xf>
    <xf numFmtId="172" fontId="7" fillId="5" borderId="17" xfId="12" applyNumberFormat="1" applyFont="1" applyFill="1" applyBorder="1"/>
    <xf numFmtId="172" fontId="7" fillId="5" borderId="51" xfId="12" applyNumberFormat="1" applyFont="1" applyFill="1" applyBorder="1"/>
    <xf numFmtId="172" fontId="7" fillId="5" borderId="15" xfId="12" applyNumberFormat="1" applyFont="1" applyFill="1" applyBorder="1"/>
    <xf numFmtId="3" fontId="7" fillId="5" borderId="17" xfId="12" applyNumberFormat="1" applyFont="1" applyFill="1" applyBorder="1"/>
    <xf numFmtId="3" fontId="7" fillId="3" borderId="17" xfId="12" quotePrefix="1" applyNumberFormat="1" applyFont="1" applyFill="1" applyBorder="1" applyAlignment="1">
      <alignment horizontal="right"/>
    </xf>
    <xf numFmtId="165" fontId="7" fillId="0" borderId="3" xfId="13" applyFont="1" applyBorder="1" applyAlignment="1">
      <alignment horizontal="left"/>
    </xf>
    <xf numFmtId="172" fontId="7" fillId="0" borderId="17" xfId="12" applyNumberFormat="1" applyFont="1" applyBorder="1" applyAlignment="1">
      <alignment horizontal="right"/>
    </xf>
    <xf numFmtId="172" fontId="7" fillId="0" borderId="51" xfId="12" applyNumberFormat="1" applyFont="1" applyBorder="1"/>
    <xf numFmtId="172" fontId="7" fillId="0" borderId="15" xfId="12" applyNumberFormat="1" applyFont="1" applyBorder="1"/>
    <xf numFmtId="3" fontId="7" fillId="0" borderId="17" xfId="12" quotePrefix="1" applyNumberFormat="1" applyFont="1" applyBorder="1" applyAlignment="1">
      <alignment horizontal="right"/>
    </xf>
    <xf numFmtId="172" fontId="7" fillId="3" borderId="17" xfId="12" applyNumberFormat="1" applyFont="1" applyFill="1" applyBorder="1" applyAlignment="1">
      <alignment horizontal="right"/>
    </xf>
    <xf numFmtId="165" fontId="6" fillId="5" borderId="147" xfId="13" applyFont="1" applyFill="1" applyBorder="1" applyAlignment="1">
      <alignment horizontal="left"/>
    </xf>
    <xf numFmtId="172" fontId="6" fillId="0" borderId="40" xfId="12" applyNumberFormat="1" applyFont="1" applyBorder="1"/>
    <xf numFmtId="172" fontId="6" fillId="0" borderId="43" xfId="12" applyNumberFormat="1" applyFont="1" applyBorder="1"/>
    <xf numFmtId="172" fontId="6" fillId="0" borderId="24" xfId="12" applyNumberFormat="1" applyFont="1" applyBorder="1"/>
    <xf numFmtId="3" fontId="6" fillId="0" borderId="40" xfId="12" quotePrefix="1" applyNumberFormat="1" applyFont="1" applyBorder="1" applyAlignment="1">
      <alignment horizontal="right"/>
    </xf>
    <xf numFmtId="165" fontId="6" fillId="5" borderId="1" xfId="13" applyFont="1" applyFill="1" applyBorder="1" applyAlignment="1">
      <alignment horizontal="left"/>
    </xf>
    <xf numFmtId="172" fontId="6" fillId="5" borderId="119" xfId="13" applyNumberFormat="1" applyFont="1" applyFill="1" applyBorder="1" applyAlignment="1">
      <alignment horizontal="center" vertical="center"/>
    </xf>
    <xf numFmtId="165" fontId="6" fillId="2" borderId="119" xfId="13" applyFont="1" applyFill="1" applyBorder="1" applyAlignment="1">
      <alignment horizontal="center" vertical="center"/>
    </xf>
    <xf numFmtId="172" fontId="37" fillId="2" borderId="54" xfId="12" applyNumberFormat="1" applyFont="1" applyFill="1" applyBorder="1" applyAlignment="1">
      <alignment horizontal="center" vertical="center" wrapText="1"/>
    </xf>
    <xf numFmtId="1" fontId="37" fillId="2" borderId="53" xfId="12" applyNumberFormat="1" applyFont="1" applyFill="1" applyBorder="1" applyAlignment="1">
      <alignment horizontal="center" vertical="center"/>
    </xf>
    <xf numFmtId="172" fontId="37" fillId="2" borderId="25" xfId="12" applyNumberFormat="1" applyFont="1" applyFill="1" applyBorder="1" applyAlignment="1">
      <alignment horizontal="center" vertical="center" wrapText="1"/>
    </xf>
    <xf numFmtId="165" fontId="6" fillId="5" borderId="14" xfId="13" applyFont="1" applyFill="1" applyBorder="1" applyAlignment="1">
      <alignment horizontal="left" vertical="top" wrapText="1"/>
    </xf>
    <xf numFmtId="172" fontId="7" fillId="5" borderId="48" xfId="13" applyNumberFormat="1" applyFont="1" applyFill="1" applyBorder="1"/>
    <xf numFmtId="172" fontId="7" fillId="5" borderId="46" xfId="13" applyNumberFormat="1" applyFont="1" applyFill="1" applyBorder="1"/>
    <xf numFmtId="172" fontId="7" fillId="5" borderId="47" xfId="13" applyNumberFormat="1" applyFont="1" applyFill="1" applyBorder="1"/>
    <xf numFmtId="172" fontId="7" fillId="5" borderId="45" xfId="13" applyNumberFormat="1" applyFont="1" applyFill="1" applyBorder="1"/>
    <xf numFmtId="165" fontId="7" fillId="5" borderId="14" xfId="13" applyFont="1" applyFill="1" applyBorder="1" applyAlignment="1">
      <alignment horizontal="left"/>
    </xf>
    <xf numFmtId="172" fontId="7" fillId="5" borderId="17" xfId="13" applyNumberFormat="1" applyFont="1" applyFill="1" applyBorder="1" applyAlignment="1">
      <alignment horizontal="right"/>
    </xf>
    <xf numFmtId="172" fontId="7" fillId="5" borderId="51" xfId="13" applyNumberFormat="1" applyFont="1" applyFill="1" applyBorder="1" applyAlignment="1">
      <alignment horizontal="right"/>
    </xf>
    <xf numFmtId="172" fontId="7" fillId="5" borderId="15" xfId="12" applyNumberFormat="1" applyFont="1" applyFill="1" applyBorder="1" applyAlignment="1">
      <alignment horizontal="right"/>
    </xf>
    <xf numFmtId="172" fontId="7" fillId="5" borderId="17" xfId="13" applyNumberFormat="1" applyFont="1" applyFill="1" applyBorder="1"/>
    <xf numFmtId="49" fontId="7" fillId="5" borderId="15" xfId="13" applyNumberFormat="1" applyFont="1" applyFill="1" applyBorder="1" applyAlignment="1">
      <alignment horizontal="right"/>
    </xf>
    <xf numFmtId="165" fontId="7" fillId="3" borderId="14" xfId="13" applyFont="1" applyFill="1" applyBorder="1" applyAlignment="1">
      <alignment horizontal="left"/>
    </xf>
    <xf numFmtId="172" fontId="7" fillId="3" borderId="17" xfId="13" applyNumberFormat="1" applyFont="1" applyFill="1" applyBorder="1" applyAlignment="1">
      <alignment horizontal="right"/>
    </xf>
    <xf numFmtId="172" fontId="7" fillId="3" borderId="51" xfId="13" applyNumberFormat="1" applyFont="1" applyFill="1" applyBorder="1" applyAlignment="1">
      <alignment horizontal="right"/>
    </xf>
    <xf numFmtId="172" fontId="7" fillId="3" borderId="15" xfId="13" applyNumberFormat="1" applyFont="1" applyFill="1" applyBorder="1" applyAlignment="1">
      <alignment horizontal="right"/>
    </xf>
    <xf numFmtId="172" fontId="7" fillId="3" borderId="17" xfId="13" applyNumberFormat="1" applyFont="1" applyFill="1" applyBorder="1"/>
    <xf numFmtId="172" fontId="7" fillId="5" borderId="15" xfId="13" applyNumberFormat="1" applyFont="1" applyFill="1" applyBorder="1" applyAlignment="1">
      <alignment horizontal="right"/>
    </xf>
    <xf numFmtId="172" fontId="7" fillId="3" borderId="51" xfId="13" applyNumberFormat="1" applyFont="1" applyFill="1" applyBorder="1"/>
    <xf numFmtId="172" fontId="7" fillId="3" borderId="15" xfId="13" applyNumberFormat="1" applyFont="1" applyFill="1" applyBorder="1"/>
    <xf numFmtId="172" fontId="7" fillId="5" borderId="51" xfId="13" applyNumberFormat="1" applyFont="1" applyFill="1" applyBorder="1"/>
    <xf numFmtId="172" fontId="7" fillId="5" borderId="15" xfId="13" applyNumberFormat="1" applyFont="1" applyFill="1" applyBorder="1"/>
    <xf numFmtId="165" fontId="7" fillId="6" borderId="14" xfId="13" applyFont="1" applyFill="1" applyBorder="1" applyAlignment="1">
      <alignment horizontal="left"/>
    </xf>
    <xf numFmtId="172" fontId="7" fillId="6" borderId="17" xfId="13" applyNumberFormat="1" applyFont="1" applyFill="1" applyBorder="1" applyAlignment="1">
      <alignment horizontal="right"/>
    </xf>
    <xf numFmtId="172" fontId="7" fillId="6" borderId="51" xfId="13" applyNumberFormat="1" applyFont="1" applyFill="1" applyBorder="1" applyAlignment="1">
      <alignment horizontal="right"/>
    </xf>
    <xf numFmtId="172" fontId="7" fillId="6" borderId="15" xfId="13" applyNumberFormat="1" applyFont="1" applyFill="1" applyBorder="1" applyAlignment="1">
      <alignment horizontal="right"/>
    </xf>
    <xf numFmtId="172" fontId="7" fillId="6" borderId="17" xfId="13" applyNumberFormat="1" applyFont="1" applyFill="1" applyBorder="1"/>
    <xf numFmtId="172" fontId="7" fillId="6" borderId="51" xfId="13" applyNumberFormat="1" applyFont="1" applyFill="1" applyBorder="1"/>
    <xf numFmtId="172" fontId="7" fillId="6" borderId="15" xfId="13" applyNumberFormat="1" applyFont="1" applyFill="1" applyBorder="1"/>
    <xf numFmtId="165" fontId="7" fillId="3" borderId="4" xfId="13" applyFont="1" applyFill="1" applyBorder="1" applyAlignment="1">
      <alignment horizontal="left"/>
    </xf>
    <xf numFmtId="172" fontId="7" fillId="3" borderId="5" xfId="13" applyNumberFormat="1" applyFont="1" applyFill="1" applyBorder="1" applyAlignment="1">
      <alignment horizontal="right"/>
    </xf>
    <xf numFmtId="172" fontId="7" fillId="3" borderId="81" xfId="13" applyNumberFormat="1" applyFont="1" applyFill="1" applyBorder="1" applyAlignment="1">
      <alignment horizontal="right"/>
    </xf>
    <xf numFmtId="172" fontId="7" fillId="3" borderId="19" xfId="13" applyNumberFormat="1" applyFont="1" applyFill="1" applyBorder="1" applyAlignment="1">
      <alignment horizontal="right"/>
    </xf>
    <xf numFmtId="3" fontId="7" fillId="3" borderId="81" xfId="13" applyNumberFormat="1" applyFont="1" applyFill="1" applyBorder="1"/>
    <xf numFmtId="165" fontId="6" fillId="5" borderId="7" xfId="13" applyFont="1" applyFill="1" applyBorder="1" applyAlignment="1">
      <alignment horizontal="left"/>
    </xf>
    <xf numFmtId="172" fontId="7" fillId="5" borderId="8" xfId="13" applyNumberFormat="1" applyFont="1" applyFill="1" applyBorder="1"/>
    <xf numFmtId="165" fontId="7" fillId="5" borderId="4" xfId="13" applyFont="1" applyFill="1" applyBorder="1" applyAlignment="1">
      <alignment horizontal="left"/>
    </xf>
    <xf numFmtId="172" fontId="7" fillId="5" borderId="5" xfId="13" applyNumberFormat="1" applyFont="1" applyFill="1" applyBorder="1" applyAlignment="1">
      <alignment horizontal="right"/>
    </xf>
    <xf numFmtId="172" fontId="7" fillId="5" borderId="81" xfId="13" applyNumberFormat="1" applyFont="1" applyFill="1" applyBorder="1" applyAlignment="1">
      <alignment horizontal="right"/>
    </xf>
    <xf numFmtId="172" fontId="7" fillId="5" borderId="19" xfId="13" applyNumberFormat="1" applyFont="1" applyFill="1" applyBorder="1" applyAlignment="1">
      <alignment horizontal="right"/>
    </xf>
    <xf numFmtId="172" fontId="7" fillId="5" borderId="5" xfId="13" applyNumberFormat="1" applyFont="1" applyFill="1" applyBorder="1"/>
    <xf numFmtId="172" fontId="7" fillId="5" borderId="145" xfId="13" applyNumberFormat="1" applyFont="1" applyFill="1" applyBorder="1"/>
    <xf numFmtId="172" fontId="7" fillId="5" borderId="20" xfId="13" applyNumberFormat="1" applyFont="1" applyFill="1" applyBorder="1"/>
    <xf numFmtId="165" fontId="7" fillId="5" borderId="22" xfId="13" applyFont="1" applyFill="1" applyBorder="1" applyAlignment="1">
      <alignment horizontal="left"/>
    </xf>
    <xf numFmtId="172" fontId="7" fillId="5" borderId="23" xfId="13" applyNumberFormat="1" applyFont="1" applyFill="1" applyBorder="1" applyAlignment="1">
      <alignment horizontal="right"/>
    </xf>
    <xf numFmtId="172" fontId="7" fillId="5" borderId="53" xfId="13" applyNumberFormat="1" applyFont="1" applyFill="1" applyBorder="1" applyAlignment="1">
      <alignment horizontal="right"/>
    </xf>
    <xf numFmtId="172" fontId="7" fillId="5" borderId="25" xfId="13" applyNumberFormat="1" applyFont="1" applyFill="1" applyBorder="1" applyAlignment="1">
      <alignment horizontal="right"/>
    </xf>
    <xf numFmtId="172" fontId="7" fillId="5" borderId="23" xfId="13" applyNumberFormat="1" applyFont="1" applyFill="1" applyBorder="1"/>
    <xf numFmtId="165" fontId="12" fillId="5" borderId="0" xfId="13" applyFont="1" applyFill="1" applyAlignment="1">
      <alignment horizontal="left"/>
    </xf>
    <xf numFmtId="165" fontId="7" fillId="5" borderId="49" xfId="13" applyFont="1" applyFill="1" applyBorder="1"/>
    <xf numFmtId="0" fontId="6" fillId="2" borderId="36" xfId="12" applyFont="1" applyFill="1" applyBorder="1" applyAlignment="1">
      <alignment horizontal="center" vertical="center"/>
    </xf>
    <xf numFmtId="165" fontId="6" fillId="2" borderId="22" xfId="13" applyFont="1" applyFill="1" applyBorder="1" applyAlignment="1">
      <alignment horizontal="center" vertical="center"/>
    </xf>
    <xf numFmtId="172" fontId="7" fillId="5" borderId="45" xfId="6" applyNumberFormat="1" applyFont="1" applyFill="1" applyBorder="1"/>
    <xf numFmtId="172" fontId="7" fillId="5" borderId="46" xfId="6" applyNumberFormat="1" applyFont="1" applyFill="1" applyBorder="1"/>
    <xf numFmtId="172" fontId="7" fillId="5" borderId="47" xfId="6" applyNumberFormat="1" applyFont="1" applyFill="1" applyBorder="1"/>
    <xf numFmtId="172" fontId="7" fillId="3" borderId="17" xfId="6" applyNumberFormat="1" applyFont="1" applyFill="1" applyBorder="1"/>
    <xf numFmtId="172" fontId="7" fillId="3" borderId="51" xfId="6" applyNumberFormat="1" applyFont="1" applyFill="1" applyBorder="1"/>
    <xf numFmtId="172" fontId="7" fillId="3" borderId="15" xfId="6" applyNumberFormat="1" applyFont="1" applyFill="1" applyBorder="1"/>
    <xf numFmtId="172" fontId="7" fillId="5" borderId="17" xfId="6" applyNumberFormat="1" applyFont="1" applyFill="1" applyBorder="1"/>
    <xf numFmtId="172" fontId="7" fillId="5" borderId="51" xfId="6" applyNumberFormat="1" applyFont="1" applyFill="1" applyBorder="1"/>
    <xf numFmtId="172" fontId="7" fillId="5" borderId="15" xfId="6" applyNumberFormat="1" applyFont="1" applyFill="1" applyBorder="1"/>
    <xf numFmtId="165" fontId="5" fillId="5" borderId="0" xfId="13" applyFont="1" applyFill="1"/>
    <xf numFmtId="172" fontId="7" fillId="0" borderId="17" xfId="6" applyNumberFormat="1" applyFont="1" applyBorder="1" applyAlignment="1">
      <alignment horizontal="right"/>
    </xf>
    <xf numFmtId="172" fontId="7" fillId="0" borderId="51" xfId="6" applyNumberFormat="1" applyFont="1" applyBorder="1"/>
    <xf numFmtId="172" fontId="7" fillId="0" borderId="15" xfId="6" applyNumberFormat="1" applyFont="1" applyBorder="1"/>
    <xf numFmtId="172" fontId="7" fillId="3" borderId="17" xfId="6" applyNumberFormat="1" applyFont="1" applyFill="1" applyBorder="1" applyAlignment="1">
      <alignment horizontal="right"/>
    </xf>
    <xf numFmtId="172" fontId="6" fillId="0" borderId="40" xfId="6" applyNumberFormat="1" applyFont="1" applyBorder="1"/>
    <xf numFmtId="172" fontId="6" fillId="0" borderId="43" xfId="6" applyNumberFormat="1" applyFont="1" applyBorder="1"/>
    <xf numFmtId="172" fontId="6" fillId="0" borderId="24" xfId="6" applyNumberFormat="1" applyFont="1" applyBorder="1"/>
    <xf numFmtId="172" fontId="6" fillId="0" borderId="8" xfId="6" applyNumberFormat="1" applyFont="1" applyBorder="1"/>
    <xf numFmtId="172" fontId="6" fillId="0" borderId="145" xfId="6" applyNumberFormat="1" applyFont="1" applyBorder="1"/>
    <xf numFmtId="172" fontId="6" fillId="0" borderId="20" xfId="6" applyNumberFormat="1" applyFont="1" applyBorder="1"/>
    <xf numFmtId="172" fontId="6" fillId="5" borderId="148" xfId="13" applyNumberFormat="1" applyFont="1" applyFill="1" applyBorder="1" applyAlignment="1">
      <alignment horizontal="center" vertical="center"/>
    </xf>
    <xf numFmtId="172" fontId="6" fillId="5" borderId="149" xfId="13" applyNumberFormat="1" applyFont="1" applyFill="1" applyBorder="1" applyAlignment="1">
      <alignment horizontal="center" vertical="center"/>
    </xf>
    <xf numFmtId="3" fontId="7" fillId="3" borderId="81" xfId="13" applyNumberFormat="1" applyFont="1" applyFill="1" applyBorder="1" applyAlignment="1">
      <alignment horizontal="right"/>
    </xf>
    <xf numFmtId="49" fontId="7" fillId="3" borderId="81" xfId="13" applyNumberFormat="1" applyFont="1" applyFill="1" applyBorder="1" applyAlignment="1">
      <alignment horizontal="right"/>
    </xf>
    <xf numFmtId="0" fontId="14" fillId="0" borderId="0" xfId="14" applyFont="1"/>
    <xf numFmtId="0" fontId="6" fillId="0" borderId="0" xfId="14" applyFont="1"/>
    <xf numFmtId="0" fontId="39" fillId="0" borderId="0" xfId="14"/>
    <xf numFmtId="0" fontId="26" fillId="0" borderId="0" xfId="14" applyFont="1" applyAlignment="1">
      <alignment horizontal="left" vertical="center"/>
    </xf>
    <xf numFmtId="0" fontId="23" fillId="0" borderId="0" xfId="14" quotePrefix="1" applyFont="1" applyAlignment="1">
      <alignment horizontal="left" vertical="center"/>
    </xf>
    <xf numFmtId="0" fontId="26" fillId="0" borderId="0" xfId="14" applyFont="1" applyAlignment="1">
      <alignment horizontal="left" vertical="center"/>
    </xf>
    <xf numFmtId="0" fontId="20" fillId="0" borderId="0" xfId="14" applyFont="1"/>
    <xf numFmtId="0" fontId="45" fillId="0" borderId="0" xfId="14" applyFont="1" applyAlignment="1">
      <alignment horizontal="left" vertical="center"/>
    </xf>
    <xf numFmtId="0" fontId="23" fillId="0" borderId="1" xfId="14" applyFont="1" applyBorder="1" applyAlignment="1">
      <alignment horizontal="left" vertical="center"/>
    </xf>
    <xf numFmtId="0" fontId="23" fillId="0" borderId="49" xfId="14" applyFont="1" applyBorder="1" applyAlignment="1">
      <alignment horizontal="left" vertical="center"/>
    </xf>
    <xf numFmtId="49" fontId="46" fillId="0" borderId="49" xfId="14" applyNumberFormat="1" applyFont="1" applyBorder="1" applyAlignment="1">
      <alignment horizontal="right"/>
    </xf>
    <xf numFmtId="49" fontId="46" fillId="0" borderId="49" xfId="14" quotePrefix="1" applyNumberFormat="1" applyFont="1" applyBorder="1" applyAlignment="1">
      <alignment horizontal="right"/>
    </xf>
    <xf numFmtId="49" fontId="46" fillId="0" borderId="50" xfId="14" quotePrefix="1" applyNumberFormat="1" applyFont="1" applyBorder="1" applyAlignment="1">
      <alignment horizontal="right"/>
    </xf>
    <xf numFmtId="0" fontId="6" fillId="12" borderId="28" xfId="14" applyFont="1" applyFill="1" applyBorder="1" applyAlignment="1">
      <alignment horizontal="left" vertical="center"/>
    </xf>
    <xf numFmtId="0" fontId="6" fillId="12" borderId="34" xfId="14" applyFont="1" applyFill="1" applyBorder="1" applyAlignment="1">
      <alignment horizontal="center"/>
    </xf>
    <xf numFmtId="0" fontId="6" fillId="12" borderId="35" xfId="14" applyFont="1" applyFill="1" applyBorder="1" applyAlignment="1">
      <alignment horizontal="center"/>
    </xf>
    <xf numFmtId="0" fontId="6" fillId="12" borderId="36" xfId="14" applyFont="1" applyFill="1" applyBorder="1" applyAlignment="1">
      <alignment horizontal="center"/>
    </xf>
    <xf numFmtId="0" fontId="6" fillId="12" borderId="142" xfId="14" applyFont="1" applyFill="1" applyBorder="1" applyAlignment="1">
      <alignment horizontal="center"/>
    </xf>
    <xf numFmtId="0" fontId="6" fillId="12" borderId="143" xfId="14" applyFont="1" applyFill="1" applyBorder="1" applyAlignment="1">
      <alignment horizontal="center"/>
    </xf>
    <xf numFmtId="0" fontId="6" fillId="12" borderId="144" xfId="14" applyFont="1" applyFill="1" applyBorder="1" applyAlignment="1">
      <alignment horizontal="center"/>
    </xf>
    <xf numFmtId="0" fontId="6" fillId="12" borderId="120" xfId="14" applyFont="1" applyFill="1" applyBorder="1" applyAlignment="1">
      <alignment horizontal="left" vertical="center"/>
    </xf>
    <xf numFmtId="0" fontId="6" fillId="12" borderId="121" xfId="14" applyFont="1" applyFill="1" applyBorder="1" applyAlignment="1">
      <alignment horizontal="center" vertical="justify"/>
    </xf>
    <xf numFmtId="0" fontId="6" fillId="12" borderId="123" xfId="14" applyFont="1" applyFill="1" applyBorder="1" applyAlignment="1">
      <alignment horizontal="center" vertical="justify"/>
    </xf>
    <xf numFmtId="0" fontId="6" fillId="12" borderId="122" xfId="14" applyFont="1" applyFill="1" applyBorder="1" applyAlignment="1">
      <alignment horizontal="center" vertical="justify"/>
    </xf>
    <xf numFmtId="0" fontId="6" fillId="12" borderId="124" xfId="14" applyFont="1" applyFill="1" applyBorder="1" applyAlignment="1">
      <alignment horizontal="left" vertical="center"/>
    </xf>
    <xf numFmtId="0" fontId="6" fillId="12" borderId="40" xfId="14" applyFont="1" applyFill="1" applyBorder="1" applyAlignment="1">
      <alignment horizontal="center" vertical="justify"/>
    </xf>
    <xf numFmtId="0" fontId="6" fillId="12" borderId="43" xfId="14" applyFont="1" applyFill="1" applyBorder="1" applyAlignment="1">
      <alignment horizontal="center" vertical="justify"/>
    </xf>
    <xf numFmtId="0" fontId="6" fillId="12" borderId="24" xfId="14" applyFont="1" applyFill="1" applyBorder="1" applyAlignment="1">
      <alignment horizontal="center" vertical="justify"/>
    </xf>
    <xf numFmtId="0" fontId="7" fillId="0" borderId="2" xfId="14" applyFont="1" applyBorder="1" applyAlignment="1">
      <alignment horizontal="left"/>
    </xf>
    <xf numFmtId="3" fontId="7" fillId="0" borderId="45" xfId="14" applyNumberFormat="1" applyFont="1" applyBorder="1" applyAlignment="1">
      <alignment horizontal="right"/>
    </xf>
    <xf numFmtId="3" fontId="7" fillId="0" borderId="46" xfId="14" applyNumberFormat="1" applyFont="1" applyBorder="1" applyAlignment="1">
      <alignment horizontal="right"/>
    </xf>
    <xf numFmtId="3" fontId="7" fillId="0" borderId="47" xfId="14" applyNumberFormat="1" applyFont="1" applyBorder="1" applyAlignment="1">
      <alignment horizontal="right"/>
    </xf>
    <xf numFmtId="0" fontId="7" fillId="3" borderId="14" xfId="14" applyFont="1" applyFill="1" applyBorder="1" applyAlignment="1">
      <alignment horizontal="left"/>
    </xf>
    <xf numFmtId="3" fontId="7" fillId="3" borderId="17" xfId="14" applyNumberFormat="1" applyFont="1" applyFill="1" applyBorder="1" applyAlignment="1">
      <alignment horizontal="right"/>
    </xf>
    <xf numFmtId="3" fontId="7" fillId="3" borderId="51" xfId="14" applyNumberFormat="1" applyFont="1" applyFill="1" applyBorder="1" applyAlignment="1">
      <alignment horizontal="right"/>
    </xf>
    <xf numFmtId="3" fontId="7" fillId="3" borderId="15" xfId="14" applyNumberFormat="1" applyFont="1" applyFill="1" applyBorder="1" applyAlignment="1">
      <alignment horizontal="right"/>
    </xf>
    <xf numFmtId="0" fontId="7" fillId="0" borderId="14" xfId="14" applyFont="1" applyBorder="1" applyAlignment="1">
      <alignment horizontal="left"/>
    </xf>
    <xf numFmtId="3" fontId="7" fillId="0" borderId="17" xfId="14" applyNumberFormat="1" applyFont="1" applyBorder="1" applyAlignment="1">
      <alignment horizontal="right"/>
    </xf>
    <xf numFmtId="3" fontId="7" fillId="0" borderId="51" xfId="14" applyNumberFormat="1" applyFont="1" applyBorder="1" applyAlignment="1">
      <alignment horizontal="right"/>
    </xf>
    <xf numFmtId="3" fontId="7" fillId="0" borderId="15" xfId="14" applyNumberFormat="1" applyFont="1" applyBorder="1" applyAlignment="1">
      <alignment horizontal="right"/>
    </xf>
    <xf numFmtId="0" fontId="6" fillId="0" borderId="4" xfId="14" applyFont="1" applyBorder="1" applyAlignment="1">
      <alignment horizontal="left"/>
    </xf>
    <xf numFmtId="3" fontId="6" fillId="0" borderId="5" xfId="14" applyNumberFormat="1" applyFont="1" applyBorder="1" applyAlignment="1">
      <alignment horizontal="right"/>
    </xf>
    <xf numFmtId="3" fontId="6" fillId="0" borderId="81" xfId="14" applyNumberFormat="1" applyFont="1" applyBorder="1" applyAlignment="1">
      <alignment horizontal="right"/>
    </xf>
    <xf numFmtId="3" fontId="6" fillId="0" borderId="19" xfId="14" applyNumberFormat="1" applyFont="1" applyBorder="1" applyAlignment="1">
      <alignment horizontal="right"/>
    </xf>
    <xf numFmtId="0" fontId="7" fillId="0" borderId="14" xfId="11" applyFont="1" applyBorder="1" applyAlignment="1">
      <alignment horizontal="left"/>
    </xf>
    <xf numFmtId="0" fontId="6" fillId="0" borderId="14" xfId="11" applyFont="1" applyBorder="1" applyAlignment="1">
      <alignment horizontal="left"/>
    </xf>
    <xf numFmtId="0" fontId="7" fillId="0" borderId="7" xfId="14" applyFont="1" applyBorder="1" applyAlignment="1">
      <alignment horizontal="left"/>
    </xf>
    <xf numFmtId="0" fontId="6" fillId="0" borderId="14" xfId="14" applyFont="1" applyBorder="1" applyAlignment="1">
      <alignment horizontal="left"/>
    </xf>
    <xf numFmtId="3" fontId="6" fillId="0" borderId="23" xfId="14" applyNumberFormat="1" applyFont="1" applyBorder="1" applyAlignment="1">
      <alignment horizontal="right"/>
    </xf>
    <xf numFmtId="3" fontId="6" fillId="0" borderId="53" xfId="14" applyNumberFormat="1" applyFont="1" applyBorder="1" applyAlignment="1">
      <alignment horizontal="right"/>
    </xf>
    <xf numFmtId="3" fontId="6" fillId="0" borderId="25" xfId="14" applyNumberFormat="1" applyFont="1" applyBorder="1" applyAlignment="1">
      <alignment horizontal="right"/>
    </xf>
    <xf numFmtId="0" fontId="7" fillId="0" borderId="49" xfId="14" applyFont="1" applyBorder="1" applyAlignment="1">
      <alignment horizontal="fill"/>
    </xf>
    <xf numFmtId="0" fontId="7" fillId="0" borderId="0" xfId="14" applyFont="1" applyAlignment="1">
      <alignment horizontal="fill"/>
    </xf>
    <xf numFmtId="0" fontId="23" fillId="0" borderId="31" xfId="14" applyFont="1" applyBorder="1" applyAlignment="1">
      <alignment vertical="center"/>
    </xf>
    <xf numFmtId="0" fontId="23" fillId="0" borderId="32" xfId="14" applyFont="1" applyBorder="1" applyAlignment="1">
      <alignment vertical="center"/>
    </xf>
    <xf numFmtId="49" fontId="46" fillId="0" borderId="32" xfId="14" applyNumberFormat="1" applyFont="1" applyBorder="1"/>
    <xf numFmtId="49" fontId="46" fillId="0" borderId="32" xfId="14" quotePrefix="1" applyNumberFormat="1" applyFont="1" applyBorder="1"/>
    <xf numFmtId="49" fontId="46" fillId="0" borderId="33" xfId="14" applyNumberFormat="1" applyFont="1" applyBorder="1" applyAlignment="1">
      <alignment horizontal="right"/>
    </xf>
    <xf numFmtId="0" fontId="21" fillId="12" borderId="8" xfId="14" applyFont="1" applyFill="1" applyBorder="1" applyAlignment="1">
      <alignment horizontal="center" vertical="center" wrapText="1"/>
    </xf>
    <xf numFmtId="0" fontId="21" fillId="12" borderId="123" xfId="14" applyFont="1" applyFill="1" applyBorder="1" applyAlignment="1">
      <alignment horizontal="center" vertical="center" wrapText="1"/>
    </xf>
    <xf numFmtId="0" fontId="21" fillId="12" borderId="20" xfId="14" applyFont="1" applyFill="1" applyBorder="1" applyAlignment="1">
      <alignment horizontal="center" vertical="center" wrapText="1"/>
    </xf>
    <xf numFmtId="0" fontId="21" fillId="12" borderId="23" xfId="14" applyFont="1" applyFill="1" applyBorder="1" applyAlignment="1">
      <alignment horizontal="center" vertical="center" wrapText="1"/>
    </xf>
    <xf numFmtId="0" fontId="21" fillId="12" borderId="43" xfId="14" applyFont="1" applyFill="1" applyBorder="1" applyAlignment="1">
      <alignment horizontal="center" vertical="center" wrapText="1"/>
    </xf>
    <xf numFmtId="0" fontId="21" fillId="12" borderId="25" xfId="14" applyFont="1" applyFill="1" applyBorder="1" applyAlignment="1">
      <alignment horizontal="center" vertical="center" wrapText="1"/>
    </xf>
    <xf numFmtId="3" fontId="7" fillId="0" borderId="150" xfId="14" applyNumberFormat="1" applyFont="1" applyBorder="1" applyAlignment="1">
      <alignment horizontal="right"/>
    </xf>
    <xf numFmtId="3" fontId="7" fillId="3" borderId="151" xfId="14" applyNumberFormat="1" applyFont="1" applyFill="1" applyBorder="1" applyAlignment="1">
      <alignment horizontal="right"/>
    </xf>
    <xf numFmtId="3" fontId="7" fillId="0" borderId="151" xfId="14" applyNumberFormat="1" applyFont="1" applyBorder="1" applyAlignment="1">
      <alignment horizontal="right"/>
    </xf>
    <xf numFmtId="0" fontId="7" fillId="3" borderId="22" xfId="14" applyFont="1" applyFill="1" applyBorder="1" applyAlignment="1">
      <alignment horizontal="left"/>
    </xf>
    <xf numFmtId="3" fontId="7" fillId="3" borderId="23" xfId="14" applyNumberFormat="1" applyFont="1" applyFill="1" applyBorder="1" applyAlignment="1">
      <alignment horizontal="right"/>
    </xf>
    <xf numFmtId="3" fontId="7" fillId="3" borderId="53" xfId="14" applyNumberFormat="1" applyFont="1" applyFill="1" applyBorder="1" applyAlignment="1">
      <alignment horizontal="right"/>
    </xf>
    <xf numFmtId="3" fontId="7" fillId="3" borderId="152" xfId="14" applyNumberFormat="1" applyFont="1" applyFill="1" applyBorder="1" applyAlignment="1">
      <alignment horizontal="right"/>
    </xf>
    <xf numFmtId="3" fontId="7" fillId="3" borderId="25" xfId="14" applyNumberFormat="1" applyFont="1" applyFill="1" applyBorder="1" applyAlignment="1">
      <alignment horizontal="right"/>
    </xf>
    <xf numFmtId="0" fontId="6" fillId="12" borderId="153" xfId="14" applyFont="1" applyFill="1" applyBorder="1" applyAlignment="1">
      <alignment horizontal="center"/>
    </xf>
    <xf numFmtId="0" fontId="6" fillId="0" borderId="4" xfId="11" applyFont="1" applyBorder="1" applyAlignment="1">
      <alignment horizontal="left"/>
    </xf>
    <xf numFmtId="0" fontId="6" fillId="0" borderId="124" xfId="14" applyFont="1" applyBorder="1" applyAlignment="1">
      <alignment horizontal="left"/>
    </xf>
    <xf numFmtId="0" fontId="39" fillId="0" borderId="32" xfId="14" applyBorder="1"/>
    <xf numFmtId="3" fontId="7" fillId="0" borderId="50" xfId="14" applyNumberFormat="1" applyFont="1" applyBorder="1" applyAlignment="1">
      <alignment horizontal="right"/>
    </xf>
    <xf numFmtId="3" fontId="7" fillId="3" borderId="16" xfId="14" applyNumberFormat="1" applyFont="1" applyFill="1" applyBorder="1" applyAlignment="1">
      <alignment horizontal="right"/>
    </xf>
    <xf numFmtId="3" fontId="7" fillId="0" borderId="16" xfId="14" applyNumberFormat="1" applyFont="1" applyBorder="1" applyAlignment="1">
      <alignment horizontal="right"/>
    </xf>
    <xf numFmtId="3" fontId="7" fillId="3" borderId="55" xfId="14" applyNumberFormat="1" applyFont="1" applyFill="1" applyBorder="1" applyAlignment="1">
      <alignment horizontal="right"/>
    </xf>
  </cellXfs>
  <cellStyles count="15">
    <cellStyle name="Millares 2" xfId="10" xr:uid="{EBEE2025-8282-459F-A27E-2F9D0600B516}"/>
    <cellStyle name="Normal" xfId="0" builtinId="0"/>
    <cellStyle name="Normal 2" xfId="7" xr:uid="{5809DA2A-9BC2-4FB7-B0F9-C06992DF4004}"/>
    <cellStyle name="Normal 2 2" xfId="11" xr:uid="{A7F87226-EF1E-440F-923B-DE0E051F6E8E}"/>
    <cellStyle name="Normal 3" xfId="9" xr:uid="{18142F76-0888-4B4F-ABFD-3E001713D23A}"/>
    <cellStyle name="Normal 3 2" xfId="4" xr:uid="{77EA23D5-1BD0-4723-B546-AD1EBB7DF252}"/>
    <cellStyle name="Normal 3 3" xfId="13" xr:uid="{0BA27873-A9DD-417D-BCE5-F2DF8C603B0B}"/>
    <cellStyle name="Normal 4" xfId="6" xr:uid="{8E3F7063-11E4-4941-8310-3621F532F5F3}"/>
    <cellStyle name="Normal_166 CV-LP_PxM PESO" xfId="5" xr:uid="{BCAFCD7D-31C1-43BA-85C6-3E79184BEE66}"/>
    <cellStyle name="Normal_178 CVt4-SPxP PESO" xfId="8" xr:uid="{7376FCCE-47AF-4D12-86DA-65EECB12D11B}"/>
    <cellStyle name="Normal_2-1-2 Producciones leñosos 3T Val" xfId="12" xr:uid="{90F1A2A1-D0B0-417F-BF93-EF0F23D4A536}"/>
    <cellStyle name="Normal_22-1-Movi-Comer-Pecuario-Cast" xfId="14" xr:uid="{927BD2DA-BA4A-4BF8-AED0-72CB530D378A}"/>
    <cellStyle name="Normal_EMBASSAM" xfId="1" xr:uid="{00000000-0005-0000-0000-000001000000}"/>
    <cellStyle name="Normal_RESUMEN_TEMP_1ER_TRIMESTRE_exce" xfId="3" xr:uid="{9679280D-9937-47A8-B15E-3C1CD14F6CD4}"/>
    <cellStyle name="Normal_temperat BIA 1 2004" xfId="2" xr:uid="{97BB5B1D-A50D-44A0-8C53-9EFACCB1C8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solidFill>
                  <a:srgbClr val="800080"/>
                </a:solidFill>
              </a:rPr>
              <a:t>EXISTÈNCIES DE BESTIAR PORCÍ. COMUNITAT VALENCIANA.
NOVEMBRE 2023</a:t>
            </a:r>
          </a:p>
        </c:rich>
      </c:tx>
      <c:layout>
        <c:manualLayout>
          <c:xMode val="edge"/>
          <c:yMode val="edge"/>
          <c:x val="0.19111159182025325"/>
          <c:y val="2.99144080674126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 w="3175">
          <a:solidFill>
            <a:srgbClr val="00008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9275548720411"/>
          <c:y val="0.16453025785059813"/>
          <c:w val="0.85185308427818907"/>
          <c:h val="0.65171076161600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'2-2-2'!$A$6</c:f>
              <c:strCache>
                <c:ptCount val="1"/>
                <c:pt idx="0">
                  <c:v>GARRINS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'2-2-2'!$C$6:$E$6</c:f>
              <c:numCache>
                <c:formatCode>#,##0</c:formatCode>
                <c:ptCount val="3"/>
                <c:pt idx="0">
                  <c:v>33629</c:v>
                </c:pt>
                <c:pt idx="1">
                  <c:v>131557</c:v>
                </c:pt>
                <c:pt idx="2">
                  <c:v>117120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2B1-80FF-9D9DEF031BAD}"/>
            </c:ext>
          </c:extLst>
        </c:ser>
        <c:ser>
          <c:idx val="1"/>
          <c:order val="1"/>
          <c:tx>
            <c:strRef>
              <c:f>'2-2-2'!$A$7</c:f>
              <c:strCache>
                <c:ptCount val="1"/>
                <c:pt idx="0">
                  <c:v>PORCS DE 20 A 49 kg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'2-2-2'!$C$7:$E$7</c:f>
              <c:numCache>
                <c:formatCode>#,##0</c:formatCode>
                <c:ptCount val="3"/>
                <c:pt idx="0">
                  <c:v>3030</c:v>
                </c:pt>
                <c:pt idx="1">
                  <c:v>220481</c:v>
                </c:pt>
                <c:pt idx="2">
                  <c:v>105661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4-42B1-80FF-9D9DEF031BAD}"/>
            </c:ext>
          </c:extLst>
        </c:ser>
        <c:ser>
          <c:idx val="2"/>
          <c:order val="2"/>
          <c:tx>
            <c:strRef>
              <c:f>'2-2-2'!$A$8</c:f>
              <c:strCache>
                <c:ptCount val="1"/>
                <c:pt idx="0">
                  <c:v>PORCS PER A SACRIFICI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'2-2-2'!$C$8:$E$8</c:f>
              <c:numCache>
                <c:formatCode>#,##0</c:formatCode>
                <c:ptCount val="3"/>
                <c:pt idx="0">
                  <c:v>13494</c:v>
                </c:pt>
                <c:pt idx="1">
                  <c:v>248759</c:v>
                </c:pt>
                <c:pt idx="2">
                  <c:v>160998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4-42B1-80FF-9D9DEF031BAD}"/>
            </c:ext>
          </c:extLst>
        </c:ser>
        <c:ser>
          <c:idx val="3"/>
          <c:order val="3"/>
          <c:tx>
            <c:strRef>
              <c:f>'2-2-2'!$A$12</c:f>
              <c:strCache>
                <c:ptCount val="1"/>
                <c:pt idx="0">
                  <c:v>REPRODUCTORS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'2-2-2'!$C$12:$E$12</c:f>
              <c:numCache>
                <c:formatCode>#,##0</c:formatCode>
                <c:ptCount val="3"/>
                <c:pt idx="0">
                  <c:v>6484</c:v>
                </c:pt>
                <c:pt idx="1">
                  <c:v>32978</c:v>
                </c:pt>
                <c:pt idx="2">
                  <c:v>37669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4-42B1-80FF-9D9DEF031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792687"/>
        <c:axId val="1"/>
        <c:axId val="0"/>
      </c:bar3DChart>
      <c:catAx>
        <c:axId val="85379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8537926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5025239161871"/>
          <c:y val="0.87757957834234013"/>
          <c:w val="0.44648121542431041"/>
          <c:h val="9.18397233148960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ysClr val="windowText" lastClr="00000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8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24</xdr:row>
      <xdr:rowOff>45720</xdr:rowOff>
    </xdr:from>
    <xdr:to>
      <xdr:col>5</xdr:col>
      <xdr:colOff>876300</xdr:colOff>
      <xdr:row>46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13A87-7453-4F3D-9D2E-A28A9B120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alenciano/21-2-Prod-llenyosos-218-2T-2020-V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en/AppData/Local/Packages/Microsoft.MicrosoftEdge_8wekyb3d8bbwe/TempState/Downloads/Valenciano/23-1-Captures-ports-215-2T-2019-V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en/AppData/Local/Packages/Microsoft.MicrosoftEdge_8wekyb3d8bbwe/TempState/Downloads/Valenciano/23-2-Captures%20pesca-215-2T-2019-V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en/AppData/Local/Packages/Microsoft.MicrosoftEdge_8wekyb3d8bbwe/TempState/Downloads/Valenciano/21-2-Prod-llenyosos-215-3T-2019-V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y 2020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car"/>
      <sheetName val="peces"/>
      <sheetName val="crustaceos"/>
      <sheetName val="molusco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embre 20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2"/>
  <sheetViews>
    <sheetView tabSelected="1" zoomScaleNormal="100" workbookViewId="0">
      <selection sqref="A1:F1"/>
    </sheetView>
  </sheetViews>
  <sheetFormatPr baseColWidth="10" defaultRowHeight="13.2" x14ac:dyDescent="0.25"/>
  <cols>
    <col min="1" max="1" width="33.88671875" customWidth="1"/>
  </cols>
  <sheetData>
    <row r="1" spans="1:74" ht="25.8" x14ac:dyDescent="0.5">
      <c r="A1" s="429" t="s">
        <v>0</v>
      </c>
      <c r="B1" s="429"/>
      <c r="C1" s="429"/>
      <c r="D1" s="429"/>
      <c r="E1" s="429"/>
      <c r="F1" s="429"/>
      <c r="G1" s="1"/>
      <c r="H1" s="1"/>
    </row>
    <row r="2" spans="1:74" ht="21" thickBot="1" x14ac:dyDescent="0.35">
      <c r="A2" s="430" t="s">
        <v>1</v>
      </c>
      <c r="B2" s="430"/>
      <c r="C2" s="430"/>
      <c r="D2" s="430"/>
      <c r="E2" s="430"/>
      <c r="F2" s="430"/>
      <c r="G2" s="2"/>
      <c r="H2" s="2"/>
    </row>
    <row r="3" spans="1:74" ht="15.6" x14ac:dyDescent="0.3">
      <c r="A3" s="3"/>
      <c r="B3" s="4"/>
      <c r="C3" s="428" t="s">
        <v>64</v>
      </c>
      <c r="D3" s="428"/>
      <c r="E3" s="428" t="s">
        <v>65</v>
      </c>
      <c r="F3" s="428"/>
      <c r="G3" s="428" t="s">
        <v>66</v>
      </c>
      <c r="H3" s="428"/>
    </row>
    <row r="4" spans="1:74" ht="33.6" x14ac:dyDescent="0.3">
      <c r="A4" s="5" t="s">
        <v>4</v>
      </c>
      <c r="B4" s="6" t="s">
        <v>5</v>
      </c>
      <c r="C4" s="7" t="s">
        <v>6</v>
      </c>
      <c r="D4" s="8" t="s">
        <v>7</v>
      </c>
      <c r="E4" s="7" t="s">
        <v>6</v>
      </c>
      <c r="F4" s="8" t="s">
        <v>7</v>
      </c>
      <c r="G4" s="7" t="s">
        <v>6</v>
      </c>
      <c r="H4" s="8" t="s">
        <v>7</v>
      </c>
    </row>
    <row r="5" spans="1:74" ht="15.6" x14ac:dyDescent="0.3">
      <c r="A5" s="42" t="s">
        <v>9</v>
      </c>
      <c r="B5" s="9"/>
      <c r="C5" s="10"/>
      <c r="D5" s="11"/>
      <c r="E5" s="12"/>
      <c r="F5" s="13"/>
      <c r="G5" s="14"/>
      <c r="H5" s="13"/>
    </row>
    <row r="6" spans="1:74" ht="15.6" x14ac:dyDescent="0.3">
      <c r="A6" s="43" t="s">
        <v>10</v>
      </c>
      <c r="B6" s="15">
        <v>11</v>
      </c>
      <c r="C6" s="16">
        <v>2.95</v>
      </c>
      <c r="D6" s="55">
        <f>C6*100/B6</f>
        <v>26.818181818181817</v>
      </c>
      <c r="E6" s="17">
        <v>2.41</v>
      </c>
      <c r="F6" s="70">
        <f>(E6/B6)*100</f>
        <v>21.90909090909091</v>
      </c>
      <c r="G6" s="17">
        <v>1.74</v>
      </c>
      <c r="H6" s="70">
        <f>(G6/B6)*100</f>
        <v>15.818181818181817</v>
      </c>
    </row>
    <row r="7" spans="1:74" ht="15.6" x14ac:dyDescent="0.3">
      <c r="A7" s="44" t="s">
        <v>11</v>
      </c>
      <c r="B7" s="75">
        <f>B8+B9+B10+B11+B12+B13+B14</f>
        <v>181.62209999999999</v>
      </c>
      <c r="C7" s="18">
        <f>C8+C9+C10+C11+C12+C13+C14</f>
        <v>66.92</v>
      </c>
      <c r="D7" s="76">
        <f t="shared" ref="D7:D17" si="0">C7*100/B7</f>
        <v>36.845736284295803</v>
      </c>
      <c r="E7" s="18">
        <f>E8+E9+E10+E11+E12+E13+E14</f>
        <v>62.410000000000004</v>
      </c>
      <c r="F7" s="76">
        <f>E7*100/B7</f>
        <v>34.362558300999716</v>
      </c>
      <c r="G7" s="18">
        <f>G8+G9+G10+G11+G12+G13+G14</f>
        <v>60.63</v>
      </c>
      <c r="H7" s="77">
        <f>G7*100/B7</f>
        <v>33.382501358590176</v>
      </c>
    </row>
    <row r="8" spans="1:74" ht="15.6" x14ac:dyDescent="0.3">
      <c r="A8" s="45" t="s">
        <v>12</v>
      </c>
      <c r="B8" s="19">
        <v>110.9</v>
      </c>
      <c r="C8" s="20">
        <v>47.3</v>
      </c>
      <c r="D8" s="48">
        <f t="shared" si="0"/>
        <v>42.65103697024346</v>
      </c>
      <c r="E8" s="20">
        <v>50.44</v>
      </c>
      <c r="F8" s="48">
        <f t="shared" ref="F8:F54" si="1">(E8/B8)*100</f>
        <v>45.482416591523886</v>
      </c>
      <c r="G8" s="20">
        <v>46.28</v>
      </c>
      <c r="H8" s="49">
        <f t="shared" ref="H8:H56" si="2">(G8/B8)*100</f>
        <v>41.731289449954915</v>
      </c>
    </row>
    <row r="9" spans="1:74" ht="15.6" x14ac:dyDescent="0.3">
      <c r="A9" s="46" t="s">
        <v>13</v>
      </c>
      <c r="B9" s="31">
        <v>49.3</v>
      </c>
      <c r="C9" s="32">
        <v>16.23</v>
      </c>
      <c r="D9" s="51">
        <f t="shared" si="0"/>
        <v>32.920892494929006</v>
      </c>
      <c r="E9" s="32">
        <v>8.93</v>
      </c>
      <c r="F9" s="51">
        <f t="shared" si="1"/>
        <v>18.113590263691684</v>
      </c>
      <c r="G9" s="32">
        <v>11.65</v>
      </c>
      <c r="H9" s="52">
        <f t="shared" si="2"/>
        <v>23.630831643002033</v>
      </c>
    </row>
    <row r="10" spans="1:74" ht="15.6" x14ac:dyDescent="0.3">
      <c r="A10" s="45" t="s">
        <v>8</v>
      </c>
      <c r="B10" s="19">
        <v>1.4</v>
      </c>
      <c r="C10" s="20">
        <v>0.6</v>
      </c>
      <c r="D10" s="48">
        <f t="shared" si="0"/>
        <v>42.857142857142861</v>
      </c>
      <c r="E10" s="20">
        <v>0.56999999999999995</v>
      </c>
      <c r="F10" s="48">
        <f t="shared" si="1"/>
        <v>40.714285714285715</v>
      </c>
      <c r="G10" s="20">
        <v>0.54</v>
      </c>
      <c r="H10" s="49">
        <f t="shared" si="2"/>
        <v>38.571428571428577</v>
      </c>
    </row>
    <row r="11" spans="1:74" ht="15.6" x14ac:dyDescent="0.3">
      <c r="A11" s="46" t="s">
        <v>14</v>
      </c>
      <c r="B11" s="31">
        <v>18.399999999999999</v>
      </c>
      <c r="C11" s="32">
        <v>2.2799999999999998</v>
      </c>
      <c r="D11" s="51">
        <f t="shared" si="0"/>
        <v>12.391304347826086</v>
      </c>
      <c r="E11" s="32">
        <v>1.95</v>
      </c>
      <c r="F11" s="51">
        <f t="shared" si="1"/>
        <v>10.597826086956523</v>
      </c>
      <c r="G11" s="32">
        <v>1.65</v>
      </c>
      <c r="H11" s="52">
        <f t="shared" si="2"/>
        <v>8.9673913043478262</v>
      </c>
    </row>
    <row r="12" spans="1:74" s="28" customFormat="1" ht="15.9" customHeight="1" x14ac:dyDescent="0.3">
      <c r="A12" s="38" t="s">
        <v>15</v>
      </c>
      <c r="B12" s="47">
        <v>0.1221</v>
      </c>
      <c r="C12" s="26">
        <v>0.09</v>
      </c>
      <c r="D12" s="48">
        <f t="shared" si="0"/>
        <v>73.710073710073715</v>
      </c>
      <c r="E12" s="26">
        <v>0.09</v>
      </c>
      <c r="F12" s="48">
        <f t="shared" si="1"/>
        <v>73.710073710073715</v>
      </c>
      <c r="G12" s="20">
        <v>0.09</v>
      </c>
      <c r="H12" s="49">
        <f t="shared" si="2"/>
        <v>73.710073710073715</v>
      </c>
      <c r="I1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</row>
    <row r="13" spans="1:74" s="28" customFormat="1" ht="15.9" customHeight="1" x14ac:dyDescent="0.3">
      <c r="A13" s="39" t="s">
        <v>16</v>
      </c>
      <c r="B13" s="50">
        <v>0.5</v>
      </c>
      <c r="C13" s="33">
        <v>0.22</v>
      </c>
      <c r="D13" s="51">
        <f t="shared" si="0"/>
        <v>44</v>
      </c>
      <c r="E13" s="33">
        <v>0.22</v>
      </c>
      <c r="F13" s="51">
        <f t="shared" si="1"/>
        <v>44</v>
      </c>
      <c r="G13" s="32">
        <v>0.22</v>
      </c>
      <c r="H13" s="52">
        <f t="shared" si="2"/>
        <v>44</v>
      </c>
      <c r="I1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4" s="28" customFormat="1" ht="15.9" customHeight="1" x14ac:dyDescent="0.3">
      <c r="A14" s="37" t="s">
        <v>17</v>
      </c>
      <c r="B14" s="53">
        <v>1</v>
      </c>
      <c r="C14" s="29">
        <v>0.2</v>
      </c>
      <c r="D14" s="54">
        <f t="shared" si="0"/>
        <v>20</v>
      </c>
      <c r="E14" s="29">
        <v>0.21</v>
      </c>
      <c r="F14" s="54">
        <f t="shared" si="1"/>
        <v>21</v>
      </c>
      <c r="G14" s="16">
        <v>0.2</v>
      </c>
      <c r="H14" s="55">
        <f t="shared" si="2"/>
        <v>20</v>
      </c>
      <c r="I14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ht="15.6" x14ac:dyDescent="0.3">
      <c r="A15" s="44" t="s">
        <v>18</v>
      </c>
      <c r="B15" s="30">
        <f>SUM(B16:B17)</f>
        <v>12.3</v>
      </c>
      <c r="C15" s="56">
        <f>C16+C17</f>
        <v>1.41</v>
      </c>
      <c r="D15" s="57">
        <f t="shared" si="0"/>
        <v>11.463414634146341</v>
      </c>
      <c r="E15" s="56">
        <f>E16+E17</f>
        <v>1.3800000000000001</v>
      </c>
      <c r="F15" s="57">
        <f t="shared" si="1"/>
        <v>11.219512195121952</v>
      </c>
      <c r="G15" s="56">
        <f>G16+G17</f>
        <v>1.42</v>
      </c>
      <c r="H15" s="57">
        <f t="shared" si="2"/>
        <v>11.54471544715447</v>
      </c>
    </row>
    <row r="16" spans="1:74" ht="15.6" x14ac:dyDescent="0.3">
      <c r="A16" s="45" t="s">
        <v>19</v>
      </c>
      <c r="B16" s="47">
        <v>6</v>
      </c>
      <c r="C16" s="58">
        <v>1.4</v>
      </c>
      <c r="D16" s="48">
        <f t="shared" si="0"/>
        <v>23.333333333333332</v>
      </c>
      <c r="E16" s="58">
        <v>1.37</v>
      </c>
      <c r="F16" s="48">
        <f t="shared" si="1"/>
        <v>22.833333333333336</v>
      </c>
      <c r="G16" s="58">
        <v>1.41</v>
      </c>
      <c r="H16" s="48">
        <f t="shared" si="2"/>
        <v>23.5</v>
      </c>
    </row>
    <row r="17" spans="1:8" ht="15.6" x14ac:dyDescent="0.3">
      <c r="A17" s="59" t="s">
        <v>20</v>
      </c>
      <c r="B17" s="60">
        <v>6.3</v>
      </c>
      <c r="C17" s="34">
        <v>0.01</v>
      </c>
      <c r="D17" s="61">
        <f t="shared" si="0"/>
        <v>0.15873015873015872</v>
      </c>
      <c r="E17" s="34">
        <v>0.01</v>
      </c>
      <c r="F17" s="61">
        <f t="shared" si="1"/>
        <v>0.15873015873015872</v>
      </c>
      <c r="G17" s="34">
        <v>0.01</v>
      </c>
      <c r="H17" s="51">
        <f t="shared" si="2"/>
        <v>0.15873015873015872</v>
      </c>
    </row>
    <row r="18" spans="1:8" ht="15.6" x14ac:dyDescent="0.3">
      <c r="A18" s="44" t="s">
        <v>21</v>
      </c>
      <c r="B18" s="75">
        <f>B19+B20+B21+B22</f>
        <v>323</v>
      </c>
      <c r="C18" s="56">
        <f>C19+C20+C21+C22</f>
        <v>185.71000000000004</v>
      </c>
      <c r="D18" s="57">
        <f>(C18/B18)*100</f>
        <v>57.495356037151716</v>
      </c>
      <c r="E18" s="56">
        <f>E19+E20+E21+E22</f>
        <v>178.68</v>
      </c>
      <c r="F18" s="57">
        <f t="shared" si="1"/>
        <v>55.318885448916411</v>
      </c>
      <c r="G18" s="56">
        <f>G19+G20+G21+G22</f>
        <v>174.93</v>
      </c>
      <c r="H18" s="71">
        <f t="shared" si="2"/>
        <v>54.157894736842103</v>
      </c>
    </row>
    <row r="19" spans="1:8" ht="15.6" x14ac:dyDescent="0.3">
      <c r="A19" s="45" t="s">
        <v>22</v>
      </c>
      <c r="B19" s="19">
        <v>7.5</v>
      </c>
      <c r="C19" s="20">
        <v>1.37</v>
      </c>
      <c r="D19" s="48">
        <f>C19*100/B19</f>
        <v>18.266666666666666</v>
      </c>
      <c r="E19" s="20">
        <v>1.3</v>
      </c>
      <c r="F19" s="48">
        <f t="shared" si="1"/>
        <v>17.333333333333336</v>
      </c>
      <c r="G19" s="20">
        <v>1.27</v>
      </c>
      <c r="H19" s="48">
        <f t="shared" si="2"/>
        <v>16.933333333333334</v>
      </c>
    </row>
    <row r="20" spans="1:8" ht="15.6" x14ac:dyDescent="0.3">
      <c r="A20" s="46" t="s">
        <v>23</v>
      </c>
      <c r="B20" s="31">
        <v>21</v>
      </c>
      <c r="C20" s="32">
        <v>13.84</v>
      </c>
      <c r="D20" s="51">
        <f>C20*100/B20</f>
        <v>65.904761904761898</v>
      </c>
      <c r="E20" s="32">
        <v>13.78</v>
      </c>
      <c r="F20" s="51">
        <f t="shared" si="1"/>
        <v>65.61904761904762</v>
      </c>
      <c r="G20" s="32">
        <v>13.8</v>
      </c>
      <c r="H20" s="51">
        <f t="shared" si="2"/>
        <v>65.714285714285708</v>
      </c>
    </row>
    <row r="21" spans="1:8" ht="15.6" x14ac:dyDescent="0.3">
      <c r="A21" s="45" t="s">
        <v>24</v>
      </c>
      <c r="B21" s="19">
        <v>221.3</v>
      </c>
      <c r="C21" s="20">
        <v>149.11000000000001</v>
      </c>
      <c r="D21" s="48">
        <f>C21*100/B21</f>
        <v>67.379123361952111</v>
      </c>
      <c r="E21" s="20">
        <v>142.37</v>
      </c>
      <c r="F21" s="48">
        <f t="shared" si="1"/>
        <v>64.333483958427479</v>
      </c>
      <c r="G21" s="20">
        <v>138.37</v>
      </c>
      <c r="H21" s="48">
        <f t="shared" si="2"/>
        <v>62.525982828739266</v>
      </c>
    </row>
    <row r="22" spans="1:8" ht="15.6" x14ac:dyDescent="0.3">
      <c r="A22" s="59" t="s">
        <v>25</v>
      </c>
      <c r="B22" s="35">
        <v>73.2</v>
      </c>
      <c r="C22" s="34">
        <v>21.39</v>
      </c>
      <c r="D22" s="61">
        <f>C22*100/B22</f>
        <v>29.221311475409834</v>
      </c>
      <c r="E22" s="34">
        <v>21.23</v>
      </c>
      <c r="F22" s="61">
        <f t="shared" si="1"/>
        <v>29.002732240437158</v>
      </c>
      <c r="G22" s="34">
        <v>21.49</v>
      </c>
      <c r="H22" s="61">
        <f t="shared" si="2"/>
        <v>29.357923497267755</v>
      </c>
    </row>
    <row r="23" spans="1:8" ht="15.6" x14ac:dyDescent="0.3">
      <c r="A23" s="44" t="s">
        <v>26</v>
      </c>
      <c r="B23" s="30">
        <f>B24+B25+B26+B27+B28+B29+B30+B31</f>
        <v>2243.2999999999997</v>
      </c>
      <c r="C23" s="72">
        <f>C24+C25+C26+C27+C28+C29+C30+C31</f>
        <v>1050.6699999999998</v>
      </c>
      <c r="D23" s="57">
        <f>(C23/B23)*100</f>
        <v>46.83591138055543</v>
      </c>
      <c r="E23" s="72">
        <f>E24+E25+E26+E27+E28+E29+E30+E31</f>
        <v>1044.7299999999998</v>
      </c>
      <c r="F23" s="57">
        <f t="shared" si="1"/>
        <v>46.571122899300136</v>
      </c>
      <c r="G23" s="72">
        <f>G24+G25+G26+G27+G28+G29+G30+G31</f>
        <v>1056.5300000000002</v>
      </c>
      <c r="H23" s="71">
        <f t="shared" si="2"/>
        <v>47.097133686979021</v>
      </c>
    </row>
    <row r="24" spans="1:8" ht="15.6" x14ac:dyDescent="0.3">
      <c r="A24" s="45" t="s">
        <v>27</v>
      </c>
      <c r="B24" s="19">
        <v>1118</v>
      </c>
      <c r="C24" s="20">
        <v>569</v>
      </c>
      <c r="D24" s="48">
        <f t="shared" ref="D24:D31" si="3">C24*100/B24</f>
        <v>50.894454382826474</v>
      </c>
      <c r="E24" s="20">
        <v>574.04999999999995</v>
      </c>
      <c r="F24" s="48">
        <f t="shared" si="1"/>
        <v>51.34615384615384</v>
      </c>
      <c r="G24" s="20">
        <v>582.95000000000005</v>
      </c>
      <c r="H24" s="48">
        <f t="shared" si="2"/>
        <v>52.142218246869412</v>
      </c>
    </row>
    <row r="25" spans="1:8" ht="15.6" x14ac:dyDescent="0.3">
      <c r="A25" s="46" t="s">
        <v>28</v>
      </c>
      <c r="B25" s="31">
        <v>360.8</v>
      </c>
      <c r="C25" s="32">
        <v>233.29</v>
      </c>
      <c r="D25" s="51">
        <f t="shared" si="3"/>
        <v>64.659090909090907</v>
      </c>
      <c r="E25" s="32">
        <v>231.6</v>
      </c>
      <c r="F25" s="51">
        <f t="shared" si="1"/>
        <v>64.190687361419066</v>
      </c>
      <c r="G25" s="32">
        <v>229.46</v>
      </c>
      <c r="H25" s="51">
        <f t="shared" si="2"/>
        <v>63.59756097560976</v>
      </c>
    </row>
    <row r="26" spans="1:8" ht="15.6" x14ac:dyDescent="0.3">
      <c r="A26" s="45" t="s">
        <v>29</v>
      </c>
      <c r="B26" s="19">
        <v>9.6999999999999993</v>
      </c>
      <c r="C26" s="20">
        <v>3.65</v>
      </c>
      <c r="D26" s="48">
        <f t="shared" si="3"/>
        <v>37.628865979381445</v>
      </c>
      <c r="E26" s="20">
        <v>4.91</v>
      </c>
      <c r="F26" s="48">
        <f t="shared" si="1"/>
        <v>50.61855670103094</v>
      </c>
      <c r="G26" s="20">
        <v>5.36</v>
      </c>
      <c r="H26" s="48">
        <f t="shared" si="2"/>
        <v>55.257731958762889</v>
      </c>
    </row>
    <row r="27" spans="1:8" ht="15.6" x14ac:dyDescent="0.3">
      <c r="A27" s="46" t="s">
        <v>30</v>
      </c>
      <c r="B27" s="31">
        <v>171</v>
      </c>
      <c r="C27" s="32">
        <v>143.06</v>
      </c>
      <c r="D27" s="51">
        <f t="shared" si="3"/>
        <v>83.660818713450297</v>
      </c>
      <c r="E27" s="32">
        <v>142.05000000000001</v>
      </c>
      <c r="F27" s="51">
        <f t="shared" si="1"/>
        <v>83.070175438596493</v>
      </c>
      <c r="G27" s="32">
        <v>142.03</v>
      </c>
      <c r="H27" s="51">
        <f t="shared" si="2"/>
        <v>83.058479532163744</v>
      </c>
    </row>
    <row r="28" spans="1:8" ht="15.6" x14ac:dyDescent="0.3">
      <c r="A28" s="45" t="s">
        <v>31</v>
      </c>
      <c r="B28" s="19">
        <v>378.6</v>
      </c>
      <c r="C28" s="20">
        <v>70.459999999999994</v>
      </c>
      <c r="D28" s="48">
        <f t="shared" si="3"/>
        <v>18.610670892762808</v>
      </c>
      <c r="E28" s="20">
        <v>61.29</v>
      </c>
      <c r="F28" s="48">
        <f t="shared" si="1"/>
        <v>16.188589540412043</v>
      </c>
      <c r="G28" s="20">
        <v>65.81</v>
      </c>
      <c r="H28" s="48">
        <f t="shared" si="2"/>
        <v>17.382461701003699</v>
      </c>
    </row>
    <row r="29" spans="1:8" ht="15.6" x14ac:dyDescent="0.3">
      <c r="A29" s="46" t="s">
        <v>32</v>
      </c>
      <c r="B29" s="31">
        <v>98.7</v>
      </c>
      <c r="C29" s="32">
        <v>4.5199999999999996</v>
      </c>
      <c r="D29" s="51">
        <f t="shared" si="3"/>
        <v>4.5795339412360683</v>
      </c>
      <c r="E29" s="32">
        <v>4.5199999999999996</v>
      </c>
      <c r="F29" s="51">
        <f t="shared" si="1"/>
        <v>4.5795339412360683</v>
      </c>
      <c r="G29" s="32">
        <v>4.53</v>
      </c>
      <c r="H29" s="51">
        <f t="shared" si="2"/>
        <v>4.589665653495441</v>
      </c>
    </row>
    <row r="30" spans="1:8" ht="15.6" x14ac:dyDescent="0.3">
      <c r="A30" s="45" t="s">
        <v>33</v>
      </c>
      <c r="B30" s="19">
        <v>69.2</v>
      </c>
      <c r="C30" s="20">
        <v>15.61</v>
      </c>
      <c r="D30" s="48">
        <f t="shared" si="3"/>
        <v>22.557803468208093</v>
      </c>
      <c r="E30" s="20">
        <v>15.72</v>
      </c>
      <c r="F30" s="48">
        <f t="shared" si="1"/>
        <v>22.716763005780347</v>
      </c>
      <c r="G30" s="20">
        <v>16.22</v>
      </c>
      <c r="H30" s="48">
        <f t="shared" si="2"/>
        <v>23.439306358381501</v>
      </c>
    </row>
    <row r="31" spans="1:8" ht="15.6" x14ac:dyDescent="0.3">
      <c r="A31" s="59" t="s">
        <v>34</v>
      </c>
      <c r="B31" s="35">
        <v>37.299999999999997</v>
      </c>
      <c r="C31" s="34">
        <v>11.08</v>
      </c>
      <c r="D31" s="78">
        <f t="shared" si="3"/>
        <v>29.705093833780165</v>
      </c>
      <c r="E31" s="34">
        <v>10.59</v>
      </c>
      <c r="F31" s="61">
        <f t="shared" si="1"/>
        <v>28.391420911528154</v>
      </c>
      <c r="G31" s="34">
        <v>10.17</v>
      </c>
      <c r="H31" s="51">
        <f t="shared" si="2"/>
        <v>27.265415549597854</v>
      </c>
    </row>
    <row r="32" spans="1:8" ht="15.6" x14ac:dyDescent="0.3">
      <c r="A32" s="44" t="s">
        <v>35</v>
      </c>
      <c r="B32" s="30">
        <f>B33+B34</f>
        <v>28.8</v>
      </c>
      <c r="C32" s="56">
        <f>C33+C34</f>
        <v>11.36</v>
      </c>
      <c r="D32" s="57">
        <f>(C32/B32)*100</f>
        <v>39.444444444444443</v>
      </c>
      <c r="E32" s="56">
        <f>E33+E34</f>
        <v>10.48</v>
      </c>
      <c r="F32" s="57">
        <f t="shared" si="1"/>
        <v>36.388888888888886</v>
      </c>
      <c r="G32" s="56">
        <f>G33+G34</f>
        <v>9.73</v>
      </c>
      <c r="H32" s="71">
        <f t="shared" si="2"/>
        <v>33.784722222222221</v>
      </c>
    </row>
    <row r="33" spans="1:10" ht="15.6" x14ac:dyDescent="0.3">
      <c r="A33" s="45" t="s">
        <v>36</v>
      </c>
      <c r="B33" s="47">
        <v>15.8</v>
      </c>
      <c r="C33" s="58">
        <v>4.28</v>
      </c>
      <c r="D33" s="48">
        <f>C33*100/B33</f>
        <v>27.088607594936708</v>
      </c>
      <c r="E33" s="58">
        <v>3.92</v>
      </c>
      <c r="F33" s="48">
        <f t="shared" si="1"/>
        <v>24.810126582278478</v>
      </c>
      <c r="G33" s="58">
        <v>3.62</v>
      </c>
      <c r="H33" s="48">
        <f t="shared" si="2"/>
        <v>22.911392405063292</v>
      </c>
    </row>
    <row r="34" spans="1:10" ht="15.6" x14ac:dyDescent="0.3">
      <c r="A34" s="59" t="s">
        <v>37</v>
      </c>
      <c r="B34" s="60">
        <v>13</v>
      </c>
      <c r="C34" s="79">
        <v>7.08</v>
      </c>
      <c r="D34" s="61">
        <f>C34*100/B34</f>
        <v>54.46153846153846</v>
      </c>
      <c r="E34" s="79">
        <v>6.56</v>
      </c>
      <c r="F34" s="61">
        <f t="shared" si="1"/>
        <v>50.46153846153846</v>
      </c>
      <c r="G34" s="79">
        <v>6.11</v>
      </c>
      <c r="H34" s="61">
        <f t="shared" si="2"/>
        <v>47</v>
      </c>
    </row>
    <row r="35" spans="1:10" ht="15.6" x14ac:dyDescent="0.3">
      <c r="A35" s="44" t="s">
        <v>38</v>
      </c>
      <c r="B35" s="56">
        <f t="shared" ref="B35:H35" si="4">B36</f>
        <v>27</v>
      </c>
      <c r="C35" s="56">
        <f t="shared" si="4"/>
        <v>10.39</v>
      </c>
      <c r="D35" s="80">
        <f t="shared" si="4"/>
        <v>38.481481481481481</v>
      </c>
      <c r="E35" s="56">
        <f t="shared" si="4"/>
        <v>8.68</v>
      </c>
      <c r="F35" s="80">
        <f t="shared" si="4"/>
        <v>32.148148148148145</v>
      </c>
      <c r="G35" s="56">
        <f t="shared" si="4"/>
        <v>7.38</v>
      </c>
      <c r="H35" s="71">
        <f t="shared" si="4"/>
        <v>27.333333333333332</v>
      </c>
    </row>
    <row r="36" spans="1:10" ht="15.6" x14ac:dyDescent="0.3">
      <c r="A36" s="62" t="s">
        <v>39</v>
      </c>
      <c r="B36" s="81">
        <v>27</v>
      </c>
      <c r="C36" s="82">
        <v>10.39</v>
      </c>
      <c r="D36" s="54">
        <f>C36*100/B36</f>
        <v>38.481481481481481</v>
      </c>
      <c r="E36" s="82">
        <v>8.68</v>
      </c>
      <c r="F36" s="54">
        <f t="shared" si="1"/>
        <v>32.148148148148145</v>
      </c>
      <c r="G36" s="82">
        <v>7.38</v>
      </c>
      <c r="H36" s="54">
        <f t="shared" si="2"/>
        <v>27.333333333333332</v>
      </c>
    </row>
    <row r="37" spans="1:10" ht="15.6" x14ac:dyDescent="0.3">
      <c r="A37" s="44" t="s">
        <v>40</v>
      </c>
      <c r="B37" s="83">
        <f>B40+B39+B38</f>
        <v>1141</v>
      </c>
      <c r="C37" s="84">
        <f>C40+C39+C38</f>
        <v>248</v>
      </c>
      <c r="D37" s="57">
        <f>(C37/B37)*100</f>
        <v>21.735319894829097</v>
      </c>
      <c r="E37" s="84">
        <f>E40+E39+E38</f>
        <v>222</v>
      </c>
      <c r="F37" s="71">
        <f t="shared" si="1"/>
        <v>19.456617002629272</v>
      </c>
      <c r="G37" s="84">
        <f>G40+G39+G38</f>
        <v>216</v>
      </c>
      <c r="H37" s="71">
        <f t="shared" si="2"/>
        <v>18.930762489044696</v>
      </c>
    </row>
    <row r="38" spans="1:10" ht="15.6" x14ac:dyDescent="0.3">
      <c r="A38" s="45" t="s">
        <v>41</v>
      </c>
      <c r="B38" s="85">
        <v>246</v>
      </c>
      <c r="C38" s="86">
        <v>54</v>
      </c>
      <c r="D38" s="48">
        <f>C38*100/B38</f>
        <v>21.951219512195124</v>
      </c>
      <c r="E38" s="86">
        <v>53</v>
      </c>
      <c r="F38" s="48">
        <f t="shared" si="1"/>
        <v>21.544715447154474</v>
      </c>
      <c r="G38" s="86">
        <v>53</v>
      </c>
      <c r="H38" s="48">
        <f t="shared" si="2"/>
        <v>21.544715447154474</v>
      </c>
    </row>
    <row r="39" spans="1:10" ht="15.6" x14ac:dyDescent="0.3">
      <c r="A39" s="46" t="s">
        <v>42</v>
      </c>
      <c r="B39" s="87">
        <v>13</v>
      </c>
      <c r="C39" s="88">
        <v>9</v>
      </c>
      <c r="D39" s="51">
        <f>C39*100/B39</f>
        <v>69.230769230769226</v>
      </c>
      <c r="E39" s="88">
        <v>8</v>
      </c>
      <c r="F39" s="51">
        <f t="shared" si="1"/>
        <v>61.53846153846154</v>
      </c>
      <c r="G39" s="88">
        <v>7</v>
      </c>
      <c r="H39" s="51">
        <f t="shared" si="2"/>
        <v>53.846153846153847</v>
      </c>
      <c r="J39" s="36"/>
    </row>
    <row r="40" spans="1:10" ht="15.6" x14ac:dyDescent="0.3">
      <c r="A40" s="45" t="s">
        <v>43</v>
      </c>
      <c r="B40" s="85">
        <f>B41+B42+B44+B43+B45+B46+B47+B48+B49+B50+B51+B52+B53</f>
        <v>882</v>
      </c>
      <c r="C40" s="85">
        <f>C41+C42+C44+C43+C45+C46+C47+C48+C49+C50+C51+C52+C53</f>
        <v>185</v>
      </c>
      <c r="D40" s="48">
        <f>(C40/B40)*100</f>
        <v>20.975056689342402</v>
      </c>
      <c r="E40" s="85">
        <f>E41+E42+E44+E43+E45+E46+E47+E48+E49+E50+E51+E52+E53</f>
        <v>161</v>
      </c>
      <c r="F40" s="48">
        <f t="shared" si="1"/>
        <v>18.253968253968253</v>
      </c>
      <c r="G40" s="85">
        <f>G41+G42+G44+G43+G45+G46+G47+G48+G49+G50+G51+G52+G53</f>
        <v>156</v>
      </c>
      <c r="H40" s="48">
        <f t="shared" si="2"/>
        <v>17.687074829931973</v>
      </c>
      <c r="I40" s="36"/>
      <c r="J40" s="36"/>
    </row>
    <row r="41" spans="1:10" ht="15.6" x14ac:dyDescent="0.3">
      <c r="A41" s="46" t="s">
        <v>44</v>
      </c>
      <c r="B41" s="87">
        <v>210</v>
      </c>
      <c r="C41" s="89">
        <v>30</v>
      </c>
      <c r="D41" s="51">
        <f t="shared" ref="D41:D53" si="5">C41*100/B41</f>
        <v>14.285714285714286</v>
      </c>
      <c r="E41" s="89">
        <v>24</v>
      </c>
      <c r="F41" s="51">
        <f t="shared" si="1"/>
        <v>11.428571428571429</v>
      </c>
      <c r="G41" s="89">
        <v>17</v>
      </c>
      <c r="H41" s="51">
        <f t="shared" si="2"/>
        <v>8.0952380952380949</v>
      </c>
    </row>
    <row r="42" spans="1:10" ht="15.6" x14ac:dyDescent="0.3">
      <c r="A42" s="45" t="s">
        <v>45</v>
      </c>
      <c r="B42" s="85">
        <v>35</v>
      </c>
      <c r="C42" s="58">
        <v>15</v>
      </c>
      <c r="D42" s="48">
        <f t="shared" si="5"/>
        <v>42.857142857142854</v>
      </c>
      <c r="E42" s="58">
        <v>15</v>
      </c>
      <c r="F42" s="48">
        <f t="shared" si="1"/>
        <v>42.857142857142854</v>
      </c>
      <c r="G42" s="58">
        <v>15</v>
      </c>
      <c r="H42" s="48">
        <f t="shared" si="2"/>
        <v>42.857142857142854</v>
      </c>
    </row>
    <row r="43" spans="1:10" ht="15.6" x14ac:dyDescent="0.3">
      <c r="A43" s="46" t="s">
        <v>46</v>
      </c>
      <c r="B43" s="87">
        <v>437</v>
      </c>
      <c r="C43" s="89">
        <v>75</v>
      </c>
      <c r="D43" s="51">
        <f t="shared" si="5"/>
        <v>17.162471395881006</v>
      </c>
      <c r="E43" s="89">
        <v>60</v>
      </c>
      <c r="F43" s="51">
        <f t="shared" si="1"/>
        <v>13.729977116704806</v>
      </c>
      <c r="G43" s="89">
        <v>58</v>
      </c>
      <c r="H43" s="51">
        <f t="shared" si="2"/>
        <v>13.272311212814644</v>
      </c>
    </row>
    <row r="44" spans="1:10" ht="15.6" x14ac:dyDescent="0.3">
      <c r="A44" s="45" t="s">
        <v>47</v>
      </c>
      <c r="B44" s="85">
        <v>36</v>
      </c>
      <c r="C44" s="58">
        <v>14</v>
      </c>
      <c r="D44" s="48">
        <f t="shared" si="5"/>
        <v>38.888888888888886</v>
      </c>
      <c r="E44" s="58">
        <v>13</v>
      </c>
      <c r="F44" s="48">
        <f t="shared" si="1"/>
        <v>36.111111111111107</v>
      </c>
      <c r="G44" s="58">
        <v>16</v>
      </c>
      <c r="H44" s="48">
        <f t="shared" si="2"/>
        <v>44.444444444444443</v>
      </c>
    </row>
    <row r="45" spans="1:10" ht="15.6" x14ac:dyDescent="0.3">
      <c r="A45" s="46" t="s">
        <v>48</v>
      </c>
      <c r="B45" s="87">
        <v>22</v>
      </c>
      <c r="C45" s="89">
        <v>4</v>
      </c>
      <c r="D45" s="51">
        <f t="shared" si="5"/>
        <v>18.181818181818183</v>
      </c>
      <c r="E45" s="89">
        <v>5</v>
      </c>
      <c r="F45" s="51">
        <f t="shared" si="1"/>
        <v>22.727272727272727</v>
      </c>
      <c r="G45" s="89">
        <v>6</v>
      </c>
      <c r="H45" s="51">
        <f t="shared" si="2"/>
        <v>27.27272727272727</v>
      </c>
    </row>
    <row r="46" spans="1:10" ht="15.6" x14ac:dyDescent="0.3">
      <c r="A46" s="45" t="s">
        <v>49</v>
      </c>
      <c r="B46" s="85">
        <v>26</v>
      </c>
      <c r="C46" s="58">
        <v>4</v>
      </c>
      <c r="D46" s="48">
        <f t="shared" si="5"/>
        <v>15.384615384615385</v>
      </c>
      <c r="E46" s="58">
        <v>4</v>
      </c>
      <c r="F46" s="48">
        <f t="shared" si="1"/>
        <v>15.384615384615385</v>
      </c>
      <c r="G46" s="58">
        <v>4</v>
      </c>
      <c r="H46" s="48">
        <f t="shared" si="2"/>
        <v>15.384615384615385</v>
      </c>
    </row>
    <row r="47" spans="1:10" ht="15.6" x14ac:dyDescent="0.3">
      <c r="A47" s="46" t="s">
        <v>50</v>
      </c>
      <c r="B47" s="87">
        <v>10</v>
      </c>
      <c r="C47" s="89">
        <v>7</v>
      </c>
      <c r="D47" s="51">
        <f t="shared" si="5"/>
        <v>70</v>
      </c>
      <c r="E47" s="89">
        <v>7</v>
      </c>
      <c r="F47" s="51">
        <f t="shared" si="1"/>
        <v>70</v>
      </c>
      <c r="G47" s="89">
        <v>7</v>
      </c>
      <c r="H47" s="51">
        <f t="shared" si="2"/>
        <v>70</v>
      </c>
    </row>
    <row r="48" spans="1:10" ht="15.6" x14ac:dyDescent="0.3">
      <c r="A48" s="45" t="s">
        <v>51</v>
      </c>
      <c r="B48" s="85">
        <v>7</v>
      </c>
      <c r="C48" s="58">
        <v>4</v>
      </c>
      <c r="D48" s="48">
        <f t="shared" si="5"/>
        <v>57.142857142857146</v>
      </c>
      <c r="E48" s="58">
        <v>4</v>
      </c>
      <c r="F48" s="48">
        <f t="shared" si="1"/>
        <v>57.142857142857139</v>
      </c>
      <c r="G48" s="58">
        <v>4</v>
      </c>
      <c r="H48" s="48">
        <f t="shared" si="2"/>
        <v>57.142857142857139</v>
      </c>
    </row>
    <row r="49" spans="1:8" ht="15.6" x14ac:dyDescent="0.3">
      <c r="A49" s="46" t="s">
        <v>52</v>
      </c>
      <c r="B49" s="87">
        <v>13</v>
      </c>
      <c r="C49" s="89">
        <v>0</v>
      </c>
      <c r="D49" s="51">
        <f t="shared" si="5"/>
        <v>0</v>
      </c>
      <c r="E49" s="89">
        <v>0</v>
      </c>
      <c r="F49" s="51">
        <f t="shared" si="1"/>
        <v>0</v>
      </c>
      <c r="G49" s="89">
        <v>0</v>
      </c>
      <c r="H49" s="51">
        <f t="shared" si="2"/>
        <v>0</v>
      </c>
    </row>
    <row r="50" spans="1:8" ht="15.6" x14ac:dyDescent="0.3">
      <c r="A50" s="45" t="s">
        <v>53</v>
      </c>
      <c r="B50" s="85">
        <v>26</v>
      </c>
      <c r="C50" s="58">
        <v>15</v>
      </c>
      <c r="D50" s="48">
        <f t="shared" si="5"/>
        <v>57.692307692307693</v>
      </c>
      <c r="E50" s="58">
        <v>14</v>
      </c>
      <c r="F50" s="48">
        <f t="shared" si="1"/>
        <v>53.846153846153847</v>
      </c>
      <c r="G50" s="58">
        <v>14</v>
      </c>
      <c r="H50" s="48">
        <f t="shared" si="2"/>
        <v>53.846153846153847</v>
      </c>
    </row>
    <row r="51" spans="1:8" ht="15.6" x14ac:dyDescent="0.3">
      <c r="A51" s="46" t="s">
        <v>54</v>
      </c>
      <c r="B51" s="87">
        <v>6</v>
      </c>
      <c r="C51" s="89">
        <v>6</v>
      </c>
      <c r="D51" s="51">
        <f t="shared" si="5"/>
        <v>100</v>
      </c>
      <c r="E51" s="89">
        <v>5</v>
      </c>
      <c r="F51" s="51">
        <f t="shared" si="1"/>
        <v>83.333333333333343</v>
      </c>
      <c r="G51" s="89">
        <v>5</v>
      </c>
      <c r="H51" s="51">
        <f t="shared" si="2"/>
        <v>83.333333333333343</v>
      </c>
    </row>
    <row r="52" spans="1:8" ht="15.6" x14ac:dyDescent="0.3">
      <c r="A52" s="45" t="s">
        <v>55</v>
      </c>
      <c r="B52" s="85">
        <v>9</v>
      </c>
      <c r="C52" s="58">
        <v>6</v>
      </c>
      <c r="D52" s="48">
        <f t="shared" si="5"/>
        <v>66.666666666666671</v>
      </c>
      <c r="E52" s="58">
        <v>6</v>
      </c>
      <c r="F52" s="48">
        <f t="shared" si="1"/>
        <v>66.666666666666657</v>
      </c>
      <c r="G52" s="58">
        <v>6</v>
      </c>
      <c r="H52" s="48">
        <f t="shared" si="2"/>
        <v>66.666666666666657</v>
      </c>
    </row>
    <row r="53" spans="1:8" ht="15.6" x14ac:dyDescent="0.3">
      <c r="A53" s="63" t="s">
        <v>56</v>
      </c>
      <c r="B53" s="90">
        <v>45</v>
      </c>
      <c r="C53" s="79">
        <v>5</v>
      </c>
      <c r="D53" s="61">
        <f t="shared" si="5"/>
        <v>11.111111111111111</v>
      </c>
      <c r="E53" s="79">
        <v>4</v>
      </c>
      <c r="F53" s="61">
        <f t="shared" si="1"/>
        <v>8.8888888888888893</v>
      </c>
      <c r="G53" s="79">
        <v>4</v>
      </c>
      <c r="H53" s="51">
        <f t="shared" si="2"/>
        <v>8.8888888888888893</v>
      </c>
    </row>
    <row r="54" spans="1:8" ht="15.6" x14ac:dyDescent="0.3">
      <c r="A54" s="44" t="s">
        <v>57</v>
      </c>
      <c r="B54" s="30">
        <f>B55+B56</f>
        <v>2.6</v>
      </c>
      <c r="C54" s="56">
        <f>C55+C56</f>
        <v>1.5</v>
      </c>
      <c r="D54" s="57">
        <f>(C54/B54)*100</f>
        <v>57.692307692307686</v>
      </c>
      <c r="E54" s="56">
        <f>E55+E56</f>
        <v>1.4500000000000002</v>
      </c>
      <c r="F54" s="57">
        <f t="shared" si="1"/>
        <v>55.769230769230774</v>
      </c>
      <c r="G54" s="56">
        <f>G55+G56</f>
        <v>1.4300000000000002</v>
      </c>
      <c r="H54" s="71">
        <f t="shared" si="2"/>
        <v>55.000000000000007</v>
      </c>
    </row>
    <row r="55" spans="1:8" ht="15.6" x14ac:dyDescent="0.3">
      <c r="A55" s="45" t="s">
        <v>58</v>
      </c>
      <c r="B55" s="47">
        <v>1.6</v>
      </c>
      <c r="C55" s="58">
        <v>1.07</v>
      </c>
      <c r="D55" s="48">
        <f>C55*100/B55</f>
        <v>66.875</v>
      </c>
      <c r="E55" s="58">
        <v>1.0900000000000001</v>
      </c>
      <c r="F55" s="48">
        <f>E55*100/B55</f>
        <v>68.125</v>
      </c>
      <c r="G55" s="58">
        <v>1.1200000000000001</v>
      </c>
      <c r="H55" s="48">
        <f t="shared" si="2"/>
        <v>70</v>
      </c>
    </row>
    <row r="56" spans="1:8" ht="15.6" x14ac:dyDescent="0.3">
      <c r="A56" s="59" t="s">
        <v>59</v>
      </c>
      <c r="B56" s="60">
        <v>1</v>
      </c>
      <c r="C56" s="79">
        <v>0.43</v>
      </c>
      <c r="D56" s="61">
        <f>C56*100/B56</f>
        <v>43</v>
      </c>
      <c r="E56" s="79">
        <v>0.36</v>
      </c>
      <c r="F56" s="61">
        <f>E56*100/B56</f>
        <v>36</v>
      </c>
      <c r="G56" s="79">
        <v>0.31</v>
      </c>
      <c r="H56" s="61">
        <f t="shared" si="2"/>
        <v>31</v>
      </c>
    </row>
    <row r="57" spans="1:8" ht="34.200000000000003" customHeight="1" thickBot="1" x14ac:dyDescent="0.35">
      <c r="A57" s="64" t="s">
        <v>63</v>
      </c>
      <c r="B57" s="91">
        <f>SUM(B54+B37+B36+B32+B23+B18+B15+B7+B6)</f>
        <v>3970.6221</v>
      </c>
      <c r="C57" s="92">
        <f>C54+C37+C36+C32+C23+C18+C17+C7+C6</f>
        <v>1577.51</v>
      </c>
      <c r="D57" s="93">
        <f>(C57/B57)*100</f>
        <v>39.72954263262676</v>
      </c>
      <c r="E57" s="92">
        <f>E54+E37+E36+E32+E23+E18+E17+E7+E6</f>
        <v>1530.85</v>
      </c>
      <c r="F57" s="94">
        <f>(E57/B57)*100</f>
        <v>38.554411914445339</v>
      </c>
      <c r="G57" s="92">
        <f>G54+G37+G36+G32+G23+G18+G17+G7+G6</f>
        <v>1528.3800000000003</v>
      </c>
      <c r="H57" s="94">
        <f>(G57/B57)*100</f>
        <v>38.492205037593486</v>
      </c>
    </row>
    <row r="58" spans="1:8" ht="15.6" x14ac:dyDescent="0.3">
      <c r="A58" s="40" t="s">
        <v>60</v>
      </c>
      <c r="B58" s="21"/>
      <c r="C58" s="65"/>
      <c r="D58" s="57"/>
      <c r="E58" s="65"/>
      <c r="F58" s="57"/>
      <c r="G58" s="65"/>
      <c r="H58" s="57"/>
    </row>
    <row r="59" spans="1:8" ht="15.6" x14ac:dyDescent="0.3">
      <c r="A59" s="40" t="s">
        <v>61</v>
      </c>
      <c r="B59" s="66"/>
      <c r="C59" s="65"/>
      <c r="D59" s="57"/>
      <c r="E59" s="65"/>
      <c r="F59" s="57"/>
      <c r="G59" s="65"/>
      <c r="H59" s="57"/>
    </row>
    <row r="60" spans="1:8" ht="16.2" thickBot="1" x14ac:dyDescent="0.35">
      <c r="A60" s="41" t="s">
        <v>62</v>
      </c>
      <c r="B60" s="67">
        <v>2474</v>
      </c>
      <c r="C60" s="73">
        <v>503</v>
      </c>
      <c r="D60" s="74">
        <f>C60*100/B60</f>
        <v>20.331447049312853</v>
      </c>
      <c r="E60" s="73">
        <v>532</v>
      </c>
      <c r="F60" s="74">
        <f>(E60/B60)*100</f>
        <v>21.503637833468066</v>
      </c>
      <c r="G60" s="73">
        <v>603</v>
      </c>
      <c r="H60" s="74">
        <f>(G60/B60)*100</f>
        <v>24.373484236054971</v>
      </c>
    </row>
    <row r="61" spans="1:8" ht="15.6" x14ac:dyDescent="0.3">
      <c r="A61" s="22" t="s">
        <v>2</v>
      </c>
      <c r="B61" s="23"/>
      <c r="C61" s="24"/>
      <c r="D61" s="68"/>
      <c r="E61" s="25"/>
      <c r="F61" s="23"/>
      <c r="G61" s="24"/>
      <c r="H61" s="23"/>
    </row>
    <row r="62" spans="1:8" x14ac:dyDescent="0.25">
      <c r="A62" s="69" t="s">
        <v>3</v>
      </c>
      <c r="B62" s="68"/>
      <c r="C62" s="68"/>
      <c r="D62" s="68"/>
      <c r="E62" s="68"/>
      <c r="F62" s="68"/>
      <c r="G62" s="68"/>
      <c r="H62" s="68"/>
    </row>
  </sheetData>
  <mergeCells count="5">
    <mergeCell ref="G3:H3"/>
    <mergeCell ref="A1:F1"/>
    <mergeCell ref="A2:F2"/>
    <mergeCell ref="C3:D3"/>
    <mergeCell ref="E3:F3"/>
  </mergeCells>
  <phoneticPr fontId="0" type="noConversion"/>
  <pageMargins left="0.75" right="0.46" top="0.53" bottom="0.32" header="0" footer="0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F2F7-4BCA-45C3-B78B-C69AEA7810CC}">
  <dimension ref="A1:P89"/>
  <sheetViews>
    <sheetView view="pageBreakPreview" zoomScale="90" zoomScaleNormal="50" zoomScaleSheetLayoutView="90" workbookViewId="0">
      <selection sqref="A1:I1"/>
    </sheetView>
  </sheetViews>
  <sheetFormatPr baseColWidth="10" defaultRowHeight="13.2" x14ac:dyDescent="0.25"/>
  <cols>
    <col min="1" max="1" width="39" style="309" customWidth="1"/>
    <col min="2" max="2" width="11.109375" style="309" customWidth="1"/>
    <col min="3" max="3" width="11.6640625" style="309" customWidth="1"/>
    <col min="4" max="4" width="10.6640625" style="309" customWidth="1"/>
    <col min="5" max="5" width="11.77734375" style="309" customWidth="1"/>
    <col min="6" max="6" width="10.109375" style="309" customWidth="1"/>
    <col min="7" max="7" width="12" style="309" customWidth="1"/>
    <col min="8" max="8" width="10.6640625" style="309" customWidth="1"/>
    <col min="9" max="9" width="11.88671875" style="309" customWidth="1"/>
    <col min="10" max="256" width="11.5546875" style="309"/>
    <col min="257" max="257" width="39" style="309" customWidth="1"/>
    <col min="258" max="258" width="11.109375" style="309" customWidth="1"/>
    <col min="259" max="259" width="11.6640625" style="309" customWidth="1"/>
    <col min="260" max="260" width="10.6640625" style="309" customWidth="1"/>
    <col min="261" max="261" width="11.77734375" style="309" customWidth="1"/>
    <col min="262" max="262" width="10.109375" style="309" customWidth="1"/>
    <col min="263" max="263" width="12" style="309" customWidth="1"/>
    <col min="264" max="264" width="10.6640625" style="309" customWidth="1"/>
    <col min="265" max="265" width="11.88671875" style="309" customWidth="1"/>
    <col min="266" max="512" width="11.5546875" style="309"/>
    <col min="513" max="513" width="39" style="309" customWidth="1"/>
    <col min="514" max="514" width="11.109375" style="309" customWidth="1"/>
    <col min="515" max="515" width="11.6640625" style="309" customWidth="1"/>
    <col min="516" max="516" width="10.6640625" style="309" customWidth="1"/>
    <col min="517" max="517" width="11.77734375" style="309" customWidth="1"/>
    <col min="518" max="518" width="10.109375" style="309" customWidth="1"/>
    <col min="519" max="519" width="12" style="309" customWidth="1"/>
    <col min="520" max="520" width="10.6640625" style="309" customWidth="1"/>
    <col min="521" max="521" width="11.88671875" style="309" customWidth="1"/>
    <col min="522" max="768" width="11.5546875" style="309"/>
    <col min="769" max="769" width="39" style="309" customWidth="1"/>
    <col min="770" max="770" width="11.109375" style="309" customWidth="1"/>
    <col min="771" max="771" width="11.6640625" style="309" customWidth="1"/>
    <col min="772" max="772" width="10.6640625" style="309" customWidth="1"/>
    <col min="773" max="773" width="11.77734375" style="309" customWidth="1"/>
    <col min="774" max="774" width="10.109375" style="309" customWidth="1"/>
    <col min="775" max="775" width="12" style="309" customWidth="1"/>
    <col min="776" max="776" width="10.6640625" style="309" customWidth="1"/>
    <col min="777" max="777" width="11.88671875" style="309" customWidth="1"/>
    <col min="778" max="1024" width="11.5546875" style="309"/>
    <col min="1025" max="1025" width="39" style="309" customWidth="1"/>
    <col min="1026" max="1026" width="11.109375" style="309" customWidth="1"/>
    <col min="1027" max="1027" width="11.6640625" style="309" customWidth="1"/>
    <col min="1028" max="1028" width="10.6640625" style="309" customWidth="1"/>
    <col min="1029" max="1029" width="11.77734375" style="309" customWidth="1"/>
    <col min="1030" max="1030" width="10.109375" style="309" customWidth="1"/>
    <col min="1031" max="1031" width="12" style="309" customWidth="1"/>
    <col min="1032" max="1032" width="10.6640625" style="309" customWidth="1"/>
    <col min="1033" max="1033" width="11.88671875" style="309" customWidth="1"/>
    <col min="1034" max="1280" width="11.5546875" style="309"/>
    <col min="1281" max="1281" width="39" style="309" customWidth="1"/>
    <col min="1282" max="1282" width="11.109375" style="309" customWidth="1"/>
    <col min="1283" max="1283" width="11.6640625" style="309" customWidth="1"/>
    <col min="1284" max="1284" width="10.6640625" style="309" customWidth="1"/>
    <col min="1285" max="1285" width="11.77734375" style="309" customWidth="1"/>
    <col min="1286" max="1286" width="10.109375" style="309" customWidth="1"/>
    <col min="1287" max="1287" width="12" style="309" customWidth="1"/>
    <col min="1288" max="1288" width="10.6640625" style="309" customWidth="1"/>
    <col min="1289" max="1289" width="11.88671875" style="309" customWidth="1"/>
    <col min="1290" max="1536" width="11.5546875" style="309"/>
    <col min="1537" max="1537" width="39" style="309" customWidth="1"/>
    <col min="1538" max="1538" width="11.109375" style="309" customWidth="1"/>
    <col min="1539" max="1539" width="11.6640625" style="309" customWidth="1"/>
    <col min="1540" max="1540" width="10.6640625" style="309" customWidth="1"/>
    <col min="1541" max="1541" width="11.77734375" style="309" customWidth="1"/>
    <col min="1542" max="1542" width="10.109375" style="309" customWidth="1"/>
    <col min="1543" max="1543" width="12" style="309" customWidth="1"/>
    <col min="1544" max="1544" width="10.6640625" style="309" customWidth="1"/>
    <col min="1545" max="1545" width="11.88671875" style="309" customWidth="1"/>
    <col min="1546" max="1792" width="11.5546875" style="309"/>
    <col min="1793" max="1793" width="39" style="309" customWidth="1"/>
    <col min="1794" max="1794" width="11.109375" style="309" customWidth="1"/>
    <col min="1795" max="1795" width="11.6640625" style="309" customWidth="1"/>
    <col min="1796" max="1796" width="10.6640625" style="309" customWidth="1"/>
    <col min="1797" max="1797" width="11.77734375" style="309" customWidth="1"/>
    <col min="1798" max="1798" width="10.109375" style="309" customWidth="1"/>
    <col min="1799" max="1799" width="12" style="309" customWidth="1"/>
    <col min="1800" max="1800" width="10.6640625" style="309" customWidth="1"/>
    <col min="1801" max="1801" width="11.88671875" style="309" customWidth="1"/>
    <col min="1802" max="2048" width="11.5546875" style="309"/>
    <col min="2049" max="2049" width="39" style="309" customWidth="1"/>
    <col min="2050" max="2050" width="11.109375" style="309" customWidth="1"/>
    <col min="2051" max="2051" width="11.6640625" style="309" customWidth="1"/>
    <col min="2052" max="2052" width="10.6640625" style="309" customWidth="1"/>
    <col min="2053" max="2053" width="11.77734375" style="309" customWidth="1"/>
    <col min="2054" max="2054" width="10.109375" style="309" customWidth="1"/>
    <col min="2055" max="2055" width="12" style="309" customWidth="1"/>
    <col min="2056" max="2056" width="10.6640625" style="309" customWidth="1"/>
    <col min="2057" max="2057" width="11.88671875" style="309" customWidth="1"/>
    <col min="2058" max="2304" width="11.5546875" style="309"/>
    <col min="2305" max="2305" width="39" style="309" customWidth="1"/>
    <col min="2306" max="2306" width="11.109375" style="309" customWidth="1"/>
    <col min="2307" max="2307" width="11.6640625" style="309" customWidth="1"/>
    <col min="2308" max="2308" width="10.6640625" style="309" customWidth="1"/>
    <col min="2309" max="2309" width="11.77734375" style="309" customWidth="1"/>
    <col min="2310" max="2310" width="10.109375" style="309" customWidth="1"/>
    <col min="2311" max="2311" width="12" style="309" customWidth="1"/>
    <col min="2312" max="2312" width="10.6640625" style="309" customWidth="1"/>
    <col min="2313" max="2313" width="11.88671875" style="309" customWidth="1"/>
    <col min="2314" max="2560" width="11.5546875" style="309"/>
    <col min="2561" max="2561" width="39" style="309" customWidth="1"/>
    <col min="2562" max="2562" width="11.109375" style="309" customWidth="1"/>
    <col min="2563" max="2563" width="11.6640625" style="309" customWidth="1"/>
    <col min="2564" max="2564" width="10.6640625" style="309" customWidth="1"/>
    <col min="2565" max="2565" width="11.77734375" style="309" customWidth="1"/>
    <col min="2566" max="2566" width="10.109375" style="309" customWidth="1"/>
    <col min="2567" max="2567" width="12" style="309" customWidth="1"/>
    <col min="2568" max="2568" width="10.6640625" style="309" customWidth="1"/>
    <col min="2569" max="2569" width="11.88671875" style="309" customWidth="1"/>
    <col min="2570" max="2816" width="11.5546875" style="309"/>
    <col min="2817" max="2817" width="39" style="309" customWidth="1"/>
    <col min="2818" max="2818" width="11.109375" style="309" customWidth="1"/>
    <col min="2819" max="2819" width="11.6640625" style="309" customWidth="1"/>
    <col min="2820" max="2820" width="10.6640625" style="309" customWidth="1"/>
    <col min="2821" max="2821" width="11.77734375" style="309" customWidth="1"/>
    <col min="2822" max="2822" width="10.109375" style="309" customWidth="1"/>
    <col min="2823" max="2823" width="12" style="309" customWidth="1"/>
    <col min="2824" max="2824" width="10.6640625" style="309" customWidth="1"/>
    <col min="2825" max="2825" width="11.88671875" style="309" customWidth="1"/>
    <col min="2826" max="3072" width="11.5546875" style="309"/>
    <col min="3073" max="3073" width="39" style="309" customWidth="1"/>
    <col min="3074" max="3074" width="11.109375" style="309" customWidth="1"/>
    <col min="3075" max="3075" width="11.6640625" style="309" customWidth="1"/>
    <col min="3076" max="3076" width="10.6640625" style="309" customWidth="1"/>
    <col min="3077" max="3077" width="11.77734375" style="309" customWidth="1"/>
    <col min="3078" max="3078" width="10.109375" style="309" customWidth="1"/>
    <col min="3079" max="3079" width="12" style="309" customWidth="1"/>
    <col min="3080" max="3080" width="10.6640625" style="309" customWidth="1"/>
    <col min="3081" max="3081" width="11.88671875" style="309" customWidth="1"/>
    <col min="3082" max="3328" width="11.5546875" style="309"/>
    <col min="3329" max="3329" width="39" style="309" customWidth="1"/>
    <col min="3330" max="3330" width="11.109375" style="309" customWidth="1"/>
    <col min="3331" max="3331" width="11.6640625" style="309" customWidth="1"/>
    <col min="3332" max="3332" width="10.6640625" style="309" customWidth="1"/>
    <col min="3333" max="3333" width="11.77734375" style="309" customWidth="1"/>
    <col min="3334" max="3334" width="10.109375" style="309" customWidth="1"/>
    <col min="3335" max="3335" width="12" style="309" customWidth="1"/>
    <col min="3336" max="3336" width="10.6640625" style="309" customWidth="1"/>
    <col min="3337" max="3337" width="11.88671875" style="309" customWidth="1"/>
    <col min="3338" max="3584" width="11.5546875" style="309"/>
    <col min="3585" max="3585" width="39" style="309" customWidth="1"/>
    <col min="3586" max="3586" width="11.109375" style="309" customWidth="1"/>
    <col min="3587" max="3587" width="11.6640625" style="309" customWidth="1"/>
    <col min="3588" max="3588" width="10.6640625" style="309" customWidth="1"/>
    <col min="3589" max="3589" width="11.77734375" style="309" customWidth="1"/>
    <col min="3590" max="3590" width="10.109375" style="309" customWidth="1"/>
    <col min="3591" max="3591" width="12" style="309" customWidth="1"/>
    <col min="3592" max="3592" width="10.6640625" style="309" customWidth="1"/>
    <col min="3593" max="3593" width="11.88671875" style="309" customWidth="1"/>
    <col min="3594" max="3840" width="11.5546875" style="309"/>
    <col min="3841" max="3841" width="39" style="309" customWidth="1"/>
    <col min="3842" max="3842" width="11.109375" style="309" customWidth="1"/>
    <col min="3843" max="3843" width="11.6640625" style="309" customWidth="1"/>
    <col min="3844" max="3844" width="10.6640625" style="309" customWidth="1"/>
    <col min="3845" max="3845" width="11.77734375" style="309" customWidth="1"/>
    <col min="3846" max="3846" width="10.109375" style="309" customWidth="1"/>
    <col min="3847" max="3847" width="12" style="309" customWidth="1"/>
    <col min="3848" max="3848" width="10.6640625" style="309" customWidth="1"/>
    <col min="3849" max="3849" width="11.88671875" style="309" customWidth="1"/>
    <col min="3850" max="4096" width="11.5546875" style="309"/>
    <col min="4097" max="4097" width="39" style="309" customWidth="1"/>
    <col min="4098" max="4098" width="11.109375" style="309" customWidth="1"/>
    <col min="4099" max="4099" width="11.6640625" style="309" customWidth="1"/>
    <col min="4100" max="4100" width="10.6640625" style="309" customWidth="1"/>
    <col min="4101" max="4101" width="11.77734375" style="309" customWidth="1"/>
    <col min="4102" max="4102" width="10.109375" style="309" customWidth="1"/>
    <col min="4103" max="4103" width="12" style="309" customWidth="1"/>
    <col min="4104" max="4104" width="10.6640625" style="309" customWidth="1"/>
    <col min="4105" max="4105" width="11.88671875" style="309" customWidth="1"/>
    <col min="4106" max="4352" width="11.5546875" style="309"/>
    <col min="4353" max="4353" width="39" style="309" customWidth="1"/>
    <col min="4354" max="4354" width="11.109375" style="309" customWidth="1"/>
    <col min="4355" max="4355" width="11.6640625" style="309" customWidth="1"/>
    <col min="4356" max="4356" width="10.6640625" style="309" customWidth="1"/>
    <col min="4357" max="4357" width="11.77734375" style="309" customWidth="1"/>
    <col min="4358" max="4358" width="10.109375" style="309" customWidth="1"/>
    <col min="4359" max="4359" width="12" style="309" customWidth="1"/>
    <col min="4360" max="4360" width="10.6640625" style="309" customWidth="1"/>
    <col min="4361" max="4361" width="11.88671875" style="309" customWidth="1"/>
    <col min="4362" max="4608" width="11.5546875" style="309"/>
    <col min="4609" max="4609" width="39" style="309" customWidth="1"/>
    <col min="4610" max="4610" width="11.109375" style="309" customWidth="1"/>
    <col min="4611" max="4611" width="11.6640625" style="309" customWidth="1"/>
    <col min="4612" max="4612" width="10.6640625" style="309" customWidth="1"/>
    <col min="4613" max="4613" width="11.77734375" style="309" customWidth="1"/>
    <col min="4614" max="4614" width="10.109375" style="309" customWidth="1"/>
    <col min="4615" max="4615" width="12" style="309" customWidth="1"/>
    <col min="4616" max="4616" width="10.6640625" style="309" customWidth="1"/>
    <col min="4617" max="4617" width="11.88671875" style="309" customWidth="1"/>
    <col min="4618" max="4864" width="11.5546875" style="309"/>
    <col min="4865" max="4865" width="39" style="309" customWidth="1"/>
    <col min="4866" max="4866" width="11.109375" style="309" customWidth="1"/>
    <col min="4867" max="4867" width="11.6640625" style="309" customWidth="1"/>
    <col min="4868" max="4868" width="10.6640625" style="309" customWidth="1"/>
    <col min="4869" max="4869" width="11.77734375" style="309" customWidth="1"/>
    <col min="4870" max="4870" width="10.109375" style="309" customWidth="1"/>
    <col min="4871" max="4871" width="12" style="309" customWidth="1"/>
    <col min="4872" max="4872" width="10.6640625" style="309" customWidth="1"/>
    <col min="4873" max="4873" width="11.88671875" style="309" customWidth="1"/>
    <col min="4874" max="5120" width="11.5546875" style="309"/>
    <col min="5121" max="5121" width="39" style="309" customWidth="1"/>
    <col min="5122" max="5122" width="11.109375" style="309" customWidth="1"/>
    <col min="5123" max="5123" width="11.6640625" style="309" customWidth="1"/>
    <col min="5124" max="5124" width="10.6640625" style="309" customWidth="1"/>
    <col min="5125" max="5125" width="11.77734375" style="309" customWidth="1"/>
    <col min="5126" max="5126" width="10.109375" style="309" customWidth="1"/>
    <col min="5127" max="5127" width="12" style="309" customWidth="1"/>
    <col min="5128" max="5128" width="10.6640625" style="309" customWidth="1"/>
    <col min="5129" max="5129" width="11.88671875" style="309" customWidth="1"/>
    <col min="5130" max="5376" width="11.5546875" style="309"/>
    <col min="5377" max="5377" width="39" style="309" customWidth="1"/>
    <col min="5378" max="5378" width="11.109375" style="309" customWidth="1"/>
    <col min="5379" max="5379" width="11.6640625" style="309" customWidth="1"/>
    <col min="5380" max="5380" width="10.6640625" style="309" customWidth="1"/>
    <col min="5381" max="5381" width="11.77734375" style="309" customWidth="1"/>
    <col min="5382" max="5382" width="10.109375" style="309" customWidth="1"/>
    <col min="5383" max="5383" width="12" style="309" customWidth="1"/>
    <col min="5384" max="5384" width="10.6640625" style="309" customWidth="1"/>
    <col min="5385" max="5385" width="11.88671875" style="309" customWidth="1"/>
    <col min="5386" max="5632" width="11.5546875" style="309"/>
    <col min="5633" max="5633" width="39" style="309" customWidth="1"/>
    <col min="5634" max="5634" width="11.109375" style="309" customWidth="1"/>
    <col min="5635" max="5635" width="11.6640625" style="309" customWidth="1"/>
    <col min="5636" max="5636" width="10.6640625" style="309" customWidth="1"/>
    <col min="5637" max="5637" width="11.77734375" style="309" customWidth="1"/>
    <col min="5638" max="5638" width="10.109375" style="309" customWidth="1"/>
    <col min="5639" max="5639" width="12" style="309" customWidth="1"/>
    <col min="5640" max="5640" width="10.6640625" style="309" customWidth="1"/>
    <col min="5641" max="5641" width="11.88671875" style="309" customWidth="1"/>
    <col min="5642" max="5888" width="11.5546875" style="309"/>
    <col min="5889" max="5889" width="39" style="309" customWidth="1"/>
    <col min="5890" max="5890" width="11.109375" style="309" customWidth="1"/>
    <col min="5891" max="5891" width="11.6640625" style="309" customWidth="1"/>
    <col min="5892" max="5892" width="10.6640625" style="309" customWidth="1"/>
    <col min="5893" max="5893" width="11.77734375" style="309" customWidth="1"/>
    <col min="5894" max="5894" width="10.109375" style="309" customWidth="1"/>
    <col min="5895" max="5895" width="12" style="309" customWidth="1"/>
    <col min="5896" max="5896" width="10.6640625" style="309" customWidth="1"/>
    <col min="5897" max="5897" width="11.88671875" style="309" customWidth="1"/>
    <col min="5898" max="6144" width="11.5546875" style="309"/>
    <col min="6145" max="6145" width="39" style="309" customWidth="1"/>
    <col min="6146" max="6146" width="11.109375" style="309" customWidth="1"/>
    <col min="6147" max="6147" width="11.6640625" style="309" customWidth="1"/>
    <col min="6148" max="6148" width="10.6640625" style="309" customWidth="1"/>
    <col min="6149" max="6149" width="11.77734375" style="309" customWidth="1"/>
    <col min="6150" max="6150" width="10.109375" style="309" customWidth="1"/>
    <col min="6151" max="6151" width="12" style="309" customWidth="1"/>
    <col min="6152" max="6152" width="10.6640625" style="309" customWidth="1"/>
    <col min="6153" max="6153" width="11.88671875" style="309" customWidth="1"/>
    <col min="6154" max="6400" width="11.5546875" style="309"/>
    <col min="6401" max="6401" width="39" style="309" customWidth="1"/>
    <col min="6402" max="6402" width="11.109375" style="309" customWidth="1"/>
    <col min="6403" max="6403" width="11.6640625" style="309" customWidth="1"/>
    <col min="6404" max="6404" width="10.6640625" style="309" customWidth="1"/>
    <col min="6405" max="6405" width="11.77734375" style="309" customWidth="1"/>
    <col min="6406" max="6406" width="10.109375" style="309" customWidth="1"/>
    <col min="6407" max="6407" width="12" style="309" customWidth="1"/>
    <col min="6408" max="6408" width="10.6640625" style="309" customWidth="1"/>
    <col min="6409" max="6409" width="11.88671875" style="309" customWidth="1"/>
    <col min="6410" max="6656" width="11.5546875" style="309"/>
    <col min="6657" max="6657" width="39" style="309" customWidth="1"/>
    <col min="6658" max="6658" width="11.109375" style="309" customWidth="1"/>
    <col min="6659" max="6659" width="11.6640625" style="309" customWidth="1"/>
    <col min="6660" max="6660" width="10.6640625" style="309" customWidth="1"/>
    <col min="6661" max="6661" width="11.77734375" style="309" customWidth="1"/>
    <col min="6662" max="6662" width="10.109375" style="309" customWidth="1"/>
    <col min="6663" max="6663" width="12" style="309" customWidth="1"/>
    <col min="6664" max="6664" width="10.6640625" style="309" customWidth="1"/>
    <col min="6665" max="6665" width="11.88671875" style="309" customWidth="1"/>
    <col min="6666" max="6912" width="11.5546875" style="309"/>
    <col min="6913" max="6913" width="39" style="309" customWidth="1"/>
    <col min="6914" max="6914" width="11.109375" style="309" customWidth="1"/>
    <col min="6915" max="6915" width="11.6640625" style="309" customWidth="1"/>
    <col min="6916" max="6916" width="10.6640625" style="309" customWidth="1"/>
    <col min="6917" max="6917" width="11.77734375" style="309" customWidth="1"/>
    <col min="6918" max="6918" width="10.109375" style="309" customWidth="1"/>
    <col min="6919" max="6919" width="12" style="309" customWidth="1"/>
    <col min="6920" max="6920" width="10.6640625" style="309" customWidth="1"/>
    <col min="6921" max="6921" width="11.88671875" style="309" customWidth="1"/>
    <col min="6922" max="7168" width="11.5546875" style="309"/>
    <col min="7169" max="7169" width="39" style="309" customWidth="1"/>
    <col min="7170" max="7170" width="11.109375" style="309" customWidth="1"/>
    <col min="7171" max="7171" width="11.6640625" style="309" customWidth="1"/>
    <col min="7172" max="7172" width="10.6640625" style="309" customWidth="1"/>
    <col min="7173" max="7173" width="11.77734375" style="309" customWidth="1"/>
    <col min="7174" max="7174" width="10.109375" style="309" customWidth="1"/>
    <col min="7175" max="7175" width="12" style="309" customWidth="1"/>
    <col min="7176" max="7176" width="10.6640625" style="309" customWidth="1"/>
    <col min="7177" max="7177" width="11.88671875" style="309" customWidth="1"/>
    <col min="7178" max="7424" width="11.5546875" style="309"/>
    <col min="7425" max="7425" width="39" style="309" customWidth="1"/>
    <col min="7426" max="7426" width="11.109375" style="309" customWidth="1"/>
    <col min="7427" max="7427" width="11.6640625" style="309" customWidth="1"/>
    <col min="7428" max="7428" width="10.6640625" style="309" customWidth="1"/>
    <col min="7429" max="7429" width="11.77734375" style="309" customWidth="1"/>
    <col min="7430" max="7430" width="10.109375" style="309" customWidth="1"/>
    <col min="7431" max="7431" width="12" style="309" customWidth="1"/>
    <col min="7432" max="7432" width="10.6640625" style="309" customWidth="1"/>
    <col min="7433" max="7433" width="11.88671875" style="309" customWidth="1"/>
    <col min="7434" max="7680" width="11.5546875" style="309"/>
    <col min="7681" max="7681" width="39" style="309" customWidth="1"/>
    <col min="7682" max="7682" width="11.109375" style="309" customWidth="1"/>
    <col min="7683" max="7683" width="11.6640625" style="309" customWidth="1"/>
    <col min="7684" max="7684" width="10.6640625" style="309" customWidth="1"/>
    <col min="7685" max="7685" width="11.77734375" style="309" customWidth="1"/>
    <col min="7686" max="7686" width="10.109375" style="309" customWidth="1"/>
    <col min="7687" max="7687" width="12" style="309" customWidth="1"/>
    <col min="7688" max="7688" width="10.6640625" style="309" customWidth="1"/>
    <col min="7689" max="7689" width="11.88671875" style="309" customWidth="1"/>
    <col min="7690" max="7936" width="11.5546875" style="309"/>
    <col min="7937" max="7937" width="39" style="309" customWidth="1"/>
    <col min="7938" max="7938" width="11.109375" style="309" customWidth="1"/>
    <col min="7939" max="7939" width="11.6640625" style="309" customWidth="1"/>
    <col min="7940" max="7940" width="10.6640625" style="309" customWidth="1"/>
    <col min="7941" max="7941" width="11.77734375" style="309" customWidth="1"/>
    <col min="7942" max="7942" width="10.109375" style="309" customWidth="1"/>
    <col min="7943" max="7943" width="12" style="309" customWidth="1"/>
    <col min="7944" max="7944" width="10.6640625" style="309" customWidth="1"/>
    <col min="7945" max="7945" width="11.88671875" style="309" customWidth="1"/>
    <col min="7946" max="8192" width="11.5546875" style="309"/>
    <col min="8193" max="8193" width="39" style="309" customWidth="1"/>
    <col min="8194" max="8194" width="11.109375" style="309" customWidth="1"/>
    <col min="8195" max="8195" width="11.6640625" style="309" customWidth="1"/>
    <col min="8196" max="8196" width="10.6640625" style="309" customWidth="1"/>
    <col min="8197" max="8197" width="11.77734375" style="309" customWidth="1"/>
    <col min="8198" max="8198" width="10.109375" style="309" customWidth="1"/>
    <col min="8199" max="8199" width="12" style="309" customWidth="1"/>
    <col min="8200" max="8200" width="10.6640625" style="309" customWidth="1"/>
    <col min="8201" max="8201" width="11.88671875" style="309" customWidth="1"/>
    <col min="8202" max="8448" width="11.5546875" style="309"/>
    <col min="8449" max="8449" width="39" style="309" customWidth="1"/>
    <col min="8450" max="8450" width="11.109375" style="309" customWidth="1"/>
    <col min="8451" max="8451" width="11.6640625" style="309" customWidth="1"/>
    <col min="8452" max="8452" width="10.6640625" style="309" customWidth="1"/>
    <col min="8453" max="8453" width="11.77734375" style="309" customWidth="1"/>
    <col min="8454" max="8454" width="10.109375" style="309" customWidth="1"/>
    <col min="8455" max="8455" width="12" style="309" customWidth="1"/>
    <col min="8456" max="8456" width="10.6640625" style="309" customWidth="1"/>
    <col min="8457" max="8457" width="11.88671875" style="309" customWidth="1"/>
    <col min="8458" max="8704" width="11.5546875" style="309"/>
    <col min="8705" max="8705" width="39" style="309" customWidth="1"/>
    <col min="8706" max="8706" width="11.109375" style="309" customWidth="1"/>
    <col min="8707" max="8707" width="11.6640625" style="309" customWidth="1"/>
    <col min="8708" max="8708" width="10.6640625" style="309" customWidth="1"/>
    <col min="8709" max="8709" width="11.77734375" style="309" customWidth="1"/>
    <col min="8710" max="8710" width="10.109375" style="309" customWidth="1"/>
    <col min="8711" max="8711" width="12" style="309" customWidth="1"/>
    <col min="8712" max="8712" width="10.6640625" style="309" customWidth="1"/>
    <col min="8713" max="8713" width="11.88671875" style="309" customWidth="1"/>
    <col min="8714" max="8960" width="11.5546875" style="309"/>
    <col min="8961" max="8961" width="39" style="309" customWidth="1"/>
    <col min="8962" max="8962" width="11.109375" style="309" customWidth="1"/>
    <col min="8963" max="8963" width="11.6640625" style="309" customWidth="1"/>
    <col min="8964" max="8964" width="10.6640625" style="309" customWidth="1"/>
    <col min="8965" max="8965" width="11.77734375" style="309" customWidth="1"/>
    <col min="8966" max="8966" width="10.109375" style="309" customWidth="1"/>
    <col min="8967" max="8967" width="12" style="309" customWidth="1"/>
    <col min="8968" max="8968" width="10.6640625" style="309" customWidth="1"/>
    <col min="8969" max="8969" width="11.88671875" style="309" customWidth="1"/>
    <col min="8970" max="9216" width="11.5546875" style="309"/>
    <col min="9217" max="9217" width="39" style="309" customWidth="1"/>
    <col min="9218" max="9218" width="11.109375" style="309" customWidth="1"/>
    <col min="9219" max="9219" width="11.6640625" style="309" customWidth="1"/>
    <col min="9220" max="9220" width="10.6640625" style="309" customWidth="1"/>
    <col min="9221" max="9221" width="11.77734375" style="309" customWidth="1"/>
    <col min="9222" max="9222" width="10.109375" style="309" customWidth="1"/>
    <col min="9223" max="9223" width="12" style="309" customWidth="1"/>
    <col min="9224" max="9224" width="10.6640625" style="309" customWidth="1"/>
    <col min="9225" max="9225" width="11.88671875" style="309" customWidth="1"/>
    <col min="9226" max="9472" width="11.5546875" style="309"/>
    <col min="9473" max="9473" width="39" style="309" customWidth="1"/>
    <col min="9474" max="9474" width="11.109375" style="309" customWidth="1"/>
    <col min="9475" max="9475" width="11.6640625" style="309" customWidth="1"/>
    <col min="9476" max="9476" width="10.6640625" style="309" customWidth="1"/>
    <col min="9477" max="9477" width="11.77734375" style="309" customWidth="1"/>
    <col min="9478" max="9478" width="10.109375" style="309" customWidth="1"/>
    <col min="9479" max="9479" width="12" style="309" customWidth="1"/>
    <col min="9480" max="9480" width="10.6640625" style="309" customWidth="1"/>
    <col min="9481" max="9481" width="11.88671875" style="309" customWidth="1"/>
    <col min="9482" max="9728" width="11.5546875" style="309"/>
    <col min="9729" max="9729" width="39" style="309" customWidth="1"/>
    <col min="9730" max="9730" width="11.109375" style="309" customWidth="1"/>
    <col min="9731" max="9731" width="11.6640625" style="309" customWidth="1"/>
    <col min="9732" max="9732" width="10.6640625" style="309" customWidth="1"/>
    <col min="9733" max="9733" width="11.77734375" style="309" customWidth="1"/>
    <col min="9734" max="9734" width="10.109375" style="309" customWidth="1"/>
    <col min="9735" max="9735" width="12" style="309" customWidth="1"/>
    <col min="9736" max="9736" width="10.6640625" style="309" customWidth="1"/>
    <col min="9737" max="9737" width="11.88671875" style="309" customWidth="1"/>
    <col min="9738" max="9984" width="11.5546875" style="309"/>
    <col min="9985" max="9985" width="39" style="309" customWidth="1"/>
    <col min="9986" max="9986" width="11.109375" style="309" customWidth="1"/>
    <col min="9987" max="9987" width="11.6640625" style="309" customWidth="1"/>
    <col min="9988" max="9988" width="10.6640625" style="309" customWidth="1"/>
    <col min="9989" max="9989" width="11.77734375" style="309" customWidth="1"/>
    <col min="9990" max="9990" width="10.109375" style="309" customWidth="1"/>
    <col min="9991" max="9991" width="12" style="309" customWidth="1"/>
    <col min="9992" max="9992" width="10.6640625" style="309" customWidth="1"/>
    <col min="9993" max="9993" width="11.88671875" style="309" customWidth="1"/>
    <col min="9994" max="10240" width="11.5546875" style="309"/>
    <col min="10241" max="10241" width="39" style="309" customWidth="1"/>
    <col min="10242" max="10242" width="11.109375" style="309" customWidth="1"/>
    <col min="10243" max="10243" width="11.6640625" style="309" customWidth="1"/>
    <col min="10244" max="10244" width="10.6640625" style="309" customWidth="1"/>
    <col min="10245" max="10245" width="11.77734375" style="309" customWidth="1"/>
    <col min="10246" max="10246" width="10.109375" style="309" customWidth="1"/>
    <col min="10247" max="10247" width="12" style="309" customWidth="1"/>
    <col min="10248" max="10248" width="10.6640625" style="309" customWidth="1"/>
    <col min="10249" max="10249" width="11.88671875" style="309" customWidth="1"/>
    <col min="10250" max="10496" width="11.5546875" style="309"/>
    <col min="10497" max="10497" width="39" style="309" customWidth="1"/>
    <col min="10498" max="10498" width="11.109375" style="309" customWidth="1"/>
    <col min="10499" max="10499" width="11.6640625" style="309" customWidth="1"/>
    <col min="10500" max="10500" width="10.6640625" style="309" customWidth="1"/>
    <col min="10501" max="10501" width="11.77734375" style="309" customWidth="1"/>
    <col min="10502" max="10502" width="10.109375" style="309" customWidth="1"/>
    <col min="10503" max="10503" width="12" style="309" customWidth="1"/>
    <col min="10504" max="10504" width="10.6640625" style="309" customWidth="1"/>
    <col min="10505" max="10505" width="11.88671875" style="309" customWidth="1"/>
    <col min="10506" max="10752" width="11.5546875" style="309"/>
    <col min="10753" max="10753" width="39" style="309" customWidth="1"/>
    <col min="10754" max="10754" width="11.109375" style="309" customWidth="1"/>
    <col min="10755" max="10755" width="11.6640625" style="309" customWidth="1"/>
    <col min="10756" max="10756" width="10.6640625" style="309" customWidth="1"/>
    <col min="10757" max="10757" width="11.77734375" style="309" customWidth="1"/>
    <col min="10758" max="10758" width="10.109375" style="309" customWidth="1"/>
    <col min="10759" max="10759" width="12" style="309" customWidth="1"/>
    <col min="10760" max="10760" width="10.6640625" style="309" customWidth="1"/>
    <col min="10761" max="10761" width="11.88671875" style="309" customWidth="1"/>
    <col min="10762" max="11008" width="11.5546875" style="309"/>
    <col min="11009" max="11009" width="39" style="309" customWidth="1"/>
    <col min="11010" max="11010" width="11.109375" style="309" customWidth="1"/>
    <col min="11011" max="11011" width="11.6640625" style="309" customWidth="1"/>
    <col min="11012" max="11012" width="10.6640625" style="309" customWidth="1"/>
    <col min="11013" max="11013" width="11.77734375" style="309" customWidth="1"/>
    <col min="11014" max="11014" width="10.109375" style="309" customWidth="1"/>
    <col min="11015" max="11015" width="12" style="309" customWidth="1"/>
    <col min="11016" max="11016" width="10.6640625" style="309" customWidth="1"/>
    <col min="11017" max="11017" width="11.88671875" style="309" customWidth="1"/>
    <col min="11018" max="11264" width="11.5546875" style="309"/>
    <col min="11265" max="11265" width="39" style="309" customWidth="1"/>
    <col min="11266" max="11266" width="11.109375" style="309" customWidth="1"/>
    <col min="11267" max="11267" width="11.6640625" style="309" customWidth="1"/>
    <col min="11268" max="11268" width="10.6640625" style="309" customWidth="1"/>
    <col min="11269" max="11269" width="11.77734375" style="309" customWidth="1"/>
    <col min="11270" max="11270" width="10.109375" style="309" customWidth="1"/>
    <col min="11271" max="11271" width="12" style="309" customWidth="1"/>
    <col min="11272" max="11272" width="10.6640625" style="309" customWidth="1"/>
    <col min="11273" max="11273" width="11.88671875" style="309" customWidth="1"/>
    <col min="11274" max="11520" width="11.5546875" style="309"/>
    <col min="11521" max="11521" width="39" style="309" customWidth="1"/>
    <col min="11522" max="11522" width="11.109375" style="309" customWidth="1"/>
    <col min="11523" max="11523" width="11.6640625" style="309" customWidth="1"/>
    <col min="11524" max="11524" width="10.6640625" style="309" customWidth="1"/>
    <col min="11525" max="11525" width="11.77734375" style="309" customWidth="1"/>
    <col min="11526" max="11526" width="10.109375" style="309" customWidth="1"/>
    <col min="11527" max="11527" width="12" style="309" customWidth="1"/>
    <col min="11528" max="11528" width="10.6640625" style="309" customWidth="1"/>
    <col min="11529" max="11529" width="11.88671875" style="309" customWidth="1"/>
    <col min="11530" max="11776" width="11.5546875" style="309"/>
    <col min="11777" max="11777" width="39" style="309" customWidth="1"/>
    <col min="11778" max="11778" width="11.109375" style="309" customWidth="1"/>
    <col min="11779" max="11779" width="11.6640625" style="309" customWidth="1"/>
    <col min="11780" max="11780" width="10.6640625" style="309" customWidth="1"/>
    <col min="11781" max="11781" width="11.77734375" style="309" customWidth="1"/>
    <col min="11782" max="11782" width="10.109375" style="309" customWidth="1"/>
    <col min="11783" max="11783" width="12" style="309" customWidth="1"/>
    <col min="11784" max="11784" width="10.6640625" style="309" customWidth="1"/>
    <col min="11785" max="11785" width="11.88671875" style="309" customWidth="1"/>
    <col min="11786" max="12032" width="11.5546875" style="309"/>
    <col min="12033" max="12033" width="39" style="309" customWidth="1"/>
    <col min="12034" max="12034" width="11.109375" style="309" customWidth="1"/>
    <col min="12035" max="12035" width="11.6640625" style="309" customWidth="1"/>
    <col min="12036" max="12036" width="10.6640625" style="309" customWidth="1"/>
    <col min="12037" max="12037" width="11.77734375" style="309" customWidth="1"/>
    <col min="12038" max="12038" width="10.109375" style="309" customWidth="1"/>
    <col min="12039" max="12039" width="12" style="309" customWidth="1"/>
    <col min="12040" max="12040" width="10.6640625" style="309" customWidth="1"/>
    <col min="12041" max="12041" width="11.88671875" style="309" customWidth="1"/>
    <col min="12042" max="12288" width="11.5546875" style="309"/>
    <col min="12289" max="12289" width="39" style="309" customWidth="1"/>
    <col min="12290" max="12290" width="11.109375" style="309" customWidth="1"/>
    <col min="12291" max="12291" width="11.6640625" style="309" customWidth="1"/>
    <col min="12292" max="12292" width="10.6640625" style="309" customWidth="1"/>
    <col min="12293" max="12293" width="11.77734375" style="309" customWidth="1"/>
    <col min="12294" max="12294" width="10.109375" style="309" customWidth="1"/>
    <col min="12295" max="12295" width="12" style="309" customWidth="1"/>
    <col min="12296" max="12296" width="10.6640625" style="309" customWidth="1"/>
    <col min="12297" max="12297" width="11.88671875" style="309" customWidth="1"/>
    <col min="12298" max="12544" width="11.5546875" style="309"/>
    <col min="12545" max="12545" width="39" style="309" customWidth="1"/>
    <col min="12546" max="12546" width="11.109375" style="309" customWidth="1"/>
    <col min="12547" max="12547" width="11.6640625" style="309" customWidth="1"/>
    <col min="12548" max="12548" width="10.6640625" style="309" customWidth="1"/>
    <col min="12549" max="12549" width="11.77734375" style="309" customWidth="1"/>
    <col min="12550" max="12550" width="10.109375" style="309" customWidth="1"/>
    <col min="12551" max="12551" width="12" style="309" customWidth="1"/>
    <col min="12552" max="12552" width="10.6640625" style="309" customWidth="1"/>
    <col min="12553" max="12553" width="11.88671875" style="309" customWidth="1"/>
    <col min="12554" max="12800" width="11.5546875" style="309"/>
    <col min="12801" max="12801" width="39" style="309" customWidth="1"/>
    <col min="12802" max="12802" width="11.109375" style="309" customWidth="1"/>
    <col min="12803" max="12803" width="11.6640625" style="309" customWidth="1"/>
    <col min="12804" max="12804" width="10.6640625" style="309" customWidth="1"/>
    <col min="12805" max="12805" width="11.77734375" style="309" customWidth="1"/>
    <col min="12806" max="12806" width="10.109375" style="309" customWidth="1"/>
    <col min="12807" max="12807" width="12" style="309" customWidth="1"/>
    <col min="12808" max="12808" width="10.6640625" style="309" customWidth="1"/>
    <col min="12809" max="12809" width="11.88671875" style="309" customWidth="1"/>
    <col min="12810" max="13056" width="11.5546875" style="309"/>
    <col min="13057" max="13057" width="39" style="309" customWidth="1"/>
    <col min="13058" max="13058" width="11.109375" style="309" customWidth="1"/>
    <col min="13059" max="13059" width="11.6640625" style="309" customWidth="1"/>
    <col min="13060" max="13060" width="10.6640625" style="309" customWidth="1"/>
    <col min="13061" max="13061" width="11.77734375" style="309" customWidth="1"/>
    <col min="13062" max="13062" width="10.109375" style="309" customWidth="1"/>
    <col min="13063" max="13063" width="12" style="309" customWidth="1"/>
    <col min="13064" max="13064" width="10.6640625" style="309" customWidth="1"/>
    <col min="13065" max="13065" width="11.88671875" style="309" customWidth="1"/>
    <col min="13066" max="13312" width="11.5546875" style="309"/>
    <col min="13313" max="13313" width="39" style="309" customWidth="1"/>
    <col min="13314" max="13314" width="11.109375" style="309" customWidth="1"/>
    <col min="13315" max="13315" width="11.6640625" style="309" customWidth="1"/>
    <col min="13316" max="13316" width="10.6640625" style="309" customWidth="1"/>
    <col min="13317" max="13317" width="11.77734375" style="309" customWidth="1"/>
    <col min="13318" max="13318" width="10.109375" style="309" customWidth="1"/>
    <col min="13319" max="13319" width="12" style="309" customWidth="1"/>
    <col min="13320" max="13320" width="10.6640625" style="309" customWidth="1"/>
    <col min="13321" max="13321" width="11.88671875" style="309" customWidth="1"/>
    <col min="13322" max="13568" width="11.5546875" style="309"/>
    <col min="13569" max="13569" width="39" style="309" customWidth="1"/>
    <col min="13570" max="13570" width="11.109375" style="309" customWidth="1"/>
    <col min="13571" max="13571" width="11.6640625" style="309" customWidth="1"/>
    <col min="13572" max="13572" width="10.6640625" style="309" customWidth="1"/>
    <col min="13573" max="13573" width="11.77734375" style="309" customWidth="1"/>
    <col min="13574" max="13574" width="10.109375" style="309" customWidth="1"/>
    <col min="13575" max="13575" width="12" style="309" customWidth="1"/>
    <col min="13576" max="13576" width="10.6640625" style="309" customWidth="1"/>
    <col min="13577" max="13577" width="11.88671875" style="309" customWidth="1"/>
    <col min="13578" max="13824" width="11.5546875" style="309"/>
    <col min="13825" max="13825" width="39" style="309" customWidth="1"/>
    <col min="13826" max="13826" width="11.109375" style="309" customWidth="1"/>
    <col min="13827" max="13827" width="11.6640625" style="309" customWidth="1"/>
    <col min="13828" max="13828" width="10.6640625" style="309" customWidth="1"/>
    <col min="13829" max="13829" width="11.77734375" style="309" customWidth="1"/>
    <col min="13830" max="13830" width="10.109375" style="309" customWidth="1"/>
    <col min="13831" max="13831" width="12" style="309" customWidth="1"/>
    <col min="13832" max="13832" width="10.6640625" style="309" customWidth="1"/>
    <col min="13833" max="13833" width="11.88671875" style="309" customWidth="1"/>
    <col min="13834" max="14080" width="11.5546875" style="309"/>
    <col min="14081" max="14081" width="39" style="309" customWidth="1"/>
    <col min="14082" max="14082" width="11.109375" style="309" customWidth="1"/>
    <col min="14083" max="14083" width="11.6640625" style="309" customWidth="1"/>
    <col min="14084" max="14084" width="10.6640625" style="309" customWidth="1"/>
    <col min="14085" max="14085" width="11.77734375" style="309" customWidth="1"/>
    <col min="14086" max="14086" width="10.109375" style="309" customWidth="1"/>
    <col min="14087" max="14087" width="12" style="309" customWidth="1"/>
    <col min="14088" max="14088" width="10.6640625" style="309" customWidth="1"/>
    <col min="14089" max="14089" width="11.88671875" style="309" customWidth="1"/>
    <col min="14090" max="14336" width="11.5546875" style="309"/>
    <col min="14337" max="14337" width="39" style="309" customWidth="1"/>
    <col min="14338" max="14338" width="11.109375" style="309" customWidth="1"/>
    <col min="14339" max="14339" width="11.6640625" style="309" customWidth="1"/>
    <col min="14340" max="14340" width="10.6640625" style="309" customWidth="1"/>
    <col min="14341" max="14341" width="11.77734375" style="309" customWidth="1"/>
    <col min="14342" max="14342" width="10.109375" style="309" customWidth="1"/>
    <col min="14343" max="14343" width="12" style="309" customWidth="1"/>
    <col min="14344" max="14344" width="10.6640625" style="309" customWidth="1"/>
    <col min="14345" max="14345" width="11.88671875" style="309" customWidth="1"/>
    <col min="14346" max="14592" width="11.5546875" style="309"/>
    <col min="14593" max="14593" width="39" style="309" customWidth="1"/>
    <col min="14594" max="14594" width="11.109375" style="309" customWidth="1"/>
    <col min="14595" max="14595" width="11.6640625" style="309" customWidth="1"/>
    <col min="14596" max="14596" width="10.6640625" style="309" customWidth="1"/>
    <col min="14597" max="14597" width="11.77734375" style="309" customWidth="1"/>
    <col min="14598" max="14598" width="10.109375" style="309" customWidth="1"/>
    <col min="14599" max="14599" width="12" style="309" customWidth="1"/>
    <col min="14600" max="14600" width="10.6640625" style="309" customWidth="1"/>
    <col min="14601" max="14601" width="11.88671875" style="309" customWidth="1"/>
    <col min="14602" max="14848" width="11.5546875" style="309"/>
    <col min="14849" max="14849" width="39" style="309" customWidth="1"/>
    <col min="14850" max="14850" width="11.109375" style="309" customWidth="1"/>
    <col min="14851" max="14851" width="11.6640625" style="309" customWidth="1"/>
    <col min="14852" max="14852" width="10.6640625" style="309" customWidth="1"/>
    <col min="14853" max="14853" width="11.77734375" style="309" customWidth="1"/>
    <col min="14854" max="14854" width="10.109375" style="309" customWidth="1"/>
    <col min="14855" max="14855" width="12" style="309" customWidth="1"/>
    <col min="14856" max="14856" width="10.6640625" style="309" customWidth="1"/>
    <col min="14857" max="14857" width="11.88671875" style="309" customWidth="1"/>
    <col min="14858" max="15104" width="11.5546875" style="309"/>
    <col min="15105" max="15105" width="39" style="309" customWidth="1"/>
    <col min="15106" max="15106" width="11.109375" style="309" customWidth="1"/>
    <col min="15107" max="15107" width="11.6640625" style="309" customWidth="1"/>
    <col min="15108" max="15108" width="10.6640625" style="309" customWidth="1"/>
    <col min="15109" max="15109" width="11.77734375" style="309" customWidth="1"/>
    <col min="15110" max="15110" width="10.109375" style="309" customWidth="1"/>
    <col min="15111" max="15111" width="12" style="309" customWidth="1"/>
    <col min="15112" max="15112" width="10.6640625" style="309" customWidth="1"/>
    <col min="15113" max="15113" width="11.88671875" style="309" customWidth="1"/>
    <col min="15114" max="15360" width="11.5546875" style="309"/>
    <col min="15361" max="15361" width="39" style="309" customWidth="1"/>
    <col min="15362" max="15362" width="11.109375" style="309" customWidth="1"/>
    <col min="15363" max="15363" width="11.6640625" style="309" customWidth="1"/>
    <col min="15364" max="15364" width="10.6640625" style="309" customWidth="1"/>
    <col min="15365" max="15365" width="11.77734375" style="309" customWidth="1"/>
    <col min="15366" max="15366" width="10.109375" style="309" customWidth="1"/>
    <col min="15367" max="15367" width="12" style="309" customWidth="1"/>
    <col min="15368" max="15368" width="10.6640625" style="309" customWidth="1"/>
    <col min="15369" max="15369" width="11.88671875" style="309" customWidth="1"/>
    <col min="15370" max="15616" width="11.5546875" style="309"/>
    <col min="15617" max="15617" width="39" style="309" customWidth="1"/>
    <col min="15618" max="15618" width="11.109375" style="309" customWidth="1"/>
    <col min="15619" max="15619" width="11.6640625" style="309" customWidth="1"/>
    <col min="15620" max="15620" width="10.6640625" style="309" customWidth="1"/>
    <col min="15621" max="15621" width="11.77734375" style="309" customWidth="1"/>
    <col min="15622" max="15622" width="10.109375" style="309" customWidth="1"/>
    <col min="15623" max="15623" width="12" style="309" customWidth="1"/>
    <col min="15624" max="15624" width="10.6640625" style="309" customWidth="1"/>
    <col min="15625" max="15625" width="11.88671875" style="309" customWidth="1"/>
    <col min="15626" max="15872" width="11.5546875" style="309"/>
    <col min="15873" max="15873" width="39" style="309" customWidth="1"/>
    <col min="15874" max="15874" width="11.109375" style="309" customWidth="1"/>
    <col min="15875" max="15875" width="11.6640625" style="309" customWidth="1"/>
    <col min="15876" max="15876" width="10.6640625" style="309" customWidth="1"/>
    <col min="15877" max="15877" width="11.77734375" style="309" customWidth="1"/>
    <col min="15878" max="15878" width="10.109375" style="309" customWidth="1"/>
    <col min="15879" max="15879" width="12" style="309" customWidth="1"/>
    <col min="15880" max="15880" width="10.6640625" style="309" customWidth="1"/>
    <col min="15881" max="15881" width="11.88671875" style="309" customWidth="1"/>
    <col min="15882" max="16128" width="11.5546875" style="309"/>
    <col min="16129" max="16129" width="39" style="309" customWidth="1"/>
    <col min="16130" max="16130" width="11.109375" style="309" customWidth="1"/>
    <col min="16131" max="16131" width="11.6640625" style="309" customWidth="1"/>
    <col min="16132" max="16132" width="10.6640625" style="309" customWidth="1"/>
    <col min="16133" max="16133" width="11.77734375" style="309" customWidth="1"/>
    <col min="16134" max="16134" width="10.109375" style="309" customWidth="1"/>
    <col min="16135" max="16135" width="12" style="309" customWidth="1"/>
    <col min="16136" max="16136" width="10.6640625" style="309" customWidth="1"/>
    <col min="16137" max="16137" width="11.88671875" style="309" customWidth="1"/>
    <col min="16138" max="16384" width="11.5546875" style="309"/>
  </cols>
  <sheetData>
    <row r="1" spans="1:9" ht="22.2" customHeight="1" x14ac:dyDescent="0.4">
      <c r="A1" s="450" t="s">
        <v>603</v>
      </c>
      <c r="B1" s="450"/>
      <c r="C1" s="450"/>
      <c r="D1" s="450"/>
      <c r="E1" s="450"/>
      <c r="F1" s="450"/>
      <c r="G1" s="450"/>
      <c r="H1" s="450"/>
      <c r="I1" s="450"/>
    </row>
    <row r="2" spans="1:9" ht="20.399999999999999" customHeight="1" x14ac:dyDescent="0.35">
      <c r="A2" s="451" t="s">
        <v>604</v>
      </c>
      <c r="B2" s="451"/>
      <c r="C2" s="451"/>
      <c r="D2" s="451"/>
      <c r="E2" s="451"/>
      <c r="F2" s="451"/>
      <c r="G2" s="451"/>
      <c r="H2" s="451"/>
      <c r="I2" s="451"/>
    </row>
    <row r="3" spans="1:9" ht="12" customHeight="1" thickBot="1" x14ac:dyDescent="0.35">
      <c r="A3" s="310"/>
      <c r="B3" s="310"/>
      <c r="C3" s="310"/>
      <c r="D3" s="310"/>
      <c r="E3" s="310"/>
      <c r="F3" s="311"/>
      <c r="G3" s="311"/>
      <c r="H3" s="311"/>
      <c r="I3" s="311"/>
    </row>
    <row r="4" spans="1:9" ht="18" customHeight="1" thickBot="1" x14ac:dyDescent="0.3">
      <c r="A4" s="452" t="s">
        <v>605</v>
      </c>
      <c r="B4" s="455" t="s">
        <v>606</v>
      </c>
      <c r="C4" s="455"/>
      <c r="D4" s="455"/>
      <c r="E4" s="455"/>
      <c r="F4" s="455" t="s">
        <v>607</v>
      </c>
      <c r="G4" s="455"/>
      <c r="H4" s="455"/>
      <c r="I4" s="455"/>
    </row>
    <row r="5" spans="1:9" ht="19.2" customHeight="1" x14ac:dyDescent="0.25">
      <c r="A5" s="453"/>
      <c r="B5" s="453" t="s">
        <v>608</v>
      </c>
      <c r="C5" s="453"/>
      <c r="D5" s="456" t="s">
        <v>609</v>
      </c>
      <c r="E5" s="456"/>
      <c r="F5" s="453" t="s">
        <v>608</v>
      </c>
      <c r="G5" s="453"/>
      <c r="H5" s="456" t="s">
        <v>609</v>
      </c>
      <c r="I5" s="456"/>
    </row>
    <row r="6" spans="1:9" ht="45" customHeight="1" thickBot="1" x14ac:dyDescent="0.3">
      <c r="A6" s="454"/>
      <c r="B6" s="312" t="s">
        <v>610</v>
      </c>
      <c r="C6" s="313" t="s">
        <v>611</v>
      </c>
      <c r="D6" s="312" t="str">
        <f>$B$6</f>
        <v>4t TRIM. 2023</v>
      </c>
      <c r="E6" s="313" t="str">
        <f>$C$6</f>
        <v>TOTAL ACUMUL. 2023</v>
      </c>
      <c r="F6" s="312" t="str">
        <f>$B$6</f>
        <v>4t TRIM. 2023</v>
      </c>
      <c r="G6" s="313" t="str">
        <f>$C$6</f>
        <v>TOTAL ACUMUL. 2023</v>
      </c>
      <c r="H6" s="312" t="str">
        <f>$B$6</f>
        <v>4t TRIM. 2023</v>
      </c>
      <c r="I6" s="313" t="str">
        <f>$C$6</f>
        <v>TOTAL ACUMUL. 2023</v>
      </c>
    </row>
    <row r="7" spans="1:9" ht="10.199999999999999" customHeight="1" x14ac:dyDescent="0.3">
      <c r="A7" s="314"/>
      <c r="B7" s="315"/>
      <c r="C7" s="316"/>
      <c r="D7" s="317"/>
      <c r="E7" s="316"/>
      <c r="F7" s="318"/>
      <c r="G7" s="319"/>
      <c r="H7" s="320"/>
      <c r="I7" s="319"/>
    </row>
    <row r="8" spans="1:9" ht="16.5" customHeight="1" x14ac:dyDescent="0.3">
      <c r="A8" s="201" t="s">
        <v>612</v>
      </c>
      <c r="B8" s="321">
        <v>78.930660000000003</v>
      </c>
      <c r="C8" s="322">
        <v>88.970960000000005</v>
      </c>
      <c r="D8" s="321">
        <v>646.53600000000006</v>
      </c>
      <c r="E8" s="322">
        <v>981.6774200000001</v>
      </c>
      <c r="F8" s="321">
        <v>67.290660000000003</v>
      </c>
      <c r="G8" s="322">
        <v>71.839960000000005</v>
      </c>
      <c r="H8" s="321">
        <v>406.12837999999999</v>
      </c>
      <c r="I8" s="322">
        <v>491.55869000000001</v>
      </c>
    </row>
    <row r="9" spans="1:9" ht="16.5" customHeight="1" x14ac:dyDescent="0.3">
      <c r="A9" s="323" t="s">
        <v>613</v>
      </c>
      <c r="B9" s="324">
        <v>19953.975646999999</v>
      </c>
      <c r="C9" s="325">
        <v>80249.915367000009</v>
      </c>
      <c r="D9" s="324">
        <v>86939.3459</v>
      </c>
      <c r="E9" s="325">
        <v>354141.52548000001</v>
      </c>
      <c r="F9" s="324">
        <v>11783.556937000003</v>
      </c>
      <c r="G9" s="325">
        <v>48831.048892999999</v>
      </c>
      <c r="H9" s="324">
        <v>60989.528670000014</v>
      </c>
      <c r="I9" s="325">
        <v>250731.53315999999</v>
      </c>
    </row>
    <row r="10" spans="1:9" ht="16.5" customHeight="1" x14ac:dyDescent="0.3">
      <c r="A10" s="201" t="s">
        <v>614</v>
      </c>
      <c r="B10" s="321">
        <v>9163.9672310000005</v>
      </c>
      <c r="C10" s="322">
        <v>38979.387262000004</v>
      </c>
      <c r="D10" s="321">
        <v>50004.356919999998</v>
      </c>
      <c r="E10" s="322">
        <v>211817.31011999998</v>
      </c>
      <c r="F10" s="321">
        <v>8562.7030210000012</v>
      </c>
      <c r="G10" s="322">
        <v>35113.928022</v>
      </c>
      <c r="H10" s="321">
        <v>46879.783130000003</v>
      </c>
      <c r="I10" s="322">
        <v>193331.63858999999</v>
      </c>
    </row>
    <row r="11" spans="1:9" ht="16.5" customHeight="1" x14ac:dyDescent="0.3">
      <c r="A11" s="323" t="s">
        <v>615</v>
      </c>
      <c r="B11" s="324">
        <v>3570.5164409999998</v>
      </c>
      <c r="C11" s="325">
        <v>12407.631455000001</v>
      </c>
      <c r="D11" s="324">
        <v>13386.619790000001</v>
      </c>
      <c r="E11" s="325">
        <v>47372.200660000002</v>
      </c>
      <c r="F11" s="324">
        <v>86.31809299999999</v>
      </c>
      <c r="G11" s="325">
        <v>292.69267499999995</v>
      </c>
      <c r="H11" s="324">
        <v>640.09855000000005</v>
      </c>
      <c r="I11" s="325">
        <v>2056.1994399999999</v>
      </c>
    </row>
    <row r="12" spans="1:9" ht="16.5" customHeight="1" x14ac:dyDescent="0.3">
      <c r="A12" s="201" t="s">
        <v>616</v>
      </c>
      <c r="B12" s="321">
        <v>260.89802500000002</v>
      </c>
      <c r="C12" s="322">
        <v>1594.91058</v>
      </c>
      <c r="D12" s="321">
        <v>1993.1142299999999</v>
      </c>
      <c r="E12" s="322">
        <v>12053.310109999999</v>
      </c>
      <c r="F12" s="321">
        <v>206.658085</v>
      </c>
      <c r="G12" s="322">
        <v>1190.6315</v>
      </c>
      <c r="H12" s="321">
        <v>1837.4039700000001</v>
      </c>
      <c r="I12" s="322">
        <v>10170.927189999999</v>
      </c>
    </row>
    <row r="13" spans="1:9" ht="16.5" customHeight="1" x14ac:dyDescent="0.3">
      <c r="A13" s="323" t="s">
        <v>617</v>
      </c>
      <c r="B13" s="324">
        <v>3059.6886499999996</v>
      </c>
      <c r="C13" s="325">
        <v>11442.963903</v>
      </c>
      <c r="D13" s="324">
        <v>5918.7602200000001</v>
      </c>
      <c r="E13" s="325">
        <v>22793.771289999997</v>
      </c>
      <c r="F13" s="324">
        <v>1177.46615</v>
      </c>
      <c r="G13" s="325">
        <v>4653.2782129999996</v>
      </c>
      <c r="H13" s="324">
        <v>3461.7749600000002</v>
      </c>
      <c r="I13" s="325">
        <v>13104.772700000001</v>
      </c>
    </row>
    <row r="14" spans="1:9" ht="16.5" customHeight="1" x14ac:dyDescent="0.3">
      <c r="A14" s="201" t="s">
        <v>618</v>
      </c>
      <c r="B14" s="321">
        <v>648.40162000000009</v>
      </c>
      <c r="C14" s="322">
        <v>2456.736097</v>
      </c>
      <c r="D14" s="321">
        <v>8855.441859999999</v>
      </c>
      <c r="E14" s="322">
        <v>31372.906349999997</v>
      </c>
      <c r="F14" s="321">
        <v>426.26646799999997</v>
      </c>
      <c r="G14" s="322">
        <v>1636.165293</v>
      </c>
      <c r="H14" s="321">
        <v>5573.7989200000002</v>
      </c>
      <c r="I14" s="322">
        <v>19988.297790000001</v>
      </c>
    </row>
    <row r="15" spans="1:9" ht="16.5" customHeight="1" x14ac:dyDescent="0.3">
      <c r="A15" s="323" t="s">
        <v>619</v>
      </c>
      <c r="B15" s="324">
        <v>11438.101815999999</v>
      </c>
      <c r="C15" s="325">
        <v>50134.290373999989</v>
      </c>
      <c r="D15" s="324">
        <v>67839.41287</v>
      </c>
      <c r="E15" s="325">
        <v>295285.14408</v>
      </c>
      <c r="F15" s="324">
        <v>10373.786279000004</v>
      </c>
      <c r="G15" s="325">
        <v>42049.636752999999</v>
      </c>
      <c r="H15" s="324">
        <v>62838.890220000008</v>
      </c>
      <c r="I15" s="325">
        <v>264277.34620999999</v>
      </c>
    </row>
    <row r="16" spans="1:9" ht="16.5" customHeight="1" x14ac:dyDescent="0.3">
      <c r="A16" s="201" t="s">
        <v>620</v>
      </c>
      <c r="B16" s="321">
        <v>5324.4915849999998</v>
      </c>
      <c r="C16" s="322">
        <v>25907.559660000003</v>
      </c>
      <c r="D16" s="321">
        <v>31197.303999999996</v>
      </c>
      <c r="E16" s="322">
        <v>148443.32266999999</v>
      </c>
      <c r="F16" s="321">
        <v>4728.4723330000015</v>
      </c>
      <c r="G16" s="322">
        <v>19954.447795</v>
      </c>
      <c r="H16" s="321">
        <v>30043.445929999998</v>
      </c>
      <c r="I16" s="322">
        <v>135163.93012999999</v>
      </c>
    </row>
    <row r="17" spans="1:9" ht="16.5" customHeight="1" x14ac:dyDescent="0.3">
      <c r="A17" s="323" t="s">
        <v>621</v>
      </c>
      <c r="B17" s="324">
        <v>745.59722499999987</v>
      </c>
      <c r="C17" s="325">
        <v>2469.2708349999998</v>
      </c>
      <c r="D17" s="324">
        <v>6040.8121300000003</v>
      </c>
      <c r="E17" s="325">
        <v>19484.617890000001</v>
      </c>
      <c r="F17" s="324">
        <v>740.55679999999995</v>
      </c>
      <c r="G17" s="325">
        <v>2359.9427299999998</v>
      </c>
      <c r="H17" s="324">
        <v>5958.0211999999992</v>
      </c>
      <c r="I17" s="325">
        <v>18530.178359999998</v>
      </c>
    </row>
    <row r="18" spans="1:9" ht="16.5" customHeight="1" x14ac:dyDescent="0.3">
      <c r="A18" s="201" t="s">
        <v>622</v>
      </c>
      <c r="B18" s="321">
        <v>4822.080766</v>
      </c>
      <c r="C18" s="322">
        <v>19090.922608999997</v>
      </c>
      <c r="D18" s="321">
        <v>28821.704369999999</v>
      </c>
      <c r="E18" s="322">
        <v>119520.30991000001</v>
      </c>
      <c r="F18" s="321">
        <v>4358.8249060000007</v>
      </c>
      <c r="G18" s="322">
        <v>17068.708958000003</v>
      </c>
      <c r="H18" s="321">
        <v>25057.830719999998</v>
      </c>
      <c r="I18" s="322">
        <v>102746.34411000001</v>
      </c>
    </row>
    <row r="19" spans="1:9" ht="16.5" customHeight="1" x14ac:dyDescent="0.3">
      <c r="A19" s="323" t="s">
        <v>623</v>
      </c>
      <c r="B19" s="324">
        <v>10315.713765999999</v>
      </c>
      <c r="C19" s="325">
        <v>32996.376656</v>
      </c>
      <c r="D19" s="324">
        <v>31144.096880000005</v>
      </c>
      <c r="E19" s="325">
        <v>109457.05887000001</v>
      </c>
      <c r="F19" s="324">
        <v>4264.661231000001</v>
      </c>
      <c r="G19" s="325">
        <v>15499.118331999998</v>
      </c>
      <c r="H19" s="324">
        <v>15106.268789999998</v>
      </c>
      <c r="I19" s="325">
        <v>55385.562609999994</v>
      </c>
    </row>
    <row r="20" spans="1:9" ht="16.5" customHeight="1" x14ac:dyDescent="0.3">
      <c r="A20" s="201" t="s">
        <v>624</v>
      </c>
      <c r="B20" s="321">
        <v>364.66602</v>
      </c>
      <c r="C20" s="322">
        <v>747.11144999999999</v>
      </c>
      <c r="D20" s="321">
        <v>911.86139000000003</v>
      </c>
      <c r="E20" s="322">
        <v>1842.95751</v>
      </c>
      <c r="F20" s="321">
        <v>21.742000000000001</v>
      </c>
      <c r="G20" s="322">
        <v>154.4982</v>
      </c>
      <c r="H20" s="321">
        <v>59.806119999999993</v>
      </c>
      <c r="I20" s="322">
        <v>390.22986000000003</v>
      </c>
    </row>
    <row r="21" spans="1:9" ht="16.5" customHeight="1" x14ac:dyDescent="0.3">
      <c r="A21" s="323" t="s">
        <v>625</v>
      </c>
      <c r="B21" s="324">
        <v>324.40090299999991</v>
      </c>
      <c r="C21" s="325">
        <v>1854.0201330000002</v>
      </c>
      <c r="D21" s="324">
        <v>2853.7285299999999</v>
      </c>
      <c r="E21" s="325">
        <v>15936.959040000002</v>
      </c>
      <c r="F21" s="324">
        <v>128.74091099999998</v>
      </c>
      <c r="G21" s="325">
        <v>502.35955999999999</v>
      </c>
      <c r="H21" s="324">
        <v>1245.3743499999998</v>
      </c>
      <c r="I21" s="325">
        <v>5086.5539299999991</v>
      </c>
    </row>
    <row r="22" spans="1:9" ht="16.5" customHeight="1" x14ac:dyDescent="0.3">
      <c r="A22" s="201" t="s">
        <v>626</v>
      </c>
      <c r="B22" s="321">
        <v>2483.7621700000004</v>
      </c>
      <c r="C22" s="326">
        <v>8372.7354599999999</v>
      </c>
      <c r="D22" s="321">
        <v>5396.1722</v>
      </c>
      <c r="E22" s="322">
        <v>18234.13996</v>
      </c>
      <c r="F22" s="321">
        <v>930.42219999999998</v>
      </c>
      <c r="G22" s="322">
        <v>4216.3693000000003</v>
      </c>
      <c r="H22" s="321">
        <v>1906.77037</v>
      </c>
      <c r="I22" s="322">
        <v>9505.5541599999997</v>
      </c>
    </row>
    <row r="23" spans="1:9" ht="16.5" customHeight="1" x14ac:dyDescent="0.3">
      <c r="A23" s="323" t="s">
        <v>627</v>
      </c>
      <c r="B23" s="324">
        <v>4131.5211149999996</v>
      </c>
      <c r="C23" s="325">
        <v>14307.241719999998</v>
      </c>
      <c r="D23" s="324">
        <v>15841.187660000003</v>
      </c>
      <c r="E23" s="325">
        <v>55296.498190000006</v>
      </c>
      <c r="F23" s="324">
        <v>3044.1690000000003</v>
      </c>
      <c r="G23" s="325">
        <v>10308.127296999999</v>
      </c>
      <c r="H23" s="324">
        <v>10698.310940000001</v>
      </c>
      <c r="I23" s="325">
        <v>36670.867500000008</v>
      </c>
    </row>
    <row r="24" spans="1:9" ht="16.5" customHeight="1" x14ac:dyDescent="0.3">
      <c r="A24" s="201" t="s">
        <v>628</v>
      </c>
      <c r="B24" s="321">
        <v>4477.195130000001</v>
      </c>
      <c r="C24" s="322">
        <v>27705.873380000005</v>
      </c>
      <c r="D24" s="321">
        <v>8467.7750899999992</v>
      </c>
      <c r="E24" s="322">
        <v>63647.969750000004</v>
      </c>
      <c r="F24" s="321">
        <v>3369.96063</v>
      </c>
      <c r="G24" s="322">
        <v>17430.088830000004</v>
      </c>
      <c r="H24" s="321">
        <v>4404.6237899999987</v>
      </c>
      <c r="I24" s="322">
        <v>33025.036639999998</v>
      </c>
    </row>
    <row r="25" spans="1:9" ht="19.5" customHeight="1" x14ac:dyDescent="0.3">
      <c r="A25" s="327" t="s">
        <v>629</v>
      </c>
      <c r="B25" s="328">
        <v>46263.917019</v>
      </c>
      <c r="C25" s="329">
        <v>191175.426737</v>
      </c>
      <c r="D25" s="328">
        <v>195037.16674000002</v>
      </c>
      <c r="E25" s="329">
        <v>823513.37560000003</v>
      </c>
      <c r="F25" s="328">
        <v>29859.25573700001</v>
      </c>
      <c r="G25" s="329">
        <v>123881.732768</v>
      </c>
      <c r="H25" s="328">
        <v>143745.43985000002</v>
      </c>
      <c r="I25" s="330">
        <v>603911.03730999993</v>
      </c>
    </row>
    <row r="26" spans="1:9" s="332" customFormat="1" ht="9.6" customHeight="1" x14ac:dyDescent="0.3">
      <c r="A26" s="201"/>
      <c r="B26" s="321"/>
      <c r="C26" s="322"/>
      <c r="D26" s="331"/>
      <c r="E26" s="322"/>
      <c r="F26" s="321"/>
      <c r="G26" s="322"/>
      <c r="H26" s="331"/>
      <c r="I26" s="322"/>
    </row>
    <row r="27" spans="1:9" ht="16.5" customHeight="1" x14ac:dyDescent="0.3">
      <c r="A27" s="201" t="s">
        <v>630</v>
      </c>
      <c r="B27" s="321">
        <v>20334.420016000004</v>
      </c>
      <c r="C27" s="322">
        <v>143108.207023</v>
      </c>
      <c r="D27" s="331">
        <v>20821.867600000001</v>
      </c>
      <c r="E27" s="322">
        <v>165650.17341999998</v>
      </c>
      <c r="F27" s="321">
        <v>12227.396975999998</v>
      </c>
      <c r="G27" s="322">
        <v>115681.662003</v>
      </c>
      <c r="H27" s="331">
        <v>15566.014859999994</v>
      </c>
      <c r="I27" s="322">
        <v>139263.39469999998</v>
      </c>
    </row>
    <row r="28" spans="1:9" ht="16.5" customHeight="1" x14ac:dyDescent="0.3">
      <c r="A28" s="323" t="s">
        <v>631</v>
      </c>
      <c r="B28" s="324">
        <v>19514.475339999997</v>
      </c>
      <c r="C28" s="325">
        <v>138610.76425299997</v>
      </c>
      <c r="D28" s="333">
        <v>15864.91648</v>
      </c>
      <c r="E28" s="325">
        <v>144990.40584999998</v>
      </c>
      <c r="F28" s="324">
        <v>11416.27685</v>
      </c>
      <c r="G28" s="325">
        <v>111246.075103</v>
      </c>
      <c r="H28" s="333">
        <v>10924.884260000001</v>
      </c>
      <c r="I28" s="325">
        <v>119862.08768</v>
      </c>
    </row>
    <row r="29" spans="1:9" ht="16.5" customHeight="1" x14ac:dyDescent="0.3">
      <c r="A29" s="201" t="s">
        <v>632</v>
      </c>
      <c r="B29" s="321">
        <v>198160.50846600003</v>
      </c>
      <c r="C29" s="322">
        <v>905699.75973800011</v>
      </c>
      <c r="D29" s="331">
        <v>324833.96824000002</v>
      </c>
      <c r="E29" s="322">
        <v>1384009.1924499997</v>
      </c>
      <c r="F29" s="321">
        <v>136554.14586600001</v>
      </c>
      <c r="G29" s="322">
        <v>640912.23486500001</v>
      </c>
      <c r="H29" s="331">
        <v>214149.85968999998</v>
      </c>
      <c r="I29" s="322">
        <v>949911.18180999986</v>
      </c>
    </row>
    <row r="30" spans="1:9" ht="16.5" customHeight="1" x14ac:dyDescent="0.3">
      <c r="A30" s="323" t="s">
        <v>633</v>
      </c>
      <c r="B30" s="324">
        <v>3708.9009599999999</v>
      </c>
      <c r="C30" s="325">
        <v>21462.708030999998</v>
      </c>
      <c r="D30" s="333">
        <v>2306.3598300000003</v>
      </c>
      <c r="E30" s="325">
        <v>15719.50762</v>
      </c>
      <c r="F30" s="324">
        <v>3666.19956</v>
      </c>
      <c r="G30" s="325">
        <v>16787.415911</v>
      </c>
      <c r="H30" s="333">
        <v>2165.73164</v>
      </c>
      <c r="I30" s="325">
        <v>11562.732959999999</v>
      </c>
    </row>
    <row r="31" spans="1:9" ht="16.5" customHeight="1" x14ac:dyDescent="0.3">
      <c r="A31" s="201" t="s">
        <v>634</v>
      </c>
      <c r="B31" s="321">
        <v>14041.018390000001</v>
      </c>
      <c r="C31" s="322">
        <v>45191.898269999998</v>
      </c>
      <c r="D31" s="331">
        <v>36882.082019999994</v>
      </c>
      <c r="E31" s="322">
        <v>111418.93273</v>
      </c>
      <c r="F31" s="321">
        <v>9255.3077499999981</v>
      </c>
      <c r="G31" s="322">
        <v>29487.70235</v>
      </c>
      <c r="H31" s="331">
        <v>25076.639210000001</v>
      </c>
      <c r="I31" s="322">
        <v>74026.334230000008</v>
      </c>
    </row>
    <row r="32" spans="1:9" ht="16.5" customHeight="1" x14ac:dyDescent="0.3">
      <c r="A32" s="323" t="s">
        <v>635</v>
      </c>
      <c r="B32" s="324">
        <v>52230.041990000005</v>
      </c>
      <c r="C32" s="325">
        <v>203764.72128999999</v>
      </c>
      <c r="D32" s="333">
        <v>66240.869839999999</v>
      </c>
      <c r="E32" s="325">
        <v>266212.22652999999</v>
      </c>
      <c r="F32" s="324">
        <v>34600.180359999998</v>
      </c>
      <c r="G32" s="325">
        <v>136611.09379000001</v>
      </c>
      <c r="H32" s="333">
        <v>38037.147099999995</v>
      </c>
      <c r="I32" s="325">
        <v>158770.04811</v>
      </c>
    </row>
    <row r="33" spans="1:16" ht="16.5" customHeight="1" x14ac:dyDescent="0.3">
      <c r="A33" s="201" t="s">
        <v>636</v>
      </c>
      <c r="B33" s="321">
        <v>15875.002884</v>
      </c>
      <c r="C33" s="322">
        <v>66145.438684000008</v>
      </c>
      <c r="D33" s="331">
        <v>33528.065990000003</v>
      </c>
      <c r="E33" s="322">
        <v>118386.16853000001</v>
      </c>
      <c r="F33" s="321">
        <v>9234.9954139999991</v>
      </c>
      <c r="G33" s="322">
        <v>42027.295553999997</v>
      </c>
      <c r="H33" s="331">
        <v>18214.220570000001</v>
      </c>
      <c r="I33" s="322">
        <v>67922.378660000002</v>
      </c>
    </row>
    <row r="34" spans="1:16" ht="16.5" customHeight="1" x14ac:dyDescent="0.3">
      <c r="A34" s="323" t="s">
        <v>637</v>
      </c>
      <c r="B34" s="324">
        <v>16678.862410000002</v>
      </c>
      <c r="C34" s="325">
        <v>53838.0864</v>
      </c>
      <c r="D34" s="333">
        <v>28419.73057</v>
      </c>
      <c r="E34" s="325">
        <v>95305.77175</v>
      </c>
      <c r="F34" s="324">
        <v>9519.8979699999982</v>
      </c>
      <c r="G34" s="325">
        <v>28155.507679999995</v>
      </c>
      <c r="H34" s="333">
        <v>18274.82706</v>
      </c>
      <c r="I34" s="325">
        <v>55912.982170000003</v>
      </c>
    </row>
    <row r="35" spans="1:16" ht="16.5" customHeight="1" x14ac:dyDescent="0.3">
      <c r="A35" s="201" t="s">
        <v>638</v>
      </c>
      <c r="B35" s="321">
        <v>22668.080760000001</v>
      </c>
      <c r="C35" s="322">
        <v>55095.573219999998</v>
      </c>
      <c r="D35" s="331">
        <v>36754.206249999996</v>
      </c>
      <c r="E35" s="322">
        <v>95286.807789999992</v>
      </c>
      <c r="F35" s="321">
        <v>19281.446260000001</v>
      </c>
      <c r="G35" s="322">
        <v>42844.643779999999</v>
      </c>
      <c r="H35" s="331">
        <v>31289.154740000002</v>
      </c>
      <c r="I35" s="322">
        <v>75614.361310000008</v>
      </c>
    </row>
    <row r="36" spans="1:16" ht="16.5" customHeight="1" x14ac:dyDescent="0.3">
      <c r="A36" s="323" t="s">
        <v>639</v>
      </c>
      <c r="B36" s="324">
        <v>358.53881000000001</v>
      </c>
      <c r="C36" s="325">
        <v>23002.330556000001</v>
      </c>
      <c r="D36" s="333">
        <v>1635.9867099999997</v>
      </c>
      <c r="E36" s="325">
        <v>70659.387589999998</v>
      </c>
      <c r="F36" s="324">
        <v>356.19680999999997</v>
      </c>
      <c r="G36" s="325">
        <v>21972.769906000001</v>
      </c>
      <c r="H36" s="333">
        <v>1614.2107099999998</v>
      </c>
      <c r="I36" s="325">
        <v>66561.530339999998</v>
      </c>
    </row>
    <row r="37" spans="1:16" ht="16.5" customHeight="1" x14ac:dyDescent="0.3">
      <c r="A37" s="201" t="s">
        <v>640</v>
      </c>
      <c r="B37" s="321">
        <v>1433.7245</v>
      </c>
      <c r="C37" s="322">
        <v>135877.54144000003</v>
      </c>
      <c r="D37" s="331">
        <v>939.40763999999979</v>
      </c>
      <c r="E37" s="322">
        <v>110774.27753000001</v>
      </c>
      <c r="F37" s="321">
        <v>1389.7088499999995</v>
      </c>
      <c r="G37" s="322">
        <v>110431.74692999998</v>
      </c>
      <c r="H37" s="331">
        <v>901.61325000000011</v>
      </c>
      <c r="I37" s="322">
        <v>93386.989229999977</v>
      </c>
      <c r="J37" s="334"/>
      <c r="K37" s="334"/>
      <c r="L37" s="334"/>
      <c r="M37" s="334"/>
      <c r="N37" s="334"/>
      <c r="O37" s="334"/>
      <c r="P37" s="334"/>
    </row>
    <row r="38" spans="1:16" ht="16.5" customHeight="1" x14ac:dyDescent="0.3">
      <c r="A38" s="323" t="s">
        <v>641</v>
      </c>
      <c r="B38" s="324">
        <v>2291.2948199999996</v>
      </c>
      <c r="C38" s="325">
        <v>43026.834510000001</v>
      </c>
      <c r="D38" s="333">
        <v>2686.1466499999997</v>
      </c>
      <c r="E38" s="325">
        <v>45710.259789999996</v>
      </c>
      <c r="F38" s="324">
        <v>2196.4590400000002</v>
      </c>
      <c r="G38" s="325">
        <v>32651.009530000003</v>
      </c>
      <c r="H38" s="333">
        <v>2558.7230400000003</v>
      </c>
      <c r="I38" s="325">
        <v>34446.412149999989</v>
      </c>
    </row>
    <row r="39" spans="1:16" ht="16.5" customHeight="1" x14ac:dyDescent="0.3">
      <c r="A39" s="201" t="s">
        <v>642</v>
      </c>
      <c r="B39" s="321">
        <v>3546.1762699999995</v>
      </c>
      <c r="C39" s="322">
        <v>9924.7712599999995</v>
      </c>
      <c r="D39" s="331">
        <v>4980.6728400000011</v>
      </c>
      <c r="E39" s="322">
        <v>15275.551410000002</v>
      </c>
      <c r="F39" s="321">
        <v>2552.4071300000001</v>
      </c>
      <c r="G39" s="322">
        <v>6432.2645400000001</v>
      </c>
      <c r="H39" s="331">
        <v>3678.3732100000011</v>
      </c>
      <c r="I39" s="322">
        <v>10426.284110000001</v>
      </c>
    </row>
    <row r="40" spans="1:16" ht="16.5" customHeight="1" x14ac:dyDescent="0.3">
      <c r="A40" s="323" t="s">
        <v>643</v>
      </c>
      <c r="B40" s="324">
        <v>17286.369099999996</v>
      </c>
      <c r="C40" s="325">
        <v>74377.617639999997</v>
      </c>
      <c r="D40" s="333">
        <v>36828.055829999998</v>
      </c>
      <c r="E40" s="325">
        <v>178252.49924</v>
      </c>
      <c r="F40" s="324">
        <v>10876.023139999999</v>
      </c>
      <c r="G40" s="325">
        <v>50435.076639999992</v>
      </c>
      <c r="H40" s="333">
        <v>23465.458310000002</v>
      </c>
      <c r="I40" s="325">
        <v>124421.73892999999</v>
      </c>
    </row>
    <row r="41" spans="1:16" ht="16.5" customHeight="1" x14ac:dyDescent="0.3">
      <c r="A41" s="201" t="s">
        <v>644</v>
      </c>
      <c r="B41" s="321">
        <v>11227.504040000002</v>
      </c>
      <c r="C41" s="322">
        <v>33869.760900000001</v>
      </c>
      <c r="D41" s="331">
        <v>15615.516350000002</v>
      </c>
      <c r="E41" s="322">
        <v>45568.33412</v>
      </c>
      <c r="F41" s="335">
        <v>9478.8273000000008</v>
      </c>
      <c r="G41" s="322">
        <v>27401.357250000001</v>
      </c>
      <c r="H41" s="336">
        <v>13207.618530000003</v>
      </c>
      <c r="I41" s="322">
        <v>37350.412910000014</v>
      </c>
    </row>
    <row r="42" spans="1:16" ht="16.5" customHeight="1" x14ac:dyDescent="0.3">
      <c r="A42" s="323" t="s">
        <v>645</v>
      </c>
      <c r="B42" s="324">
        <v>974055.22565699997</v>
      </c>
      <c r="C42" s="325">
        <v>2458990.3629329996</v>
      </c>
      <c r="D42" s="333">
        <v>1283583.7496099994</v>
      </c>
      <c r="E42" s="325">
        <v>3355742.9276700001</v>
      </c>
      <c r="F42" s="324">
        <v>804282.29415700014</v>
      </c>
      <c r="G42" s="325">
        <v>2052246.0261830003</v>
      </c>
      <c r="H42" s="333">
        <v>1051431.2985299998</v>
      </c>
      <c r="I42" s="325">
        <v>2772697.8218799997</v>
      </c>
    </row>
    <row r="43" spans="1:16" ht="16.5" customHeight="1" x14ac:dyDescent="0.3">
      <c r="A43" s="201" t="s">
        <v>646</v>
      </c>
      <c r="B43" s="321">
        <v>12738.19922</v>
      </c>
      <c r="C43" s="322">
        <v>42491.71</v>
      </c>
      <c r="D43" s="331">
        <v>61796.796600000001</v>
      </c>
      <c r="E43" s="322">
        <v>215347.37801000001</v>
      </c>
      <c r="F43" s="321">
        <v>10751.233000000002</v>
      </c>
      <c r="G43" s="322">
        <v>36123.981570000004</v>
      </c>
      <c r="H43" s="331">
        <v>51717.761150000006</v>
      </c>
      <c r="I43" s="322">
        <v>180477.46918000001</v>
      </c>
    </row>
    <row r="44" spans="1:16" ht="16.5" customHeight="1" x14ac:dyDescent="0.3">
      <c r="A44" s="323" t="s">
        <v>647</v>
      </c>
      <c r="B44" s="324">
        <v>255151.311032</v>
      </c>
      <c r="C44" s="325">
        <v>928469.26451300003</v>
      </c>
      <c r="D44" s="333">
        <v>267046.17325999995</v>
      </c>
      <c r="E44" s="325">
        <v>899529.10239999986</v>
      </c>
      <c r="F44" s="324">
        <v>221511.63326200005</v>
      </c>
      <c r="G44" s="325">
        <v>794020.05360300012</v>
      </c>
      <c r="H44" s="333">
        <v>231897.72780999995</v>
      </c>
      <c r="I44" s="325">
        <v>759220.99556000007</v>
      </c>
    </row>
    <row r="45" spans="1:16" ht="16.5" customHeight="1" x14ac:dyDescent="0.3">
      <c r="A45" s="201" t="s">
        <v>648</v>
      </c>
      <c r="B45" s="321">
        <v>462212.33154899999</v>
      </c>
      <c r="C45" s="322">
        <v>879757.93379799998</v>
      </c>
      <c r="D45" s="331">
        <v>600697.22698999988</v>
      </c>
      <c r="E45" s="322">
        <v>1251450.7139499998</v>
      </c>
      <c r="F45" s="335">
        <v>378149.316529</v>
      </c>
      <c r="G45" s="322">
        <v>721737.20882800012</v>
      </c>
      <c r="H45" s="336">
        <v>483722.95364000002</v>
      </c>
      <c r="I45" s="322">
        <v>1010335.0666499999</v>
      </c>
    </row>
    <row r="46" spans="1:16" ht="16.5" customHeight="1" x14ac:dyDescent="0.3">
      <c r="A46" s="323" t="s">
        <v>649</v>
      </c>
      <c r="B46" s="324">
        <v>74804.913560000001</v>
      </c>
      <c r="C46" s="325">
        <v>231366.912496</v>
      </c>
      <c r="D46" s="333">
        <v>96065.36513999998</v>
      </c>
      <c r="E46" s="325">
        <v>300862.40606999997</v>
      </c>
      <c r="F46" s="324">
        <v>54594.170489999997</v>
      </c>
      <c r="G46" s="325">
        <v>180544.94930599999</v>
      </c>
      <c r="H46" s="333">
        <v>73033.515170000028</v>
      </c>
      <c r="I46" s="325">
        <v>239980.44670000006</v>
      </c>
    </row>
    <row r="47" spans="1:16" ht="16.5" customHeight="1" x14ac:dyDescent="0.3">
      <c r="A47" s="201" t="s">
        <v>650</v>
      </c>
      <c r="B47" s="321">
        <v>10210.486719999999</v>
      </c>
      <c r="C47" s="322">
        <v>23447.827119999998</v>
      </c>
      <c r="D47" s="331">
        <v>28977.391510000001</v>
      </c>
      <c r="E47" s="322">
        <v>60993.514629999998</v>
      </c>
      <c r="F47" s="321">
        <v>8635.2480200000009</v>
      </c>
      <c r="G47" s="322">
        <v>16156.21514</v>
      </c>
      <c r="H47" s="331">
        <v>25235.442559999992</v>
      </c>
      <c r="I47" s="322">
        <v>43796.06474999999</v>
      </c>
    </row>
    <row r="48" spans="1:16" ht="16.5" customHeight="1" x14ac:dyDescent="0.3">
      <c r="A48" s="323" t="s">
        <v>651</v>
      </c>
      <c r="B48" s="324">
        <v>605.76589000000001</v>
      </c>
      <c r="C48" s="325">
        <v>13656.4355</v>
      </c>
      <c r="D48" s="333">
        <v>840.05341999999996</v>
      </c>
      <c r="E48" s="325">
        <v>27895.670660000007</v>
      </c>
      <c r="F48" s="324">
        <v>605.76589000000001</v>
      </c>
      <c r="G48" s="325">
        <v>12640.357900000001</v>
      </c>
      <c r="H48" s="333">
        <v>840.05341999999996</v>
      </c>
      <c r="I48" s="325">
        <v>25079.837219999998</v>
      </c>
    </row>
    <row r="49" spans="1:11" ht="16.5" customHeight="1" x14ac:dyDescent="0.3">
      <c r="A49" s="201" t="s">
        <v>652</v>
      </c>
      <c r="B49" s="321">
        <v>2234.8454299999999</v>
      </c>
      <c r="C49" s="322">
        <v>74339.577628999992</v>
      </c>
      <c r="D49" s="331">
        <v>3448.3641900000002</v>
      </c>
      <c r="E49" s="322">
        <v>122809.46641999998</v>
      </c>
      <c r="F49" s="335">
        <v>2230.2640300000003</v>
      </c>
      <c r="G49" s="322">
        <v>69298.735629000017</v>
      </c>
      <c r="H49" s="336">
        <v>3430.10268</v>
      </c>
      <c r="I49" s="322">
        <v>112976.77814000001</v>
      </c>
    </row>
    <row r="50" spans="1:11" ht="16.5" customHeight="1" x14ac:dyDescent="0.3">
      <c r="A50" s="323" t="s">
        <v>653</v>
      </c>
      <c r="B50" s="324">
        <v>906.89610000000005</v>
      </c>
      <c r="C50" s="325">
        <v>6194.5534600000001</v>
      </c>
      <c r="D50" s="333">
        <v>1782.4163500000004</v>
      </c>
      <c r="E50" s="325">
        <v>10390.678980000001</v>
      </c>
      <c r="F50" s="324">
        <v>890.47749999999996</v>
      </c>
      <c r="G50" s="325">
        <v>5720.8516399999999</v>
      </c>
      <c r="H50" s="333">
        <v>1752.5690599999998</v>
      </c>
      <c r="I50" s="325">
        <v>9501.1545499999993</v>
      </c>
    </row>
    <row r="51" spans="1:11" ht="16.5" customHeight="1" x14ac:dyDescent="0.3">
      <c r="A51" s="201" t="s">
        <v>654</v>
      </c>
      <c r="B51" s="321">
        <v>112004.358127</v>
      </c>
      <c r="C51" s="322">
        <v>116796.130154</v>
      </c>
      <c r="D51" s="331">
        <v>147966.17016000001</v>
      </c>
      <c r="E51" s="322">
        <v>157498.76917000001</v>
      </c>
      <c r="F51" s="321">
        <v>92457.434227000005</v>
      </c>
      <c r="G51" s="322">
        <v>96692.560274000003</v>
      </c>
      <c r="H51" s="331">
        <v>118575.69741999997</v>
      </c>
      <c r="I51" s="322">
        <v>127150.30571999997</v>
      </c>
    </row>
    <row r="52" spans="1:11" ht="16.5" customHeight="1" x14ac:dyDescent="0.3">
      <c r="A52" s="323" t="s">
        <v>655</v>
      </c>
      <c r="B52" s="324">
        <v>1832.5905109999999</v>
      </c>
      <c r="C52" s="325">
        <v>7309.2193110000007</v>
      </c>
      <c r="D52" s="333">
        <v>17161.670789999996</v>
      </c>
      <c r="E52" s="325">
        <v>71472.624039999995</v>
      </c>
      <c r="F52" s="337">
        <v>560.01640699999996</v>
      </c>
      <c r="G52" s="325">
        <v>2409.107066</v>
      </c>
      <c r="H52" s="338">
        <v>5440.476859999997</v>
      </c>
      <c r="I52" s="325">
        <v>25387.289979999994</v>
      </c>
    </row>
    <row r="53" spans="1:11" ht="16.5" customHeight="1" x14ac:dyDescent="0.3">
      <c r="A53" s="201" t="s">
        <v>656</v>
      </c>
      <c r="B53" s="321">
        <v>22072.848904000002</v>
      </c>
      <c r="C53" s="322">
        <v>103607.29787599998</v>
      </c>
      <c r="D53" s="331">
        <v>25462.287930000006</v>
      </c>
      <c r="E53" s="322">
        <v>108392.75598</v>
      </c>
      <c r="F53" s="321">
        <v>17149.839363999999</v>
      </c>
      <c r="G53" s="322">
        <v>84254.441164999997</v>
      </c>
      <c r="H53" s="331">
        <v>19366.628700000001</v>
      </c>
      <c r="I53" s="322">
        <v>84903.739589999997</v>
      </c>
    </row>
    <row r="54" spans="1:11" ht="16.5" customHeight="1" x14ac:dyDescent="0.3">
      <c r="A54" s="323" t="s">
        <v>657</v>
      </c>
      <c r="B54" s="324">
        <v>21502.909396000003</v>
      </c>
      <c r="C54" s="325">
        <v>87189.164264999999</v>
      </c>
      <c r="D54" s="333">
        <v>24601.587360000001</v>
      </c>
      <c r="E54" s="325">
        <v>99780.633530000006</v>
      </c>
      <c r="F54" s="324">
        <v>16895.489956000001</v>
      </c>
      <c r="G54" s="325">
        <v>68478.775854000007</v>
      </c>
      <c r="H54" s="333">
        <v>18789.010650000004</v>
      </c>
      <c r="I54" s="325">
        <v>77185.337520000001</v>
      </c>
    </row>
    <row r="55" spans="1:11" ht="16.5" customHeight="1" x14ac:dyDescent="0.3">
      <c r="A55" s="201" t="s">
        <v>658</v>
      </c>
      <c r="B55" s="321">
        <v>18467.113960000002</v>
      </c>
      <c r="C55" s="322">
        <v>84477.165773000001</v>
      </c>
      <c r="D55" s="331">
        <v>22286.473170000001</v>
      </c>
      <c r="E55" s="322">
        <v>95746.636570000002</v>
      </c>
      <c r="F55" s="335">
        <v>6818.812100000001</v>
      </c>
      <c r="G55" s="322">
        <v>40794.094002999998</v>
      </c>
      <c r="H55" s="336">
        <v>9694.2625399999997</v>
      </c>
      <c r="I55" s="322">
        <v>47597.030100000004</v>
      </c>
    </row>
    <row r="56" spans="1:11" ht="16.5" customHeight="1" x14ac:dyDescent="0.3">
      <c r="A56" s="323" t="s">
        <v>659</v>
      </c>
      <c r="B56" s="324">
        <v>11661.404443999998</v>
      </c>
      <c r="C56" s="325">
        <v>45890.008077999999</v>
      </c>
      <c r="D56" s="333">
        <v>17828.826150000001</v>
      </c>
      <c r="E56" s="325">
        <v>68955.027279999995</v>
      </c>
      <c r="F56" s="324">
        <v>2948.8737519999991</v>
      </c>
      <c r="G56" s="325">
        <v>9869.8275670000003</v>
      </c>
      <c r="H56" s="333">
        <v>9947.2187000000031</v>
      </c>
      <c r="I56" s="325">
        <v>39978.584760000005</v>
      </c>
    </row>
    <row r="57" spans="1:11" ht="16.5" customHeight="1" x14ac:dyDescent="0.3">
      <c r="A57" s="201" t="s">
        <v>660</v>
      </c>
      <c r="B57" s="321">
        <v>6557.8755199999996</v>
      </c>
      <c r="C57" s="322">
        <v>24632.513619999998</v>
      </c>
      <c r="D57" s="331">
        <v>7870.7554</v>
      </c>
      <c r="E57" s="322">
        <v>25976.793960000003</v>
      </c>
      <c r="F57" s="321">
        <v>1165.6428599999999</v>
      </c>
      <c r="G57" s="322">
        <v>2869.9304000000002</v>
      </c>
      <c r="H57" s="331">
        <v>3536.7005199999999</v>
      </c>
      <c r="I57" s="322">
        <v>9686.0999000000011</v>
      </c>
    </row>
    <row r="58" spans="1:11" ht="16.5" customHeight="1" x14ac:dyDescent="0.3">
      <c r="A58" s="323" t="s">
        <v>661</v>
      </c>
      <c r="B58" s="324">
        <v>4936.5835580000003</v>
      </c>
      <c r="C58" s="325">
        <v>19814.945390000001</v>
      </c>
      <c r="D58" s="333">
        <v>21208.568209999998</v>
      </c>
      <c r="E58" s="325">
        <v>127883.16642999998</v>
      </c>
      <c r="F58" s="324">
        <v>4171.6881279999989</v>
      </c>
      <c r="G58" s="325">
        <v>15739.360209999999</v>
      </c>
      <c r="H58" s="333">
        <v>9103.7821399999993</v>
      </c>
      <c r="I58" s="325">
        <v>63853.571030000006</v>
      </c>
    </row>
    <row r="59" spans="1:11" ht="16.5" customHeight="1" x14ac:dyDescent="0.3">
      <c r="A59" s="201" t="s">
        <v>662</v>
      </c>
      <c r="B59" s="321">
        <v>659.62411400000008</v>
      </c>
      <c r="C59" s="322">
        <v>3138.815529</v>
      </c>
      <c r="D59" s="331">
        <v>372.03317999999996</v>
      </c>
      <c r="E59" s="322">
        <v>1925.54252</v>
      </c>
      <c r="F59" s="321">
        <v>362.96410400000008</v>
      </c>
      <c r="G59" s="322">
        <v>1898.5486690000002</v>
      </c>
      <c r="H59" s="331">
        <v>194.03421</v>
      </c>
      <c r="I59" s="322">
        <v>1046.5102299999999</v>
      </c>
    </row>
    <row r="60" spans="1:11" ht="20.100000000000001" customHeight="1" x14ac:dyDescent="0.3">
      <c r="A60" s="339" t="s">
        <v>663</v>
      </c>
      <c r="B60" s="328">
        <v>1252180.3196299998</v>
      </c>
      <c r="C60" s="330">
        <v>3772035.7816509996</v>
      </c>
      <c r="D60" s="328">
        <v>1733559.4448799994</v>
      </c>
      <c r="E60" s="330">
        <v>5379778.04636</v>
      </c>
      <c r="F60" s="328">
        <v>985076.03085400024</v>
      </c>
      <c r="G60" s="330">
        <v>2963805.3017310007</v>
      </c>
      <c r="H60" s="328">
        <v>1334893.57623</v>
      </c>
      <c r="I60" s="330">
        <v>4124639.12408</v>
      </c>
    </row>
    <row r="61" spans="1:11" ht="20.100000000000001" customHeight="1" x14ac:dyDescent="0.3">
      <c r="A61" s="327" t="s">
        <v>664</v>
      </c>
      <c r="B61" s="328">
        <v>1298444.2366489999</v>
      </c>
      <c r="C61" s="330">
        <v>3963211.2083879998</v>
      </c>
      <c r="D61" s="328">
        <v>1928596.6116199994</v>
      </c>
      <c r="E61" s="330">
        <v>6203291.4219599999</v>
      </c>
      <c r="F61" s="328">
        <v>1014935.2865910003</v>
      </c>
      <c r="G61" s="330">
        <v>3087687.0344990008</v>
      </c>
      <c r="H61" s="328">
        <v>1478639.01608</v>
      </c>
      <c r="I61" s="330">
        <v>4728550.16139</v>
      </c>
    </row>
    <row r="62" spans="1:11" ht="27.75" customHeight="1" x14ac:dyDescent="0.4">
      <c r="A62" s="450" t="s">
        <v>603</v>
      </c>
      <c r="B62" s="450"/>
      <c r="C62" s="450"/>
      <c r="D62" s="450"/>
      <c r="E62" s="450"/>
      <c r="F62" s="450"/>
      <c r="G62" s="450"/>
      <c r="H62" s="450"/>
      <c r="I62" s="450"/>
    </row>
    <row r="63" spans="1:11" s="332" customFormat="1" ht="23.25" customHeight="1" x14ac:dyDescent="0.35">
      <c r="A63" s="451" t="s">
        <v>665</v>
      </c>
      <c r="B63" s="451"/>
      <c r="C63" s="451"/>
      <c r="D63" s="451"/>
      <c r="E63" s="451"/>
      <c r="F63" s="451"/>
      <c r="G63" s="451"/>
      <c r="H63" s="451"/>
      <c r="I63" s="451"/>
      <c r="J63" s="309"/>
      <c r="K63" s="309"/>
    </row>
    <row r="64" spans="1:11" s="332" customFormat="1" ht="11.4" customHeight="1" thickBot="1" x14ac:dyDescent="0.35">
      <c r="A64" s="310"/>
      <c r="B64" s="310"/>
      <c r="C64" s="310"/>
      <c r="D64" s="310"/>
      <c r="E64" s="310"/>
      <c r="F64" s="311"/>
      <c r="G64" s="311"/>
      <c r="H64" s="311"/>
      <c r="I64" s="311"/>
      <c r="J64" s="309"/>
      <c r="K64" s="309"/>
    </row>
    <row r="65" spans="1:9" ht="22.2" customHeight="1" thickBot="1" x14ac:dyDescent="0.3">
      <c r="A65" s="452" t="s">
        <v>605</v>
      </c>
      <c r="B65" s="455" t="s">
        <v>606</v>
      </c>
      <c r="C65" s="455"/>
      <c r="D65" s="455"/>
      <c r="E65" s="455"/>
      <c r="F65" s="455" t="s">
        <v>607</v>
      </c>
      <c r="G65" s="455"/>
      <c r="H65" s="455"/>
      <c r="I65" s="455"/>
    </row>
    <row r="66" spans="1:9" ht="17.399999999999999" customHeight="1" x14ac:dyDescent="0.25">
      <c r="A66" s="453"/>
      <c r="B66" s="453" t="s">
        <v>608</v>
      </c>
      <c r="C66" s="453"/>
      <c r="D66" s="456" t="s">
        <v>609</v>
      </c>
      <c r="E66" s="456"/>
      <c r="F66" s="453" t="s">
        <v>608</v>
      </c>
      <c r="G66" s="453"/>
      <c r="H66" s="456" t="s">
        <v>609</v>
      </c>
      <c r="I66" s="456"/>
    </row>
    <row r="67" spans="1:9" ht="47.4" thickBot="1" x14ac:dyDescent="0.3">
      <c r="A67" s="454"/>
      <c r="B67" s="312" t="str">
        <f>$B$6</f>
        <v>4t TRIM. 2023</v>
      </c>
      <c r="C67" s="312" t="str">
        <f>$C$6</f>
        <v>TOTAL ACUMUL. 2023</v>
      </c>
      <c r="D67" s="312" t="str">
        <f>$B$6</f>
        <v>4t TRIM. 2023</v>
      </c>
      <c r="E67" s="340" t="str">
        <f>$C$6</f>
        <v>TOTAL ACUMUL. 2023</v>
      </c>
      <c r="F67" s="312" t="str">
        <f>$B$6</f>
        <v>4t TRIM. 2023</v>
      </c>
      <c r="G67" s="312" t="str">
        <f>$C$6</f>
        <v>TOTAL ACUMUL. 2023</v>
      </c>
      <c r="H67" s="312" t="str">
        <f>$B$6</f>
        <v>4t TRIM. 2023</v>
      </c>
      <c r="I67" s="340" t="str">
        <f>$C$6</f>
        <v>TOTAL ACUMUL. 2023</v>
      </c>
    </row>
    <row r="68" spans="1:9" ht="7.2" customHeight="1" x14ac:dyDescent="0.3">
      <c r="A68" s="341"/>
      <c r="B68" s="342"/>
      <c r="C68" s="343"/>
      <c r="D68" s="344"/>
      <c r="E68" s="345"/>
      <c r="F68" s="342"/>
      <c r="G68" s="343"/>
      <c r="H68" s="344"/>
      <c r="I68" s="345"/>
    </row>
    <row r="69" spans="1:9" ht="16.5" customHeight="1" x14ac:dyDescent="0.3">
      <c r="A69" s="346" t="s">
        <v>666</v>
      </c>
      <c r="B69" s="347">
        <v>30675.723776999996</v>
      </c>
      <c r="C69" s="348">
        <v>113722.194716</v>
      </c>
      <c r="D69" s="349">
        <v>39897.390980000004</v>
      </c>
      <c r="E69" s="348">
        <v>140165.14433000001</v>
      </c>
      <c r="F69" s="347">
        <v>21958.945357000001</v>
      </c>
      <c r="G69" s="348">
        <v>81519.424645999999</v>
      </c>
      <c r="H69" s="349">
        <v>23428.495020000002</v>
      </c>
      <c r="I69" s="348">
        <v>80773.702409999998</v>
      </c>
    </row>
    <row r="70" spans="1:9" ht="16.5" customHeight="1" x14ac:dyDescent="0.3">
      <c r="A70" s="350" t="s">
        <v>667</v>
      </c>
      <c r="B70" s="351">
        <v>1606.6941739999997</v>
      </c>
      <c r="C70" s="352">
        <v>7918.016318</v>
      </c>
      <c r="D70" s="353">
        <v>13061.457750000001</v>
      </c>
      <c r="E70" s="352">
        <v>47156.940790000001</v>
      </c>
      <c r="F70" s="351">
        <v>668.50542399999995</v>
      </c>
      <c r="G70" s="352">
        <v>3092.309628</v>
      </c>
      <c r="H70" s="353">
        <v>5238.9379100000015</v>
      </c>
      <c r="I70" s="352">
        <v>17142.53455</v>
      </c>
    </row>
    <row r="71" spans="1:9" ht="16.5" customHeight="1" x14ac:dyDescent="0.3">
      <c r="A71" s="346" t="s">
        <v>668</v>
      </c>
      <c r="B71" s="347">
        <v>400.93503199999998</v>
      </c>
      <c r="C71" s="348">
        <v>930.79529100000002</v>
      </c>
      <c r="D71" s="349">
        <v>2820.7461300000004</v>
      </c>
      <c r="E71" s="348">
        <v>5857.6854600000006</v>
      </c>
      <c r="F71" s="347">
        <v>31.192241999999997</v>
      </c>
      <c r="G71" s="348">
        <v>116.48976099999999</v>
      </c>
      <c r="H71" s="349">
        <v>140.33359000000002</v>
      </c>
      <c r="I71" s="348">
        <v>658.97941999999989</v>
      </c>
    </row>
    <row r="72" spans="1:9" ht="16.5" customHeight="1" x14ac:dyDescent="0.3">
      <c r="A72" s="350" t="s">
        <v>669</v>
      </c>
      <c r="B72" s="351">
        <v>2541.9719790000004</v>
      </c>
      <c r="C72" s="352">
        <v>10282.286907</v>
      </c>
      <c r="D72" s="353">
        <v>14287.809159999999</v>
      </c>
      <c r="E72" s="352">
        <v>57599.99093</v>
      </c>
      <c r="F72" s="351">
        <v>1861.9212579999996</v>
      </c>
      <c r="G72" s="352">
        <v>7788.1136119999983</v>
      </c>
      <c r="H72" s="353">
        <v>9991.4921899999972</v>
      </c>
      <c r="I72" s="352">
        <v>41539.488159999994</v>
      </c>
    </row>
    <row r="73" spans="1:9" ht="16.5" customHeight="1" x14ac:dyDescent="0.3">
      <c r="A73" s="346" t="s">
        <v>670</v>
      </c>
      <c r="B73" s="347">
        <v>12064.248493999999</v>
      </c>
      <c r="C73" s="348">
        <v>46843.412337000002</v>
      </c>
      <c r="D73" s="349">
        <v>42913.357600000003</v>
      </c>
      <c r="E73" s="348">
        <v>175836.26189000002</v>
      </c>
      <c r="F73" s="347">
        <v>5280.7857949999998</v>
      </c>
      <c r="G73" s="348">
        <v>20498.256751000001</v>
      </c>
      <c r="H73" s="349">
        <v>13982.872480000004</v>
      </c>
      <c r="I73" s="348">
        <v>57530.872850000007</v>
      </c>
    </row>
    <row r="74" spans="1:9" ht="16.5" customHeight="1" x14ac:dyDescent="0.3">
      <c r="A74" s="350" t="s">
        <v>671</v>
      </c>
      <c r="B74" s="351">
        <v>13126.479876999998</v>
      </c>
      <c r="C74" s="352">
        <v>45161.923792000001</v>
      </c>
      <c r="D74" s="353">
        <v>52391.324710000001</v>
      </c>
      <c r="E74" s="352">
        <v>172303.27792000002</v>
      </c>
      <c r="F74" s="351">
        <v>6589.388479000002</v>
      </c>
      <c r="G74" s="352">
        <v>25353.975611000002</v>
      </c>
      <c r="H74" s="353">
        <v>24261.469989999998</v>
      </c>
      <c r="I74" s="352">
        <v>87492.088369999998</v>
      </c>
    </row>
    <row r="75" spans="1:9" ht="16.5" customHeight="1" x14ac:dyDescent="0.3">
      <c r="A75" s="346" t="s">
        <v>672</v>
      </c>
      <c r="B75" s="347">
        <v>24846.354667000003</v>
      </c>
      <c r="C75" s="348">
        <v>96800.065603000025</v>
      </c>
      <c r="D75" s="349">
        <v>68511.455439999991</v>
      </c>
      <c r="E75" s="348">
        <v>262709.85034999996</v>
      </c>
      <c r="F75" s="347">
        <v>14962.092441999997</v>
      </c>
      <c r="G75" s="348">
        <v>59585.11327799999</v>
      </c>
      <c r="H75" s="349">
        <v>38964.906369999997</v>
      </c>
      <c r="I75" s="348">
        <v>152072.59401</v>
      </c>
    </row>
    <row r="76" spans="1:9" ht="16.5" customHeight="1" x14ac:dyDescent="0.3">
      <c r="A76" s="350" t="s">
        <v>673</v>
      </c>
      <c r="B76" s="351">
        <v>99122.936718000012</v>
      </c>
      <c r="C76" s="352">
        <v>416463.24455900001</v>
      </c>
      <c r="D76" s="353">
        <v>170921.99006000004</v>
      </c>
      <c r="E76" s="352">
        <v>689641.80698999995</v>
      </c>
      <c r="F76" s="351">
        <v>65031.105849000007</v>
      </c>
      <c r="G76" s="352">
        <v>268839.71667700005</v>
      </c>
      <c r="H76" s="353">
        <v>99880.688939999993</v>
      </c>
      <c r="I76" s="352">
        <v>400249.68819999998</v>
      </c>
    </row>
    <row r="77" spans="1:9" ht="16.5" customHeight="1" x14ac:dyDescent="0.3">
      <c r="A77" s="346" t="s">
        <v>674</v>
      </c>
      <c r="B77" s="347">
        <v>27945.216322000004</v>
      </c>
      <c r="C77" s="348">
        <v>114042.14651399999</v>
      </c>
      <c r="D77" s="349">
        <v>53511.916539999998</v>
      </c>
      <c r="E77" s="348">
        <v>215029.19718000002</v>
      </c>
      <c r="F77" s="347">
        <v>15667.963158000002</v>
      </c>
      <c r="G77" s="348">
        <v>61789.096694000007</v>
      </c>
      <c r="H77" s="349">
        <v>29435.149450000001</v>
      </c>
      <c r="I77" s="348">
        <v>117125.06038</v>
      </c>
    </row>
    <row r="78" spans="1:9" ht="16.5" customHeight="1" x14ac:dyDescent="0.3">
      <c r="A78" s="350" t="s">
        <v>675</v>
      </c>
      <c r="B78" s="351">
        <v>16858.177092000002</v>
      </c>
      <c r="C78" s="352">
        <v>69928.496012999996</v>
      </c>
      <c r="D78" s="353">
        <v>54774.117199999993</v>
      </c>
      <c r="E78" s="352">
        <v>205758.77710999997</v>
      </c>
      <c r="F78" s="351">
        <v>11364.569992000001</v>
      </c>
      <c r="G78" s="352">
        <v>48168.013888000001</v>
      </c>
      <c r="H78" s="353">
        <v>35908.246589999995</v>
      </c>
      <c r="I78" s="352">
        <v>137062.89809</v>
      </c>
    </row>
    <row r="79" spans="1:9" ht="16.5" customHeight="1" x14ac:dyDescent="0.3">
      <c r="A79" s="346" t="s">
        <v>676</v>
      </c>
      <c r="B79" s="347">
        <v>52839.955227999999</v>
      </c>
      <c r="C79" s="348">
        <v>227009.56291699997</v>
      </c>
      <c r="D79" s="349">
        <v>59491.598809999996</v>
      </c>
      <c r="E79" s="348">
        <v>256827.69448000001</v>
      </c>
      <c r="F79" s="347">
        <v>37495.112658000005</v>
      </c>
      <c r="G79" s="348">
        <v>157202.02468900001</v>
      </c>
      <c r="H79" s="349">
        <v>33422.546040000001</v>
      </c>
      <c r="I79" s="348">
        <v>142405.33474999998</v>
      </c>
    </row>
    <row r="80" spans="1:9" ht="16.5" customHeight="1" x14ac:dyDescent="0.3">
      <c r="A80" s="350" t="s">
        <v>677</v>
      </c>
      <c r="B80" s="351">
        <v>156311.88103300001</v>
      </c>
      <c r="C80" s="352">
        <v>576249.1557469999</v>
      </c>
      <c r="D80" s="353">
        <v>129839.57354000004</v>
      </c>
      <c r="E80" s="352">
        <v>498609.54932000011</v>
      </c>
      <c r="F80" s="351">
        <v>54913.608640999992</v>
      </c>
      <c r="G80" s="352">
        <v>208079.376678</v>
      </c>
      <c r="H80" s="353">
        <v>51654.089260000008</v>
      </c>
      <c r="I80" s="352">
        <v>198456.86348999999</v>
      </c>
    </row>
    <row r="81" spans="1:9" ht="16.5" customHeight="1" x14ac:dyDescent="0.3">
      <c r="A81" s="354" t="s">
        <v>678</v>
      </c>
      <c r="B81" s="347">
        <v>12666.397723999999</v>
      </c>
      <c r="C81" s="348">
        <v>54387.91630099999</v>
      </c>
      <c r="D81" s="349">
        <v>27836.83684</v>
      </c>
      <c r="E81" s="348">
        <v>112667.31113</v>
      </c>
      <c r="F81" s="347">
        <v>6698.8604800000003</v>
      </c>
      <c r="G81" s="348">
        <v>27827.768160000003</v>
      </c>
      <c r="H81" s="349">
        <v>11725.099049999999</v>
      </c>
      <c r="I81" s="348">
        <v>48046.636989999992</v>
      </c>
    </row>
    <row r="82" spans="1:9" ht="16.5" customHeight="1" x14ac:dyDescent="0.3">
      <c r="A82" s="355" t="s">
        <v>679</v>
      </c>
      <c r="B82" s="351">
        <v>46395.184870000005</v>
      </c>
      <c r="C82" s="352">
        <v>157090.75066000002</v>
      </c>
      <c r="D82" s="353">
        <v>23071.590050000003</v>
      </c>
      <c r="E82" s="352">
        <v>80906.881770000007</v>
      </c>
      <c r="F82" s="351">
        <v>14537.392469999999</v>
      </c>
      <c r="G82" s="352">
        <v>58105.243370000004</v>
      </c>
      <c r="H82" s="353">
        <v>7043.7795100000003</v>
      </c>
      <c r="I82" s="352">
        <v>29849.814780000001</v>
      </c>
    </row>
    <row r="83" spans="1:9" ht="16.5" customHeight="1" x14ac:dyDescent="0.3">
      <c r="A83" s="354" t="s">
        <v>680</v>
      </c>
      <c r="B83" s="347">
        <v>2123.582242</v>
      </c>
      <c r="C83" s="348">
        <v>8226.8857800000005</v>
      </c>
      <c r="D83" s="349">
        <v>9645.3920199999993</v>
      </c>
      <c r="E83" s="348">
        <v>39999.170330000001</v>
      </c>
      <c r="F83" s="347">
        <v>1804.2453009999999</v>
      </c>
      <c r="G83" s="348">
        <v>6189.1551719999998</v>
      </c>
      <c r="H83" s="349">
        <v>6815.2481899999993</v>
      </c>
      <c r="I83" s="348">
        <v>27047.688020000001</v>
      </c>
    </row>
    <row r="84" spans="1:9" ht="16.5" customHeight="1" x14ac:dyDescent="0.3">
      <c r="A84" s="355" t="s">
        <v>681</v>
      </c>
      <c r="B84" s="351">
        <v>31625.006539000002</v>
      </c>
      <c r="C84" s="352">
        <v>139480.539208</v>
      </c>
      <c r="D84" s="353">
        <v>101096.1526</v>
      </c>
      <c r="E84" s="352">
        <v>472502.03012000001</v>
      </c>
      <c r="F84" s="351">
        <v>21152.313041999994</v>
      </c>
      <c r="G84" s="352">
        <v>92170.668844999993</v>
      </c>
      <c r="H84" s="353">
        <v>48292.98713999999</v>
      </c>
      <c r="I84" s="352">
        <v>261194.20120999997</v>
      </c>
    </row>
    <row r="85" spans="1:9" ht="16.5" customHeight="1" x14ac:dyDescent="0.3">
      <c r="A85" s="354" t="s">
        <v>682</v>
      </c>
      <c r="B85" s="356">
        <v>9939.8272739999993</v>
      </c>
      <c r="C85" s="357">
        <v>41524.449160999997</v>
      </c>
      <c r="D85" s="358">
        <v>53288.341550000005</v>
      </c>
      <c r="E85" s="357">
        <v>277200.96320999996</v>
      </c>
      <c r="F85" s="356">
        <v>5685.9981640000015</v>
      </c>
      <c r="G85" s="357">
        <v>26604.79132</v>
      </c>
      <c r="H85" s="358">
        <v>42952.176720000003</v>
      </c>
      <c r="I85" s="357">
        <v>225760.76932999998</v>
      </c>
    </row>
    <row r="86" spans="1:9" ht="16.5" customHeight="1" x14ac:dyDescent="0.3">
      <c r="A86" s="339" t="s">
        <v>683</v>
      </c>
      <c r="B86" s="359">
        <v>380254.43035800004</v>
      </c>
      <c r="C86" s="360">
        <v>1486527.2720300001</v>
      </c>
      <c r="D86" s="361">
        <v>673147.39564000012</v>
      </c>
      <c r="E86" s="360">
        <v>2746568.8750599995</v>
      </c>
      <c r="F86" s="359">
        <v>197436.15902699999</v>
      </c>
      <c r="G86" s="360">
        <v>790439.43741799996</v>
      </c>
      <c r="H86" s="361">
        <v>353409.17810999998</v>
      </c>
      <c r="I86" s="360">
        <v>1505070.2680299999</v>
      </c>
    </row>
    <row r="87" spans="1:9" ht="33" customHeight="1" thickBot="1" x14ac:dyDescent="0.35">
      <c r="A87" s="362" t="s">
        <v>684</v>
      </c>
      <c r="B87" s="363">
        <v>1678698.667007</v>
      </c>
      <c r="C87" s="364">
        <v>5449738.4804180004</v>
      </c>
      <c r="D87" s="363">
        <v>2601744.0072599994</v>
      </c>
      <c r="E87" s="364">
        <v>8949860.2970199995</v>
      </c>
      <c r="F87" s="363">
        <v>1212371.4456180003</v>
      </c>
      <c r="G87" s="364">
        <v>3878126.4719170006</v>
      </c>
      <c r="H87" s="365">
        <v>1832048.19419</v>
      </c>
      <c r="I87" s="364">
        <v>6233620.4294199999</v>
      </c>
    </row>
    <row r="88" spans="1:9" ht="16.8" customHeight="1" x14ac:dyDescent="0.25">
      <c r="A88" s="446" t="s">
        <v>685</v>
      </c>
      <c r="B88" s="447"/>
      <c r="C88" s="447"/>
      <c r="D88" s="447"/>
      <c r="E88" s="447"/>
      <c r="F88" s="447"/>
      <c r="G88" s="447"/>
      <c r="H88" s="447"/>
      <c r="I88" s="447"/>
    </row>
    <row r="89" spans="1:9" ht="16.5" customHeight="1" x14ac:dyDescent="0.25">
      <c r="A89" s="448" t="s">
        <v>686</v>
      </c>
      <c r="B89" s="449"/>
      <c r="C89" s="449"/>
      <c r="D89" s="449"/>
      <c r="E89" s="449"/>
      <c r="F89" s="449"/>
      <c r="G89" s="449"/>
      <c r="H89" s="449"/>
      <c r="I89" s="449"/>
    </row>
  </sheetData>
  <mergeCells count="20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A88:I88"/>
    <mergeCell ref="A89:I89"/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</mergeCells>
  <pageMargins left="0.34" right="0.17" top="0.55118110236220474" bottom="0.59055118110236227" header="0.31496062992125984" footer="0.31496062992125984"/>
  <pageSetup paperSize="9" scale="78" firstPageNumber="0" orientation="portrait" horizontalDpi="300" verticalDpi="300" r:id="rId1"/>
  <headerFooter alignWithMargins="0"/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A0F1-6C29-494F-A41F-1FF0788D8451}">
  <dimension ref="A1:K88"/>
  <sheetViews>
    <sheetView view="pageBreakPreview" zoomScale="60" zoomScaleNormal="50" workbookViewId="0"/>
  </sheetViews>
  <sheetFormatPr baseColWidth="10" defaultColWidth="11.44140625" defaultRowHeight="13.2" x14ac:dyDescent="0.25"/>
  <cols>
    <col min="1" max="1" width="40.88671875" style="186" customWidth="1"/>
    <col min="2" max="9" width="10.77734375" style="186" customWidth="1"/>
    <col min="10" max="256" width="11.44140625" style="186"/>
    <col min="257" max="257" width="40.88671875" style="186" customWidth="1"/>
    <col min="258" max="265" width="10.77734375" style="186" customWidth="1"/>
    <col min="266" max="512" width="11.44140625" style="186"/>
    <col min="513" max="513" width="40.88671875" style="186" customWidth="1"/>
    <col min="514" max="521" width="10.77734375" style="186" customWidth="1"/>
    <col min="522" max="768" width="11.44140625" style="186"/>
    <col min="769" max="769" width="40.88671875" style="186" customWidth="1"/>
    <col min="770" max="777" width="10.77734375" style="186" customWidth="1"/>
    <col min="778" max="1024" width="11.44140625" style="186"/>
    <col min="1025" max="1025" width="40.88671875" style="186" customWidth="1"/>
    <col min="1026" max="1033" width="10.77734375" style="186" customWidth="1"/>
    <col min="1034" max="1280" width="11.44140625" style="186"/>
    <col min="1281" max="1281" width="40.88671875" style="186" customWidth="1"/>
    <col min="1282" max="1289" width="10.77734375" style="186" customWidth="1"/>
    <col min="1290" max="1536" width="11.44140625" style="186"/>
    <col min="1537" max="1537" width="40.88671875" style="186" customWidth="1"/>
    <col min="1538" max="1545" width="10.77734375" style="186" customWidth="1"/>
    <col min="1546" max="1792" width="11.44140625" style="186"/>
    <col min="1793" max="1793" width="40.88671875" style="186" customWidth="1"/>
    <col min="1794" max="1801" width="10.77734375" style="186" customWidth="1"/>
    <col min="1802" max="2048" width="11.44140625" style="186"/>
    <col min="2049" max="2049" width="40.88671875" style="186" customWidth="1"/>
    <col min="2050" max="2057" width="10.77734375" style="186" customWidth="1"/>
    <col min="2058" max="2304" width="11.44140625" style="186"/>
    <col min="2305" max="2305" width="40.88671875" style="186" customWidth="1"/>
    <col min="2306" max="2313" width="10.77734375" style="186" customWidth="1"/>
    <col min="2314" max="2560" width="11.44140625" style="186"/>
    <col min="2561" max="2561" width="40.88671875" style="186" customWidth="1"/>
    <col min="2562" max="2569" width="10.77734375" style="186" customWidth="1"/>
    <col min="2570" max="2816" width="11.44140625" style="186"/>
    <col min="2817" max="2817" width="40.88671875" style="186" customWidth="1"/>
    <col min="2818" max="2825" width="10.77734375" style="186" customWidth="1"/>
    <col min="2826" max="3072" width="11.44140625" style="186"/>
    <col min="3073" max="3073" width="40.88671875" style="186" customWidth="1"/>
    <col min="3074" max="3081" width="10.77734375" style="186" customWidth="1"/>
    <col min="3082" max="3328" width="11.44140625" style="186"/>
    <col min="3329" max="3329" width="40.88671875" style="186" customWidth="1"/>
    <col min="3330" max="3337" width="10.77734375" style="186" customWidth="1"/>
    <col min="3338" max="3584" width="11.44140625" style="186"/>
    <col min="3585" max="3585" width="40.88671875" style="186" customWidth="1"/>
    <col min="3586" max="3593" width="10.77734375" style="186" customWidth="1"/>
    <col min="3594" max="3840" width="11.44140625" style="186"/>
    <col min="3841" max="3841" width="40.88671875" style="186" customWidth="1"/>
    <col min="3842" max="3849" width="10.77734375" style="186" customWidth="1"/>
    <col min="3850" max="4096" width="11.44140625" style="186"/>
    <col min="4097" max="4097" width="40.88671875" style="186" customWidth="1"/>
    <col min="4098" max="4105" width="10.77734375" style="186" customWidth="1"/>
    <col min="4106" max="4352" width="11.44140625" style="186"/>
    <col min="4353" max="4353" width="40.88671875" style="186" customWidth="1"/>
    <col min="4354" max="4361" width="10.77734375" style="186" customWidth="1"/>
    <col min="4362" max="4608" width="11.44140625" style="186"/>
    <col min="4609" max="4609" width="40.88671875" style="186" customWidth="1"/>
    <col min="4610" max="4617" width="10.77734375" style="186" customWidth="1"/>
    <col min="4618" max="4864" width="11.44140625" style="186"/>
    <col min="4865" max="4865" width="40.88671875" style="186" customWidth="1"/>
    <col min="4866" max="4873" width="10.77734375" style="186" customWidth="1"/>
    <col min="4874" max="5120" width="11.44140625" style="186"/>
    <col min="5121" max="5121" width="40.88671875" style="186" customWidth="1"/>
    <col min="5122" max="5129" width="10.77734375" style="186" customWidth="1"/>
    <col min="5130" max="5376" width="11.44140625" style="186"/>
    <col min="5377" max="5377" width="40.88671875" style="186" customWidth="1"/>
    <col min="5378" max="5385" width="10.77734375" style="186" customWidth="1"/>
    <col min="5386" max="5632" width="11.44140625" style="186"/>
    <col min="5633" max="5633" width="40.88671875" style="186" customWidth="1"/>
    <col min="5634" max="5641" width="10.77734375" style="186" customWidth="1"/>
    <col min="5642" max="5888" width="11.44140625" style="186"/>
    <col min="5889" max="5889" width="40.88671875" style="186" customWidth="1"/>
    <col min="5890" max="5897" width="10.77734375" style="186" customWidth="1"/>
    <col min="5898" max="6144" width="11.44140625" style="186"/>
    <col min="6145" max="6145" width="40.88671875" style="186" customWidth="1"/>
    <col min="6146" max="6153" width="10.77734375" style="186" customWidth="1"/>
    <col min="6154" max="6400" width="11.44140625" style="186"/>
    <col min="6401" max="6401" width="40.88671875" style="186" customWidth="1"/>
    <col min="6402" max="6409" width="10.77734375" style="186" customWidth="1"/>
    <col min="6410" max="6656" width="11.44140625" style="186"/>
    <col min="6657" max="6657" width="40.88671875" style="186" customWidth="1"/>
    <col min="6658" max="6665" width="10.77734375" style="186" customWidth="1"/>
    <col min="6666" max="6912" width="11.44140625" style="186"/>
    <col min="6913" max="6913" width="40.88671875" style="186" customWidth="1"/>
    <col min="6914" max="6921" width="10.77734375" style="186" customWidth="1"/>
    <col min="6922" max="7168" width="11.44140625" style="186"/>
    <col min="7169" max="7169" width="40.88671875" style="186" customWidth="1"/>
    <col min="7170" max="7177" width="10.77734375" style="186" customWidth="1"/>
    <col min="7178" max="7424" width="11.44140625" style="186"/>
    <col min="7425" max="7425" width="40.88671875" style="186" customWidth="1"/>
    <col min="7426" max="7433" width="10.77734375" style="186" customWidth="1"/>
    <col min="7434" max="7680" width="11.44140625" style="186"/>
    <col min="7681" max="7681" width="40.88671875" style="186" customWidth="1"/>
    <col min="7682" max="7689" width="10.77734375" style="186" customWidth="1"/>
    <col min="7690" max="7936" width="11.44140625" style="186"/>
    <col min="7937" max="7937" width="40.88671875" style="186" customWidth="1"/>
    <col min="7938" max="7945" width="10.77734375" style="186" customWidth="1"/>
    <col min="7946" max="8192" width="11.44140625" style="186"/>
    <col min="8193" max="8193" width="40.88671875" style="186" customWidth="1"/>
    <col min="8194" max="8201" width="10.77734375" style="186" customWidth="1"/>
    <col min="8202" max="8448" width="11.44140625" style="186"/>
    <col min="8449" max="8449" width="40.88671875" style="186" customWidth="1"/>
    <col min="8450" max="8457" width="10.77734375" style="186" customWidth="1"/>
    <col min="8458" max="8704" width="11.44140625" style="186"/>
    <col min="8705" max="8705" width="40.88671875" style="186" customWidth="1"/>
    <col min="8706" max="8713" width="10.77734375" style="186" customWidth="1"/>
    <col min="8714" max="8960" width="11.44140625" style="186"/>
    <col min="8961" max="8961" width="40.88671875" style="186" customWidth="1"/>
    <col min="8962" max="8969" width="10.77734375" style="186" customWidth="1"/>
    <col min="8970" max="9216" width="11.44140625" style="186"/>
    <col min="9217" max="9217" width="40.88671875" style="186" customWidth="1"/>
    <col min="9218" max="9225" width="10.77734375" style="186" customWidth="1"/>
    <col min="9226" max="9472" width="11.44140625" style="186"/>
    <col min="9473" max="9473" width="40.88671875" style="186" customWidth="1"/>
    <col min="9474" max="9481" width="10.77734375" style="186" customWidth="1"/>
    <col min="9482" max="9728" width="11.44140625" style="186"/>
    <col min="9729" max="9729" width="40.88671875" style="186" customWidth="1"/>
    <col min="9730" max="9737" width="10.77734375" style="186" customWidth="1"/>
    <col min="9738" max="9984" width="11.44140625" style="186"/>
    <col min="9985" max="9985" width="40.88671875" style="186" customWidth="1"/>
    <col min="9986" max="9993" width="10.77734375" style="186" customWidth="1"/>
    <col min="9994" max="10240" width="11.44140625" style="186"/>
    <col min="10241" max="10241" width="40.88671875" style="186" customWidth="1"/>
    <col min="10242" max="10249" width="10.77734375" style="186" customWidth="1"/>
    <col min="10250" max="10496" width="11.44140625" style="186"/>
    <col min="10497" max="10497" width="40.88671875" style="186" customWidth="1"/>
    <col min="10498" max="10505" width="10.77734375" style="186" customWidth="1"/>
    <col min="10506" max="10752" width="11.44140625" style="186"/>
    <col min="10753" max="10753" width="40.88671875" style="186" customWidth="1"/>
    <col min="10754" max="10761" width="10.77734375" style="186" customWidth="1"/>
    <col min="10762" max="11008" width="11.44140625" style="186"/>
    <col min="11009" max="11009" width="40.88671875" style="186" customWidth="1"/>
    <col min="11010" max="11017" width="10.77734375" style="186" customWidth="1"/>
    <col min="11018" max="11264" width="11.44140625" style="186"/>
    <col min="11265" max="11265" width="40.88671875" style="186" customWidth="1"/>
    <col min="11266" max="11273" width="10.77734375" style="186" customWidth="1"/>
    <col min="11274" max="11520" width="11.44140625" style="186"/>
    <col min="11521" max="11521" width="40.88671875" style="186" customWidth="1"/>
    <col min="11522" max="11529" width="10.77734375" style="186" customWidth="1"/>
    <col min="11530" max="11776" width="11.44140625" style="186"/>
    <col min="11777" max="11777" width="40.88671875" style="186" customWidth="1"/>
    <col min="11778" max="11785" width="10.77734375" style="186" customWidth="1"/>
    <col min="11786" max="12032" width="11.44140625" style="186"/>
    <col min="12033" max="12033" width="40.88671875" style="186" customWidth="1"/>
    <col min="12034" max="12041" width="10.77734375" style="186" customWidth="1"/>
    <col min="12042" max="12288" width="11.44140625" style="186"/>
    <col min="12289" max="12289" width="40.88671875" style="186" customWidth="1"/>
    <col min="12290" max="12297" width="10.77734375" style="186" customWidth="1"/>
    <col min="12298" max="12544" width="11.44140625" style="186"/>
    <col min="12545" max="12545" width="40.88671875" style="186" customWidth="1"/>
    <col min="12546" max="12553" width="10.77734375" style="186" customWidth="1"/>
    <col min="12554" max="12800" width="11.44140625" style="186"/>
    <col min="12801" max="12801" width="40.88671875" style="186" customWidth="1"/>
    <col min="12802" max="12809" width="10.77734375" style="186" customWidth="1"/>
    <col min="12810" max="13056" width="11.44140625" style="186"/>
    <col min="13057" max="13057" width="40.88671875" style="186" customWidth="1"/>
    <col min="13058" max="13065" width="10.77734375" style="186" customWidth="1"/>
    <col min="13066" max="13312" width="11.44140625" style="186"/>
    <col min="13313" max="13313" width="40.88671875" style="186" customWidth="1"/>
    <col min="13314" max="13321" width="10.77734375" style="186" customWidth="1"/>
    <col min="13322" max="13568" width="11.44140625" style="186"/>
    <col min="13569" max="13569" width="40.88671875" style="186" customWidth="1"/>
    <col min="13570" max="13577" width="10.77734375" style="186" customWidth="1"/>
    <col min="13578" max="13824" width="11.44140625" style="186"/>
    <col min="13825" max="13825" width="40.88671875" style="186" customWidth="1"/>
    <col min="13826" max="13833" width="10.77734375" style="186" customWidth="1"/>
    <col min="13834" max="14080" width="11.44140625" style="186"/>
    <col min="14081" max="14081" width="40.88671875" style="186" customWidth="1"/>
    <col min="14082" max="14089" width="10.77734375" style="186" customWidth="1"/>
    <col min="14090" max="14336" width="11.44140625" style="186"/>
    <col min="14337" max="14337" width="40.88671875" style="186" customWidth="1"/>
    <col min="14338" max="14345" width="10.77734375" style="186" customWidth="1"/>
    <col min="14346" max="14592" width="11.44140625" style="186"/>
    <col min="14593" max="14593" width="40.88671875" style="186" customWidth="1"/>
    <col min="14594" max="14601" width="10.77734375" style="186" customWidth="1"/>
    <col min="14602" max="14848" width="11.44140625" style="186"/>
    <col min="14849" max="14849" width="40.88671875" style="186" customWidth="1"/>
    <col min="14850" max="14857" width="10.77734375" style="186" customWidth="1"/>
    <col min="14858" max="15104" width="11.44140625" style="186"/>
    <col min="15105" max="15105" width="40.88671875" style="186" customWidth="1"/>
    <col min="15106" max="15113" width="10.77734375" style="186" customWidth="1"/>
    <col min="15114" max="15360" width="11.44140625" style="186"/>
    <col min="15361" max="15361" width="40.88671875" style="186" customWidth="1"/>
    <col min="15362" max="15369" width="10.77734375" style="186" customWidth="1"/>
    <col min="15370" max="15616" width="11.44140625" style="186"/>
    <col min="15617" max="15617" width="40.88671875" style="186" customWidth="1"/>
    <col min="15618" max="15625" width="10.77734375" style="186" customWidth="1"/>
    <col min="15626" max="15872" width="11.44140625" style="186"/>
    <col min="15873" max="15873" width="40.88671875" style="186" customWidth="1"/>
    <col min="15874" max="15881" width="10.77734375" style="186" customWidth="1"/>
    <col min="15882" max="16128" width="11.44140625" style="186"/>
    <col min="16129" max="16129" width="40.88671875" style="186" customWidth="1"/>
    <col min="16130" max="16137" width="10.77734375" style="186" customWidth="1"/>
    <col min="16138" max="16384" width="11.44140625" style="186"/>
  </cols>
  <sheetData>
    <row r="1" spans="1:9" ht="30.75" customHeight="1" x14ac:dyDescent="0.4">
      <c r="A1" s="180" t="s">
        <v>687</v>
      </c>
      <c r="B1" s="366"/>
      <c r="C1" s="366"/>
      <c r="D1" s="366"/>
      <c r="E1" s="366"/>
      <c r="F1" s="366"/>
      <c r="G1" s="366"/>
      <c r="H1" s="366"/>
      <c r="I1" s="366"/>
    </row>
    <row r="2" spans="1:9" ht="25.5" customHeight="1" x14ac:dyDescent="0.35">
      <c r="A2" s="367" t="s">
        <v>688</v>
      </c>
      <c r="B2" s="368"/>
      <c r="C2" s="368"/>
      <c r="D2" s="368"/>
      <c r="E2" s="368"/>
      <c r="F2" s="368"/>
      <c r="G2" s="368"/>
      <c r="H2" s="368"/>
      <c r="I2" s="368"/>
    </row>
    <row r="3" spans="1:9" ht="24" customHeight="1" thickBot="1" x14ac:dyDescent="0.35">
      <c r="A3" s="309"/>
      <c r="B3" s="310"/>
      <c r="C3" s="310"/>
      <c r="D3" s="310"/>
      <c r="E3" s="310"/>
      <c r="F3" s="310"/>
      <c r="G3" s="310"/>
    </row>
    <row r="4" spans="1:9" ht="24.9" customHeight="1" thickBot="1" x14ac:dyDescent="0.3">
      <c r="A4" s="455" t="s">
        <v>605</v>
      </c>
      <c r="B4" s="455" t="s">
        <v>606</v>
      </c>
      <c r="C4" s="455"/>
      <c r="D4" s="455"/>
      <c r="E4" s="455"/>
      <c r="F4" s="455" t="s">
        <v>607</v>
      </c>
      <c r="G4" s="455"/>
      <c r="H4" s="455"/>
      <c r="I4" s="455"/>
    </row>
    <row r="5" spans="1:9" ht="24.9" customHeight="1" thickBot="1" x14ac:dyDescent="0.3">
      <c r="A5" s="455"/>
      <c r="B5" s="453" t="s">
        <v>608</v>
      </c>
      <c r="C5" s="453"/>
      <c r="D5" s="456" t="s">
        <v>609</v>
      </c>
      <c r="E5" s="456"/>
      <c r="F5" s="453" t="s">
        <v>608</v>
      </c>
      <c r="G5" s="453"/>
      <c r="H5" s="456" t="s">
        <v>609</v>
      </c>
      <c r="I5" s="456"/>
    </row>
    <row r="6" spans="1:9" ht="47.4" thickBot="1" x14ac:dyDescent="0.3">
      <c r="A6" s="455"/>
      <c r="B6" s="312" t="s">
        <v>610</v>
      </c>
      <c r="C6" s="313" t="s">
        <v>611</v>
      </c>
      <c r="D6" s="312" t="str">
        <f>$B$6</f>
        <v>4t TRIM. 2023</v>
      </c>
      <c r="E6" s="313" t="str">
        <f>$C$6</f>
        <v>TOTAL ACUMUL. 2023</v>
      </c>
      <c r="F6" s="312" t="str">
        <f>$B$6</f>
        <v>4t TRIM. 2023</v>
      </c>
      <c r="G6" s="313" t="str">
        <f>$C$6</f>
        <v>TOTAL ACUMUL. 2023</v>
      </c>
      <c r="H6" s="312" t="str">
        <f>$B$6</f>
        <v>4t TRIM. 2023</v>
      </c>
      <c r="I6" s="313" t="str">
        <f>$C$6</f>
        <v>TOTAL ACUMUL. 2023</v>
      </c>
    </row>
    <row r="7" spans="1:9" ht="16.5" customHeight="1" x14ac:dyDescent="0.3">
      <c r="A7" s="193"/>
      <c r="B7" s="369"/>
      <c r="C7" s="345"/>
      <c r="D7" s="370"/>
      <c r="E7" s="371"/>
      <c r="F7" s="372"/>
      <c r="G7" s="373"/>
      <c r="H7" s="374"/>
      <c r="I7" s="373"/>
    </row>
    <row r="8" spans="1:9" ht="16.5" customHeight="1" x14ac:dyDescent="0.3">
      <c r="A8" s="201" t="s">
        <v>612</v>
      </c>
      <c r="B8" s="321">
        <v>3566.5201059999999</v>
      </c>
      <c r="C8" s="322">
        <v>11121.057431000001</v>
      </c>
      <c r="D8" s="331">
        <v>13152.764550000002</v>
      </c>
      <c r="E8" s="322">
        <v>43211.265480000002</v>
      </c>
      <c r="F8" s="321">
        <v>3565.885006</v>
      </c>
      <c r="G8" s="322">
        <v>11108.794750999999</v>
      </c>
      <c r="H8" s="321">
        <v>13109.936619999999</v>
      </c>
      <c r="I8" s="322">
        <v>43070.046389999996</v>
      </c>
    </row>
    <row r="9" spans="1:9" ht="16.5" customHeight="1" x14ac:dyDescent="0.3">
      <c r="A9" s="323" t="s">
        <v>689</v>
      </c>
      <c r="B9" s="324">
        <v>11507.473284000002</v>
      </c>
      <c r="C9" s="325">
        <v>40093.166608000007</v>
      </c>
      <c r="D9" s="333">
        <v>41770.448209999988</v>
      </c>
      <c r="E9" s="325">
        <v>153975.06471000001</v>
      </c>
      <c r="F9" s="324">
        <v>11151.846603999998</v>
      </c>
      <c r="G9" s="325">
        <v>38320.479127999999</v>
      </c>
      <c r="H9" s="324">
        <v>39772.211289999999</v>
      </c>
      <c r="I9" s="325">
        <v>144337.16429000002</v>
      </c>
    </row>
    <row r="10" spans="1:9" ht="16.5" customHeight="1" x14ac:dyDescent="0.3">
      <c r="A10" s="201" t="s">
        <v>614</v>
      </c>
      <c r="B10" s="321">
        <v>1822.9140430000002</v>
      </c>
      <c r="C10" s="322">
        <v>7198.4565839999996</v>
      </c>
      <c r="D10" s="331">
        <v>12725.95786</v>
      </c>
      <c r="E10" s="322">
        <v>49597.928690000001</v>
      </c>
      <c r="F10" s="321">
        <v>1750.0250529999998</v>
      </c>
      <c r="G10" s="322">
        <v>6852.6387939999986</v>
      </c>
      <c r="H10" s="321">
        <v>11910.851849999999</v>
      </c>
      <c r="I10" s="322">
        <v>45708.666080000003</v>
      </c>
    </row>
    <row r="11" spans="1:9" ht="16.5" customHeight="1" x14ac:dyDescent="0.3">
      <c r="A11" s="323" t="s">
        <v>615</v>
      </c>
      <c r="B11" s="324">
        <v>1701.4557260000004</v>
      </c>
      <c r="C11" s="325">
        <v>6059.918662</v>
      </c>
      <c r="D11" s="333">
        <v>5504.32035</v>
      </c>
      <c r="E11" s="325">
        <v>19594.274279999998</v>
      </c>
      <c r="F11" s="324">
        <v>1701.4557259999999</v>
      </c>
      <c r="G11" s="325">
        <v>5945.4452120000005</v>
      </c>
      <c r="H11" s="324">
        <v>5504.32035</v>
      </c>
      <c r="I11" s="325">
        <v>19127.084859999999</v>
      </c>
    </row>
    <row r="12" spans="1:9" ht="16.5" customHeight="1" x14ac:dyDescent="0.3">
      <c r="A12" s="201" t="s">
        <v>690</v>
      </c>
      <c r="B12" s="321">
        <v>90.728619999999992</v>
      </c>
      <c r="C12" s="322">
        <v>446.00138999999996</v>
      </c>
      <c r="D12" s="331">
        <v>665.25424999999996</v>
      </c>
      <c r="E12" s="322">
        <v>3451.89669</v>
      </c>
      <c r="F12" s="321">
        <v>32.511060000000001</v>
      </c>
      <c r="G12" s="322">
        <v>175.93126999999998</v>
      </c>
      <c r="H12" s="321">
        <v>251.85852999999997</v>
      </c>
      <c r="I12" s="322">
        <v>1385.5547100000001</v>
      </c>
    </row>
    <row r="13" spans="1:9" ht="16.5" customHeight="1" x14ac:dyDescent="0.3">
      <c r="A13" s="323" t="s">
        <v>691</v>
      </c>
      <c r="B13" s="324">
        <v>5687.8827199999996</v>
      </c>
      <c r="C13" s="325">
        <v>19676.264093999998</v>
      </c>
      <c r="D13" s="333">
        <v>15714.301600000001</v>
      </c>
      <c r="E13" s="325">
        <v>58544.713259999997</v>
      </c>
      <c r="F13" s="324">
        <v>5547.9217199999994</v>
      </c>
      <c r="G13" s="325">
        <v>19037.576784000001</v>
      </c>
      <c r="H13" s="324">
        <v>15407.001640000002</v>
      </c>
      <c r="I13" s="325">
        <v>57144.918960000003</v>
      </c>
    </row>
    <row r="14" spans="1:9" ht="16.5" customHeight="1" x14ac:dyDescent="0.3">
      <c r="A14" s="201" t="s">
        <v>692</v>
      </c>
      <c r="B14" s="321">
        <v>27733.858473000011</v>
      </c>
      <c r="C14" s="322">
        <v>121311.66956200001</v>
      </c>
      <c r="D14" s="331">
        <v>147464.13819</v>
      </c>
      <c r="E14" s="322">
        <v>646576.11487999989</v>
      </c>
      <c r="F14" s="321">
        <v>11559.306563000002</v>
      </c>
      <c r="G14" s="322">
        <v>45145.442492000002</v>
      </c>
      <c r="H14" s="321">
        <v>59967.104910000009</v>
      </c>
      <c r="I14" s="322">
        <v>235310.85105</v>
      </c>
    </row>
    <row r="15" spans="1:9" ht="16.5" customHeight="1" x14ac:dyDescent="0.3">
      <c r="A15" s="323" t="s">
        <v>620</v>
      </c>
      <c r="B15" s="324">
        <v>12979.484647000001</v>
      </c>
      <c r="C15" s="325">
        <v>52102.121555000005</v>
      </c>
      <c r="D15" s="333">
        <v>64155.246379999997</v>
      </c>
      <c r="E15" s="325">
        <v>267802.85973000003</v>
      </c>
      <c r="F15" s="324">
        <v>9491.4484470000007</v>
      </c>
      <c r="G15" s="325">
        <v>36483.283215000003</v>
      </c>
      <c r="H15" s="324">
        <v>46753.330550000006</v>
      </c>
      <c r="I15" s="325">
        <v>191870.53555000003</v>
      </c>
    </row>
    <row r="16" spans="1:9" ht="16.5" customHeight="1" x14ac:dyDescent="0.3">
      <c r="A16" s="201" t="s">
        <v>621</v>
      </c>
      <c r="B16" s="321">
        <v>4139.3773060000003</v>
      </c>
      <c r="C16" s="322">
        <v>12776.249387</v>
      </c>
      <c r="D16" s="331">
        <v>31830.2896</v>
      </c>
      <c r="E16" s="322">
        <v>97857.24384000001</v>
      </c>
      <c r="F16" s="321">
        <v>413.49021599999998</v>
      </c>
      <c r="G16" s="322">
        <v>1179.769577</v>
      </c>
      <c r="H16" s="321">
        <v>3793.5300099999995</v>
      </c>
      <c r="I16" s="322">
        <v>10056.92369</v>
      </c>
    </row>
    <row r="17" spans="1:9" ht="16.5" customHeight="1" x14ac:dyDescent="0.3">
      <c r="A17" s="323" t="s">
        <v>693</v>
      </c>
      <c r="B17" s="324">
        <v>10556.51218</v>
      </c>
      <c r="C17" s="325">
        <v>56191.547939999997</v>
      </c>
      <c r="D17" s="333">
        <v>51186.555999999997</v>
      </c>
      <c r="E17" s="325">
        <v>280199.67904000002</v>
      </c>
      <c r="F17" s="324">
        <v>1600.8535599999998</v>
      </c>
      <c r="G17" s="325">
        <v>7246.8620199999996</v>
      </c>
      <c r="H17" s="324">
        <v>9304.2098400000013</v>
      </c>
      <c r="I17" s="325">
        <v>32914.390200000002</v>
      </c>
    </row>
    <row r="18" spans="1:9" ht="16.5" customHeight="1" x14ac:dyDescent="0.3">
      <c r="A18" s="201" t="s">
        <v>694</v>
      </c>
      <c r="B18" s="321">
        <v>24631.99886</v>
      </c>
      <c r="C18" s="322">
        <v>94298.823761000007</v>
      </c>
      <c r="D18" s="331">
        <v>72604.668329999986</v>
      </c>
      <c r="E18" s="322">
        <v>292637.25381000002</v>
      </c>
      <c r="F18" s="321">
        <v>20706.307631</v>
      </c>
      <c r="G18" s="322">
        <v>79815.300232000009</v>
      </c>
      <c r="H18" s="321">
        <v>63865.467439999986</v>
      </c>
      <c r="I18" s="322">
        <v>258559.32339999996</v>
      </c>
    </row>
    <row r="19" spans="1:9" ht="16.5" customHeight="1" x14ac:dyDescent="0.3">
      <c r="A19" s="323" t="s">
        <v>695</v>
      </c>
      <c r="B19" s="324">
        <v>3798.7628519999998</v>
      </c>
      <c r="C19" s="325">
        <v>18901.432919999999</v>
      </c>
      <c r="D19" s="333">
        <v>9777.7966400000005</v>
      </c>
      <c r="E19" s="325">
        <v>54482.796280000002</v>
      </c>
      <c r="F19" s="324">
        <v>3774.3208520000003</v>
      </c>
      <c r="G19" s="325">
        <v>18859.68578</v>
      </c>
      <c r="H19" s="324">
        <v>9755.7388599999995</v>
      </c>
      <c r="I19" s="325">
        <v>54444.195</v>
      </c>
    </row>
    <row r="20" spans="1:9" ht="16.5" customHeight="1" x14ac:dyDescent="0.3">
      <c r="A20" s="201" t="s">
        <v>624</v>
      </c>
      <c r="B20" s="321">
        <v>6547.169640000001</v>
      </c>
      <c r="C20" s="322">
        <v>21946.028124</v>
      </c>
      <c r="D20" s="331">
        <v>11843.46573</v>
      </c>
      <c r="E20" s="322">
        <v>41340.56942</v>
      </c>
      <c r="F20" s="321">
        <v>6547.169640000001</v>
      </c>
      <c r="G20" s="322">
        <v>21946.011174000003</v>
      </c>
      <c r="H20" s="321">
        <v>11843.465730000002</v>
      </c>
      <c r="I20" s="322">
        <v>41340.213459999999</v>
      </c>
    </row>
    <row r="21" spans="1:9" ht="16.5" customHeight="1" x14ac:dyDescent="0.3">
      <c r="A21" s="323" t="s">
        <v>696</v>
      </c>
      <c r="B21" s="324">
        <v>5501.0268980000001</v>
      </c>
      <c r="C21" s="325">
        <v>20093.713457999998</v>
      </c>
      <c r="D21" s="333">
        <v>28073.256030000004</v>
      </c>
      <c r="E21" s="325">
        <v>101714.15605000001</v>
      </c>
      <c r="F21" s="324">
        <v>5215.1529990000008</v>
      </c>
      <c r="G21" s="325">
        <v>19161.936589000001</v>
      </c>
      <c r="H21" s="324">
        <v>26173.58426</v>
      </c>
      <c r="I21" s="325">
        <v>95622.786760000003</v>
      </c>
    </row>
    <row r="22" spans="1:9" ht="16.5" customHeight="1" x14ac:dyDescent="0.3">
      <c r="A22" s="201" t="s">
        <v>627</v>
      </c>
      <c r="B22" s="321">
        <v>4341.6691500000006</v>
      </c>
      <c r="C22" s="322">
        <v>17390.476545000001</v>
      </c>
      <c r="D22" s="331">
        <v>8050.6553599999988</v>
      </c>
      <c r="E22" s="322">
        <v>34679.59016</v>
      </c>
      <c r="F22" s="321">
        <v>760.04782</v>
      </c>
      <c r="G22" s="322">
        <v>4004.5724749999999</v>
      </c>
      <c r="H22" s="321">
        <v>2078.4135300000003</v>
      </c>
      <c r="I22" s="322">
        <v>9732.6905200000001</v>
      </c>
    </row>
    <row r="23" spans="1:9" ht="16.5" customHeight="1" x14ac:dyDescent="0.3">
      <c r="A23" s="323" t="s">
        <v>628</v>
      </c>
      <c r="B23" s="324">
        <v>2428.1241749999999</v>
      </c>
      <c r="C23" s="325">
        <v>18782.576110999998</v>
      </c>
      <c r="D23" s="333">
        <v>12443.82573</v>
      </c>
      <c r="E23" s="325">
        <v>71280.147370000006</v>
      </c>
      <c r="F23" s="324">
        <v>1400.2127150000001</v>
      </c>
      <c r="G23" s="325">
        <v>14657.188661</v>
      </c>
      <c r="H23" s="324">
        <v>3249.6010100000003</v>
      </c>
      <c r="I23" s="325">
        <v>30267.319339999995</v>
      </c>
    </row>
    <row r="24" spans="1:9" ht="16.5" customHeight="1" x14ac:dyDescent="0.3">
      <c r="A24" s="327" t="s">
        <v>629</v>
      </c>
      <c r="B24" s="328">
        <v>69867.974898000015</v>
      </c>
      <c r="C24" s="329">
        <v>285607.293473</v>
      </c>
      <c r="D24" s="375">
        <v>287435.84500999999</v>
      </c>
      <c r="E24" s="329">
        <v>1207679.8462499999</v>
      </c>
      <c r="F24" s="328">
        <v>48383.558518999998</v>
      </c>
      <c r="G24" s="329">
        <v>189047.20526399999</v>
      </c>
      <c r="H24" s="376">
        <v>179964.32127000001</v>
      </c>
      <c r="I24" s="329">
        <v>711544.70447</v>
      </c>
    </row>
    <row r="25" spans="1:9" ht="16.5" customHeight="1" x14ac:dyDescent="0.3">
      <c r="A25" s="201"/>
      <c r="B25" s="321"/>
      <c r="C25" s="322"/>
      <c r="D25" s="331"/>
      <c r="E25" s="322"/>
      <c r="F25" s="321"/>
      <c r="G25" s="322"/>
      <c r="H25" s="377"/>
      <c r="I25" s="322"/>
    </row>
    <row r="26" spans="1:9" ht="16.5" customHeight="1" x14ac:dyDescent="0.3">
      <c r="A26" s="201" t="s">
        <v>630</v>
      </c>
      <c r="B26" s="321">
        <v>4139.8591869999991</v>
      </c>
      <c r="C26" s="322">
        <v>16511.867258999999</v>
      </c>
      <c r="D26" s="331">
        <v>19625.12096</v>
      </c>
      <c r="E26" s="322">
        <v>73804.913329999996</v>
      </c>
      <c r="F26" s="321">
        <v>3202.8665860000001</v>
      </c>
      <c r="G26" s="322">
        <v>12755.681396000002</v>
      </c>
      <c r="H26" s="321">
        <v>12791.279130000001</v>
      </c>
      <c r="I26" s="322">
        <v>48855.080160000005</v>
      </c>
    </row>
    <row r="27" spans="1:9" s="378" customFormat="1" ht="16.5" customHeight="1" x14ac:dyDescent="0.3">
      <c r="A27" s="323" t="s">
        <v>697</v>
      </c>
      <c r="B27" s="324">
        <v>1578.5770559999999</v>
      </c>
      <c r="C27" s="325">
        <v>5641.0157739999995</v>
      </c>
      <c r="D27" s="333">
        <v>11511.852210000001</v>
      </c>
      <c r="E27" s="325">
        <v>40714.058730000004</v>
      </c>
      <c r="F27" s="324">
        <v>859.23800899999981</v>
      </c>
      <c r="G27" s="325">
        <v>3033.170533</v>
      </c>
      <c r="H27" s="324">
        <v>5216.8038200000001</v>
      </c>
      <c r="I27" s="325">
        <v>19012.467079999999</v>
      </c>
    </row>
    <row r="28" spans="1:9" ht="16.5" customHeight="1" x14ac:dyDescent="0.3">
      <c r="A28" s="201" t="s">
        <v>698</v>
      </c>
      <c r="B28" s="321">
        <v>89594.419181000005</v>
      </c>
      <c r="C28" s="322">
        <v>327798.36331100005</v>
      </c>
      <c r="D28" s="331">
        <v>72986.491850000006</v>
      </c>
      <c r="E28" s="322">
        <v>274759.44972999999</v>
      </c>
      <c r="F28" s="321">
        <v>50927.233960999998</v>
      </c>
      <c r="G28" s="322">
        <v>154363.50453999999</v>
      </c>
      <c r="H28" s="321">
        <v>35187.562389999992</v>
      </c>
      <c r="I28" s="322">
        <v>113616.88106</v>
      </c>
    </row>
    <row r="29" spans="1:9" ht="16.5" customHeight="1" x14ac:dyDescent="0.3">
      <c r="A29" s="323" t="s">
        <v>633</v>
      </c>
      <c r="B29" s="324">
        <v>23364.335869999999</v>
      </c>
      <c r="C29" s="325">
        <v>78160.946380000009</v>
      </c>
      <c r="D29" s="333">
        <v>9854.9628100000009</v>
      </c>
      <c r="E29" s="325">
        <v>34709.305430000008</v>
      </c>
      <c r="F29" s="324">
        <v>23357.958869999999</v>
      </c>
      <c r="G29" s="325">
        <v>59376.551749999999</v>
      </c>
      <c r="H29" s="324">
        <v>9838.4366100000007</v>
      </c>
      <c r="I29" s="325">
        <v>25266.286379999998</v>
      </c>
    </row>
    <row r="30" spans="1:9" ht="16.5" customHeight="1" x14ac:dyDescent="0.3">
      <c r="A30" s="201" t="s">
        <v>699</v>
      </c>
      <c r="B30" s="321">
        <v>19923.205019000001</v>
      </c>
      <c r="C30" s="322">
        <v>79065.746438999995</v>
      </c>
      <c r="D30" s="331">
        <v>15849.671080000002</v>
      </c>
      <c r="E30" s="322">
        <v>61164.934789999999</v>
      </c>
      <c r="F30" s="321">
        <v>6448.098019</v>
      </c>
      <c r="G30" s="322">
        <v>19217.786878999999</v>
      </c>
      <c r="H30" s="321">
        <v>6865.7147500000001</v>
      </c>
      <c r="I30" s="322">
        <v>19244.317999999999</v>
      </c>
    </row>
    <row r="31" spans="1:9" ht="16.5" customHeight="1" x14ac:dyDescent="0.3">
      <c r="A31" s="323" t="s">
        <v>641</v>
      </c>
      <c r="B31" s="324">
        <v>15050.208849999999</v>
      </c>
      <c r="C31" s="325">
        <v>30459.010749999998</v>
      </c>
      <c r="D31" s="333">
        <v>11892.63062</v>
      </c>
      <c r="E31" s="325">
        <v>26587.988990000002</v>
      </c>
      <c r="F31" s="324">
        <v>65.984250000000003</v>
      </c>
      <c r="G31" s="325">
        <v>1005.0264500000001</v>
      </c>
      <c r="H31" s="324">
        <v>94.183000000000007</v>
      </c>
      <c r="I31" s="325">
        <v>1228.20334</v>
      </c>
    </row>
    <row r="32" spans="1:9" ht="16.5" customHeight="1" x14ac:dyDescent="0.3">
      <c r="A32" s="201" t="s">
        <v>700</v>
      </c>
      <c r="B32" s="321">
        <v>334.83983999999998</v>
      </c>
      <c r="C32" s="322">
        <v>845.21145999999999</v>
      </c>
      <c r="D32" s="331">
        <v>1981.0143799999996</v>
      </c>
      <c r="E32" s="322">
        <v>4902.9702899999993</v>
      </c>
      <c r="F32" s="321">
        <v>0</v>
      </c>
      <c r="G32" s="322">
        <v>1.9E-2</v>
      </c>
      <c r="H32" s="321">
        <v>0</v>
      </c>
      <c r="I32" s="322">
        <v>0.20798</v>
      </c>
    </row>
    <row r="33" spans="1:9" ht="16.5" customHeight="1" x14ac:dyDescent="0.3">
      <c r="A33" s="323" t="s">
        <v>701</v>
      </c>
      <c r="B33" s="324">
        <v>97240.058778000021</v>
      </c>
      <c r="C33" s="325">
        <v>421846.23334599996</v>
      </c>
      <c r="D33" s="333">
        <v>255598.86369999999</v>
      </c>
      <c r="E33" s="325">
        <v>942594.95080000011</v>
      </c>
      <c r="F33" s="324">
        <v>36248.240990999991</v>
      </c>
      <c r="G33" s="325">
        <v>113451.31191999998</v>
      </c>
      <c r="H33" s="324">
        <v>69548.959439999977</v>
      </c>
      <c r="I33" s="325">
        <v>180121.48556</v>
      </c>
    </row>
    <row r="34" spans="1:9" ht="16.5" customHeight="1" x14ac:dyDescent="0.3">
      <c r="A34" s="201" t="s">
        <v>646</v>
      </c>
      <c r="B34" s="321">
        <v>20351.181493</v>
      </c>
      <c r="C34" s="322">
        <v>77286.972099999999</v>
      </c>
      <c r="D34" s="331">
        <v>64397.28155</v>
      </c>
      <c r="E34" s="322">
        <v>270217.96860999998</v>
      </c>
      <c r="F34" s="321">
        <v>6785.6564229999994</v>
      </c>
      <c r="G34" s="322">
        <v>8974.059749</v>
      </c>
      <c r="H34" s="321">
        <v>17247.631379999995</v>
      </c>
      <c r="I34" s="322">
        <v>25470.239489999993</v>
      </c>
    </row>
    <row r="35" spans="1:9" ht="16.5" customHeight="1" x14ac:dyDescent="0.3">
      <c r="A35" s="323" t="s">
        <v>702</v>
      </c>
      <c r="B35" s="324">
        <v>12524.483554999995</v>
      </c>
      <c r="C35" s="325">
        <v>44865.770184999994</v>
      </c>
      <c r="D35" s="333">
        <v>80229.093609999996</v>
      </c>
      <c r="E35" s="325">
        <v>276330.99537999998</v>
      </c>
      <c r="F35" s="324">
        <v>556.39129000000048</v>
      </c>
      <c r="G35" s="325">
        <v>2540.8388500000005</v>
      </c>
      <c r="H35" s="324">
        <v>3620.2452199999971</v>
      </c>
      <c r="I35" s="325">
        <v>15555.242739999996</v>
      </c>
    </row>
    <row r="36" spans="1:9" ht="16.5" customHeight="1" x14ac:dyDescent="0.3">
      <c r="A36" s="201" t="s">
        <v>703</v>
      </c>
      <c r="B36" s="321">
        <v>10836.37</v>
      </c>
      <c r="C36" s="322">
        <v>44941.043320000004</v>
      </c>
      <c r="D36" s="331">
        <v>8328.3539799999999</v>
      </c>
      <c r="E36" s="322">
        <v>34527.856220000001</v>
      </c>
      <c r="F36" s="321">
        <v>627.81957</v>
      </c>
      <c r="G36" s="322">
        <v>2761.8091000000004</v>
      </c>
      <c r="H36" s="321">
        <v>498.73316</v>
      </c>
      <c r="I36" s="322">
        <v>2252.1511</v>
      </c>
    </row>
    <row r="37" spans="1:9" ht="16.5" customHeight="1" x14ac:dyDescent="0.3">
      <c r="A37" s="323" t="s">
        <v>704</v>
      </c>
      <c r="B37" s="324">
        <v>5590.5612699999992</v>
      </c>
      <c r="C37" s="325">
        <v>21983.654779999997</v>
      </c>
      <c r="D37" s="333">
        <v>4537.2223300000005</v>
      </c>
      <c r="E37" s="325">
        <v>17900.451999999997</v>
      </c>
      <c r="F37" s="324">
        <v>104.453</v>
      </c>
      <c r="G37" s="325">
        <v>657.48799999999994</v>
      </c>
      <c r="H37" s="324">
        <v>112.68795999999999</v>
      </c>
      <c r="I37" s="325">
        <v>756.52805999999987</v>
      </c>
    </row>
    <row r="38" spans="1:9" ht="16.5" customHeight="1" x14ac:dyDescent="0.3">
      <c r="A38" s="201" t="s">
        <v>647</v>
      </c>
      <c r="B38" s="321">
        <v>10492.818982000001</v>
      </c>
      <c r="C38" s="322">
        <v>94624.45496399999</v>
      </c>
      <c r="D38" s="331">
        <v>11197.605870000001</v>
      </c>
      <c r="E38" s="322">
        <v>73653.694600000003</v>
      </c>
      <c r="F38" s="321">
        <v>3611.0473199999997</v>
      </c>
      <c r="G38" s="322">
        <v>20435.100789999997</v>
      </c>
      <c r="H38" s="321">
        <v>4105.533629999999</v>
      </c>
      <c r="I38" s="322">
        <v>18720.227389999996</v>
      </c>
    </row>
    <row r="39" spans="1:9" ht="16.5" customHeight="1" x14ac:dyDescent="0.3">
      <c r="A39" s="323" t="s">
        <v>648</v>
      </c>
      <c r="B39" s="324">
        <v>2809.4663600000003</v>
      </c>
      <c r="C39" s="325">
        <v>22920.766113999998</v>
      </c>
      <c r="D39" s="333">
        <v>3434.3403600000006</v>
      </c>
      <c r="E39" s="325">
        <v>25011.669500000004</v>
      </c>
      <c r="F39" s="324">
        <v>1618.9403199999997</v>
      </c>
      <c r="G39" s="325">
        <v>10835.814420000001</v>
      </c>
      <c r="H39" s="324">
        <v>1928.9922300000003</v>
      </c>
      <c r="I39" s="325">
        <v>11196.046609999999</v>
      </c>
    </row>
    <row r="40" spans="1:9" ht="16.5" customHeight="1" x14ac:dyDescent="0.3">
      <c r="A40" s="201" t="s">
        <v>705</v>
      </c>
      <c r="B40" s="321">
        <v>673.62139999999999</v>
      </c>
      <c r="C40" s="322">
        <v>7762.3728799999999</v>
      </c>
      <c r="D40" s="331">
        <v>747.79863999999998</v>
      </c>
      <c r="E40" s="322">
        <v>7203.4982399999999</v>
      </c>
      <c r="F40" s="321">
        <v>507.80099999999999</v>
      </c>
      <c r="G40" s="322">
        <v>1382.0625299999999</v>
      </c>
      <c r="H40" s="321">
        <v>519.44083000000001</v>
      </c>
      <c r="I40" s="322">
        <v>1423.99638</v>
      </c>
    </row>
    <row r="41" spans="1:9" ht="16.5" customHeight="1" x14ac:dyDescent="0.3">
      <c r="A41" s="323" t="s">
        <v>650</v>
      </c>
      <c r="B41" s="324">
        <v>7952.1306620000005</v>
      </c>
      <c r="C41" s="325">
        <v>14747.773589</v>
      </c>
      <c r="D41" s="333">
        <v>22655.97438</v>
      </c>
      <c r="E41" s="325">
        <v>38453.261700000003</v>
      </c>
      <c r="F41" s="324">
        <v>6957.2628720000002</v>
      </c>
      <c r="G41" s="325">
        <v>10454.273939000001</v>
      </c>
      <c r="H41" s="324">
        <v>19545.505090000006</v>
      </c>
      <c r="I41" s="325">
        <v>26809.016770000006</v>
      </c>
    </row>
    <row r="42" spans="1:9" ht="16.5" customHeight="1" x14ac:dyDescent="0.3">
      <c r="A42" s="201" t="s">
        <v>706</v>
      </c>
      <c r="B42" s="321">
        <v>2449.2219599999999</v>
      </c>
      <c r="C42" s="322">
        <v>6687.5068199999996</v>
      </c>
      <c r="D42" s="331">
        <v>5060.90247</v>
      </c>
      <c r="E42" s="322">
        <v>13695.79204</v>
      </c>
      <c r="F42" s="321">
        <v>44.668860000000002</v>
      </c>
      <c r="G42" s="322">
        <v>144.50341999999998</v>
      </c>
      <c r="H42" s="321">
        <v>116.53485999999999</v>
      </c>
      <c r="I42" s="322">
        <v>347.60096999999996</v>
      </c>
    </row>
    <row r="43" spans="1:9" ht="16.5" customHeight="1" x14ac:dyDescent="0.3">
      <c r="A43" s="323" t="s">
        <v>707</v>
      </c>
      <c r="B43" s="324">
        <v>7750.112036999999</v>
      </c>
      <c r="C43" s="325">
        <v>29262.352275999998</v>
      </c>
      <c r="D43" s="333">
        <v>9237.1865000000016</v>
      </c>
      <c r="E43" s="325">
        <v>33992.374800000005</v>
      </c>
      <c r="F43" s="324">
        <v>7729.9520370000009</v>
      </c>
      <c r="G43" s="325">
        <v>28919.605276000002</v>
      </c>
      <c r="H43" s="324">
        <v>9218.0344999999998</v>
      </c>
      <c r="I43" s="325">
        <v>33485.697489999999</v>
      </c>
    </row>
    <row r="44" spans="1:9" ht="16.5" customHeight="1" x14ac:dyDescent="0.3">
      <c r="A44" s="201" t="s">
        <v>708</v>
      </c>
      <c r="B44" s="321">
        <v>2934.8388999999997</v>
      </c>
      <c r="C44" s="322">
        <v>12241.894248000001</v>
      </c>
      <c r="D44" s="331">
        <v>6191.1511799999998</v>
      </c>
      <c r="E44" s="322">
        <v>24397.73083</v>
      </c>
      <c r="F44" s="321">
        <v>2331.1484799999998</v>
      </c>
      <c r="G44" s="322">
        <v>9682.055518000001</v>
      </c>
      <c r="H44" s="321">
        <v>3996.2431000000001</v>
      </c>
      <c r="I44" s="322">
        <v>15032.461749999997</v>
      </c>
    </row>
    <row r="45" spans="1:9" ht="16.5" customHeight="1" x14ac:dyDescent="0.3">
      <c r="A45" s="323" t="s">
        <v>655</v>
      </c>
      <c r="B45" s="324">
        <v>4145.3039589999998</v>
      </c>
      <c r="C45" s="325">
        <v>21722.869715000001</v>
      </c>
      <c r="D45" s="333">
        <v>25506.806079999998</v>
      </c>
      <c r="E45" s="325">
        <v>105364.08418999999</v>
      </c>
      <c r="F45" s="324">
        <v>1157.083453</v>
      </c>
      <c r="G45" s="325">
        <v>3883.8977850000001</v>
      </c>
      <c r="H45" s="324">
        <v>9199.5842600000033</v>
      </c>
      <c r="I45" s="325">
        <v>30619.481000000003</v>
      </c>
    </row>
    <row r="46" spans="1:9" ht="16.5" customHeight="1" x14ac:dyDescent="0.3">
      <c r="A46" s="201" t="s">
        <v>709</v>
      </c>
      <c r="B46" s="321">
        <v>575905.92064799997</v>
      </c>
      <c r="C46" s="322">
        <v>1673150.4514810001</v>
      </c>
      <c r="D46" s="331">
        <v>144581.94159000003</v>
      </c>
      <c r="E46" s="322">
        <v>508259.80310000002</v>
      </c>
      <c r="F46" s="321">
        <v>102543.60306799998</v>
      </c>
      <c r="G46" s="322">
        <v>368339.731891</v>
      </c>
      <c r="H46" s="321">
        <v>26662.80471</v>
      </c>
      <c r="I46" s="322">
        <v>122916.29068000001</v>
      </c>
    </row>
    <row r="47" spans="1:9" ht="16.5" customHeight="1" x14ac:dyDescent="0.3">
      <c r="A47" s="323" t="s">
        <v>710</v>
      </c>
      <c r="B47" s="324">
        <v>180005.58542499997</v>
      </c>
      <c r="C47" s="325">
        <v>469406.52109499997</v>
      </c>
      <c r="D47" s="333">
        <v>44796.653170000005</v>
      </c>
      <c r="E47" s="325">
        <v>127746.66497</v>
      </c>
      <c r="F47" s="324">
        <v>5008.4774250000009</v>
      </c>
      <c r="G47" s="325">
        <v>98488.98109500001</v>
      </c>
      <c r="H47" s="324">
        <v>2893.1705499999994</v>
      </c>
      <c r="I47" s="325">
        <v>35416.61292</v>
      </c>
    </row>
    <row r="48" spans="1:9" ht="16.5" customHeight="1" x14ac:dyDescent="0.3">
      <c r="A48" s="201" t="s">
        <v>711</v>
      </c>
      <c r="B48" s="321">
        <v>320184.91589999996</v>
      </c>
      <c r="C48" s="322">
        <v>889482.89818000002</v>
      </c>
      <c r="D48" s="331">
        <v>74519.990720000016</v>
      </c>
      <c r="E48" s="322">
        <v>239116.26963000005</v>
      </c>
      <c r="F48" s="321">
        <v>81974.157999999996</v>
      </c>
      <c r="G48" s="322">
        <v>169780.52227999998</v>
      </c>
      <c r="H48" s="321">
        <v>18064.02722</v>
      </c>
      <c r="I48" s="322">
        <v>46924.2451</v>
      </c>
    </row>
    <row r="49" spans="1:9" ht="16.5" customHeight="1" x14ac:dyDescent="0.3">
      <c r="A49" s="323" t="s">
        <v>712</v>
      </c>
      <c r="B49" s="324">
        <v>18619.752763</v>
      </c>
      <c r="C49" s="325">
        <v>163872.798266</v>
      </c>
      <c r="D49" s="333">
        <v>13381.5527</v>
      </c>
      <c r="E49" s="325">
        <v>105276.13248</v>
      </c>
      <c r="F49" s="324">
        <v>3864.6660830000001</v>
      </c>
      <c r="G49" s="325">
        <v>24531.603876000001</v>
      </c>
      <c r="H49" s="324">
        <v>3399.8021099999996</v>
      </c>
      <c r="I49" s="325">
        <v>22748.975540000003</v>
      </c>
    </row>
    <row r="50" spans="1:9" ht="16.5" customHeight="1" x14ac:dyDescent="0.3">
      <c r="A50" s="201" t="s">
        <v>658</v>
      </c>
      <c r="B50" s="321">
        <v>8413.9601910000001</v>
      </c>
      <c r="C50" s="322">
        <v>130637.39088800001</v>
      </c>
      <c r="D50" s="331">
        <v>7853.0858800000005</v>
      </c>
      <c r="E50" s="322">
        <v>59751.629180000004</v>
      </c>
      <c r="F50" s="321">
        <v>6611.5007910000004</v>
      </c>
      <c r="G50" s="322">
        <v>119321.81823800001</v>
      </c>
      <c r="H50" s="321">
        <v>6311.3685600000008</v>
      </c>
      <c r="I50" s="322">
        <v>51763.238700000002</v>
      </c>
    </row>
    <row r="51" spans="1:9" ht="16.5" customHeight="1" x14ac:dyDescent="0.3">
      <c r="A51" s="323" t="s">
        <v>713</v>
      </c>
      <c r="B51" s="324">
        <v>22661.116541999996</v>
      </c>
      <c r="C51" s="325">
        <v>86902.415750999993</v>
      </c>
      <c r="D51" s="333">
        <v>57202.940719999991</v>
      </c>
      <c r="E51" s="325">
        <v>245679.28480999998</v>
      </c>
      <c r="F51" s="324">
        <v>5259.8624989999998</v>
      </c>
      <c r="G51" s="325">
        <v>19820.257448999997</v>
      </c>
      <c r="H51" s="324">
        <v>16132.78465</v>
      </c>
      <c r="I51" s="325">
        <v>93928.538429999986</v>
      </c>
    </row>
    <row r="52" spans="1:9" ht="16.5" customHeight="1" x14ac:dyDescent="0.3">
      <c r="A52" s="201" t="s">
        <v>714</v>
      </c>
      <c r="B52" s="321">
        <v>7805.4386000000004</v>
      </c>
      <c r="C52" s="322">
        <v>29311.946179999999</v>
      </c>
      <c r="D52" s="331">
        <v>13346.704379999999</v>
      </c>
      <c r="E52" s="322">
        <v>48528.876879999996</v>
      </c>
      <c r="F52" s="321">
        <v>76.775999999999996</v>
      </c>
      <c r="G52" s="322">
        <v>358.78800000000001</v>
      </c>
      <c r="H52" s="321">
        <v>177.92728</v>
      </c>
      <c r="I52" s="322">
        <v>755.67685000000006</v>
      </c>
    </row>
    <row r="53" spans="1:9" ht="16.5" customHeight="1" x14ac:dyDescent="0.3">
      <c r="A53" s="201" t="s">
        <v>715</v>
      </c>
      <c r="B53" s="324">
        <v>9077.97811</v>
      </c>
      <c r="C53" s="325">
        <v>34378.767657999997</v>
      </c>
      <c r="D53" s="333">
        <v>17024.15004</v>
      </c>
      <c r="E53" s="325">
        <v>64427.408060000009</v>
      </c>
      <c r="F53" s="324">
        <v>2197.6866</v>
      </c>
      <c r="G53" s="325">
        <v>8035.9609479999999</v>
      </c>
      <c r="H53" s="324">
        <v>2943.4691499999999</v>
      </c>
      <c r="I53" s="325">
        <v>11486.262790000001</v>
      </c>
    </row>
    <row r="54" spans="1:9" ht="16.5" customHeight="1" x14ac:dyDescent="0.3">
      <c r="A54" s="323" t="s">
        <v>660</v>
      </c>
      <c r="B54" s="321">
        <v>1365.9934810000002</v>
      </c>
      <c r="C54" s="322">
        <v>5815.638656000001</v>
      </c>
      <c r="D54" s="331">
        <v>1373.3162100000002</v>
      </c>
      <c r="E54" s="322">
        <v>21130.299179999998</v>
      </c>
      <c r="F54" s="321">
        <v>1216.355</v>
      </c>
      <c r="G54" s="322">
        <v>4924.0650000000005</v>
      </c>
      <c r="H54" s="321">
        <v>712.50542999999993</v>
      </c>
      <c r="I54" s="322">
        <v>8252.5193500000005</v>
      </c>
    </row>
    <row r="55" spans="1:9" ht="16.5" customHeight="1" x14ac:dyDescent="0.3">
      <c r="A55" s="201" t="s">
        <v>716</v>
      </c>
      <c r="B55" s="324">
        <v>389.62107999999995</v>
      </c>
      <c r="C55" s="325">
        <v>2265.925753</v>
      </c>
      <c r="D55" s="333">
        <v>4669.1731500000005</v>
      </c>
      <c r="E55" s="325">
        <v>27454.072140000004</v>
      </c>
      <c r="F55" s="324">
        <v>251.81711000000001</v>
      </c>
      <c r="G55" s="325">
        <v>1199.346663</v>
      </c>
      <c r="H55" s="324">
        <v>1868.8865799999999</v>
      </c>
      <c r="I55" s="325">
        <v>9353.3102499999986</v>
      </c>
    </row>
    <row r="56" spans="1:9" ht="16.5" customHeight="1" x14ac:dyDescent="0.3">
      <c r="A56" s="323" t="s">
        <v>662</v>
      </c>
      <c r="B56" s="321">
        <v>5755.6526519999998</v>
      </c>
      <c r="C56" s="322">
        <v>27881.678672000005</v>
      </c>
      <c r="D56" s="331">
        <v>3192.5643599999999</v>
      </c>
      <c r="E56" s="322">
        <v>18985.319230000001</v>
      </c>
      <c r="F56" s="321">
        <v>243.31415799999996</v>
      </c>
      <c r="G56" s="322">
        <v>668.08837799999992</v>
      </c>
      <c r="H56" s="321">
        <v>91.584970000000013</v>
      </c>
      <c r="I56" s="322">
        <v>329.51211999999998</v>
      </c>
    </row>
    <row r="57" spans="1:9" ht="16.5" customHeight="1" x14ac:dyDescent="0.3">
      <c r="A57" s="327" t="s">
        <v>663</v>
      </c>
      <c r="B57" s="328">
        <v>808245.91221799992</v>
      </c>
      <c r="C57" s="329">
        <v>2708717.1961759999</v>
      </c>
      <c r="D57" s="375">
        <v>591216.98829000001</v>
      </c>
      <c r="E57" s="329">
        <v>2256653.5065099997</v>
      </c>
      <c r="F57" s="328">
        <v>206445.52261699998</v>
      </c>
      <c r="G57" s="329">
        <v>793803.63825999992</v>
      </c>
      <c r="H57" s="376">
        <v>177794.81468999994</v>
      </c>
      <c r="I57" s="329">
        <v>651503.8179599999</v>
      </c>
    </row>
    <row r="58" spans="1:9" ht="16.5" customHeight="1" x14ac:dyDescent="0.3">
      <c r="A58" s="339" t="s">
        <v>717</v>
      </c>
      <c r="B58" s="328">
        <v>878113.88711599994</v>
      </c>
      <c r="C58" s="329">
        <v>2994324.4896490001</v>
      </c>
      <c r="D58" s="375">
        <v>878652.83330000006</v>
      </c>
      <c r="E58" s="329">
        <v>3464333.3527599997</v>
      </c>
      <c r="F58" s="328">
        <v>254829.08113599999</v>
      </c>
      <c r="G58" s="329">
        <v>982850.84352399991</v>
      </c>
      <c r="H58" s="376">
        <v>357759.13595999999</v>
      </c>
      <c r="I58" s="329">
        <v>1363048.5224299999</v>
      </c>
    </row>
    <row r="59" spans="1:9" ht="25.5" customHeight="1" x14ac:dyDescent="0.4">
      <c r="A59" s="180" t="s">
        <v>687</v>
      </c>
      <c r="B59" s="366"/>
      <c r="C59" s="366"/>
      <c r="D59" s="366"/>
      <c r="E59" s="366"/>
      <c r="F59" s="366"/>
      <c r="G59" s="366"/>
      <c r="H59" s="366"/>
      <c r="I59" s="366"/>
    </row>
    <row r="60" spans="1:9" ht="20.399999999999999" x14ac:dyDescent="0.35">
      <c r="A60" s="367" t="s">
        <v>688</v>
      </c>
      <c r="B60" s="368"/>
      <c r="C60" s="368"/>
      <c r="D60" s="368"/>
      <c r="E60" s="368"/>
      <c r="F60" s="368"/>
      <c r="G60" s="368"/>
      <c r="H60" s="368"/>
      <c r="I60" s="368"/>
    </row>
    <row r="61" spans="1:9" ht="24" customHeight="1" thickBot="1" x14ac:dyDescent="0.35">
      <c r="A61" s="309"/>
      <c r="B61" s="310"/>
      <c r="C61" s="310"/>
      <c r="D61" s="310"/>
      <c r="E61" s="310"/>
      <c r="F61" s="310"/>
      <c r="G61" s="310"/>
    </row>
    <row r="62" spans="1:9" ht="24" customHeight="1" thickBot="1" x14ac:dyDescent="0.3">
      <c r="A62" s="452" t="s">
        <v>605</v>
      </c>
      <c r="B62" s="457" t="s">
        <v>606</v>
      </c>
      <c r="C62" s="458"/>
      <c r="D62" s="458"/>
      <c r="E62" s="459"/>
      <c r="F62" s="457" t="s">
        <v>607</v>
      </c>
      <c r="G62" s="458"/>
      <c r="H62" s="458"/>
      <c r="I62" s="459"/>
    </row>
    <row r="63" spans="1:9" s="378" customFormat="1" ht="23.25" customHeight="1" x14ac:dyDescent="0.25">
      <c r="A63" s="453"/>
      <c r="B63" s="460" t="s">
        <v>608</v>
      </c>
      <c r="C63" s="461"/>
      <c r="D63" s="460" t="s">
        <v>609</v>
      </c>
      <c r="E63" s="461"/>
      <c r="F63" s="460" t="s">
        <v>608</v>
      </c>
      <c r="G63" s="461"/>
      <c r="H63" s="460" t="s">
        <v>609</v>
      </c>
      <c r="I63" s="461"/>
    </row>
    <row r="64" spans="1:9" ht="47.25" customHeight="1" thickBot="1" x14ac:dyDescent="0.3">
      <c r="A64" s="454"/>
      <c r="B64" s="312" t="str">
        <f>$B$6</f>
        <v>4t TRIM. 2023</v>
      </c>
      <c r="C64" s="313" t="str">
        <f>$C$6</f>
        <v>TOTAL ACUMUL. 2023</v>
      </c>
      <c r="D64" s="312" t="str">
        <f>$B$6</f>
        <v>4t TRIM. 2023</v>
      </c>
      <c r="E64" s="313" t="str">
        <f>$C$6</f>
        <v>TOTAL ACUMUL. 2023</v>
      </c>
      <c r="F64" s="312" t="str">
        <f>$B$6</f>
        <v>4t TRIM. 2023</v>
      </c>
      <c r="G64" s="313" t="str">
        <f>$C$6</f>
        <v>TOTAL ACUMUL. 2023</v>
      </c>
      <c r="H64" s="312" t="str">
        <f>$B$6</f>
        <v>4t TRIM. 2023</v>
      </c>
      <c r="I64" s="313" t="str">
        <f>$C$6</f>
        <v>TOTAL ACUMUL. 2023</v>
      </c>
    </row>
    <row r="65" spans="1:9" ht="16.5" customHeight="1" x14ac:dyDescent="0.3">
      <c r="A65" s="379"/>
      <c r="B65" s="342"/>
      <c r="C65" s="343"/>
      <c r="D65" s="344"/>
      <c r="E65" s="343"/>
      <c r="F65" s="342"/>
      <c r="G65" s="343"/>
      <c r="H65" s="380"/>
      <c r="I65" s="343"/>
    </row>
    <row r="66" spans="1:9" ht="16.5" customHeight="1" x14ac:dyDescent="0.3">
      <c r="A66" s="346" t="s">
        <v>666</v>
      </c>
      <c r="B66" s="321">
        <v>48232.657905</v>
      </c>
      <c r="C66" s="322">
        <v>329932.72808899998</v>
      </c>
      <c r="D66" s="331">
        <v>69780.624910000013</v>
      </c>
      <c r="E66" s="322">
        <v>387888.62580000004</v>
      </c>
      <c r="F66" s="321">
        <v>13990.752937000003</v>
      </c>
      <c r="G66" s="322">
        <v>30960.511804000002</v>
      </c>
      <c r="H66" s="377">
        <v>15451.775270000004</v>
      </c>
      <c r="I66" s="322">
        <v>40812.355900000002</v>
      </c>
    </row>
    <row r="67" spans="1:9" ht="16.5" customHeight="1" x14ac:dyDescent="0.3">
      <c r="A67" s="350" t="s">
        <v>718</v>
      </c>
      <c r="B67" s="351">
        <v>1405.5387000000001</v>
      </c>
      <c r="C67" s="352">
        <v>118225.3027</v>
      </c>
      <c r="D67" s="353">
        <v>1498.37391</v>
      </c>
      <c r="E67" s="352">
        <v>125945.86735</v>
      </c>
      <c r="F67" s="351">
        <v>203.4</v>
      </c>
      <c r="G67" s="352">
        <v>972.43799999999999</v>
      </c>
      <c r="H67" s="381">
        <v>405.05336</v>
      </c>
      <c r="I67" s="352">
        <v>1926.3763899999999</v>
      </c>
    </row>
    <row r="68" spans="1:9" ht="16.5" customHeight="1" x14ac:dyDescent="0.3">
      <c r="A68" s="346" t="s">
        <v>719</v>
      </c>
      <c r="B68" s="347">
        <v>7981.0656639999997</v>
      </c>
      <c r="C68" s="348">
        <v>12706.027454999999</v>
      </c>
      <c r="D68" s="349">
        <v>6637.4145600000002</v>
      </c>
      <c r="E68" s="348">
        <v>12497.851579999999</v>
      </c>
      <c r="F68" s="347">
        <v>816.14066400000002</v>
      </c>
      <c r="G68" s="348">
        <v>2980.3764150000002</v>
      </c>
      <c r="H68" s="382">
        <v>1176.5505799999999</v>
      </c>
      <c r="I68" s="348">
        <v>4688.6802200000002</v>
      </c>
    </row>
    <row r="69" spans="1:9" ht="16.5" customHeight="1" x14ac:dyDescent="0.3">
      <c r="A69" s="350" t="s">
        <v>669</v>
      </c>
      <c r="B69" s="351">
        <v>8077.7506930000018</v>
      </c>
      <c r="C69" s="352">
        <v>32984.298572</v>
      </c>
      <c r="D69" s="353">
        <v>38092.092019999996</v>
      </c>
      <c r="E69" s="352">
        <v>146427.06177</v>
      </c>
      <c r="F69" s="351">
        <v>4276.296123000001</v>
      </c>
      <c r="G69" s="352">
        <v>17555.191262</v>
      </c>
      <c r="H69" s="381">
        <v>20647.185769999996</v>
      </c>
      <c r="I69" s="352">
        <v>77832.269780000002</v>
      </c>
    </row>
    <row r="70" spans="1:9" ht="16.5" customHeight="1" x14ac:dyDescent="0.3">
      <c r="A70" s="346" t="s">
        <v>720</v>
      </c>
      <c r="B70" s="347">
        <v>33925.693392000001</v>
      </c>
      <c r="C70" s="348">
        <v>125041.406353</v>
      </c>
      <c r="D70" s="349">
        <v>34810.52173</v>
      </c>
      <c r="E70" s="348">
        <v>127069.80262</v>
      </c>
      <c r="F70" s="347">
        <v>18119.678354999996</v>
      </c>
      <c r="G70" s="348">
        <v>80518.398466999992</v>
      </c>
      <c r="H70" s="382">
        <v>21699.729259999996</v>
      </c>
      <c r="I70" s="348">
        <v>90356.783839999989</v>
      </c>
    </row>
    <row r="71" spans="1:9" ht="16.5" customHeight="1" x14ac:dyDescent="0.3">
      <c r="A71" s="350" t="s">
        <v>721</v>
      </c>
      <c r="B71" s="351">
        <v>20633.096657999999</v>
      </c>
      <c r="C71" s="352">
        <v>87992.879734000002</v>
      </c>
      <c r="D71" s="353">
        <v>68321.485520000002</v>
      </c>
      <c r="E71" s="352">
        <v>268070.76884999999</v>
      </c>
      <c r="F71" s="351">
        <v>6393.9585829999987</v>
      </c>
      <c r="G71" s="352">
        <v>22646.913462999997</v>
      </c>
      <c r="H71" s="381">
        <v>24413.88436</v>
      </c>
      <c r="I71" s="352">
        <v>87244.830480000004</v>
      </c>
    </row>
    <row r="72" spans="1:9" ht="16.5" customHeight="1" x14ac:dyDescent="0.3">
      <c r="A72" s="383" t="s">
        <v>722</v>
      </c>
      <c r="B72" s="347">
        <v>18959.023573000002</v>
      </c>
      <c r="C72" s="348">
        <v>69650.933972999992</v>
      </c>
      <c r="D72" s="349">
        <v>46905.233870000004</v>
      </c>
      <c r="E72" s="348">
        <v>168890.91631999999</v>
      </c>
      <c r="F72" s="347">
        <v>17683.140148000002</v>
      </c>
      <c r="G72" s="348">
        <v>64613.245343000002</v>
      </c>
      <c r="H72" s="382">
        <v>42919.659149999992</v>
      </c>
      <c r="I72" s="348">
        <v>154158.30271999998</v>
      </c>
    </row>
    <row r="73" spans="1:9" ht="16.5" customHeight="1" x14ac:dyDescent="0.3">
      <c r="A73" s="350" t="s">
        <v>673</v>
      </c>
      <c r="B73" s="351">
        <v>39222.93200500001</v>
      </c>
      <c r="C73" s="352">
        <v>153786.317797</v>
      </c>
      <c r="D73" s="353">
        <v>73144.95624</v>
      </c>
      <c r="E73" s="352">
        <v>285449.81319000002</v>
      </c>
      <c r="F73" s="351">
        <v>12217.310334999995</v>
      </c>
      <c r="G73" s="352">
        <v>49689.391528999993</v>
      </c>
      <c r="H73" s="381">
        <v>26713.30103000001</v>
      </c>
      <c r="I73" s="352">
        <v>102278.86986000004</v>
      </c>
    </row>
    <row r="74" spans="1:9" ht="16.5" customHeight="1" x14ac:dyDescent="0.3">
      <c r="A74" s="346" t="s">
        <v>723</v>
      </c>
      <c r="B74" s="347">
        <v>12214.969478000001</v>
      </c>
      <c r="C74" s="348">
        <v>48675.222315999999</v>
      </c>
      <c r="D74" s="349">
        <v>23707.734779999999</v>
      </c>
      <c r="E74" s="348">
        <v>96036.633189999993</v>
      </c>
      <c r="F74" s="347">
        <v>2366.3418479999996</v>
      </c>
      <c r="G74" s="348">
        <v>14077.435706</v>
      </c>
      <c r="H74" s="382">
        <v>6019.97102</v>
      </c>
      <c r="I74" s="348">
        <v>29578.529919999997</v>
      </c>
    </row>
    <row r="75" spans="1:9" ht="16.5" customHeight="1" x14ac:dyDescent="0.3">
      <c r="A75" s="384" t="s">
        <v>724</v>
      </c>
      <c r="B75" s="351">
        <v>8877.7919060000004</v>
      </c>
      <c r="C75" s="352">
        <v>38786.124479999999</v>
      </c>
      <c r="D75" s="353">
        <v>35382.604900000006</v>
      </c>
      <c r="E75" s="352">
        <v>153420.22787</v>
      </c>
      <c r="F75" s="351">
        <v>6424.7218159999993</v>
      </c>
      <c r="G75" s="352">
        <v>28700.464224999996</v>
      </c>
      <c r="H75" s="381">
        <v>29083.444479999998</v>
      </c>
      <c r="I75" s="352">
        <v>127322.51978</v>
      </c>
    </row>
    <row r="76" spans="1:9" ht="16.5" customHeight="1" x14ac:dyDescent="0.3">
      <c r="A76" s="346" t="s">
        <v>677</v>
      </c>
      <c r="B76" s="347">
        <v>76452.421864999997</v>
      </c>
      <c r="C76" s="348">
        <v>319160.967695</v>
      </c>
      <c r="D76" s="349">
        <v>75166.630239999984</v>
      </c>
      <c r="E76" s="348">
        <v>302318.83380999998</v>
      </c>
      <c r="F76" s="347">
        <v>58384.293371</v>
      </c>
      <c r="G76" s="348">
        <v>257045.73492500003</v>
      </c>
      <c r="H76" s="382">
        <v>48427.166419999994</v>
      </c>
      <c r="I76" s="348">
        <v>198805.81679000001</v>
      </c>
    </row>
    <row r="77" spans="1:9" ht="16.5" customHeight="1" x14ac:dyDescent="0.3">
      <c r="A77" s="350" t="s">
        <v>725</v>
      </c>
      <c r="B77" s="351">
        <v>30696.147807999998</v>
      </c>
      <c r="C77" s="352">
        <v>140666.45396800002</v>
      </c>
      <c r="D77" s="353">
        <v>22040.953700000002</v>
      </c>
      <c r="E77" s="352">
        <v>101562.24926</v>
      </c>
      <c r="F77" s="351">
        <v>30289.612467999999</v>
      </c>
      <c r="G77" s="352">
        <v>137297.273988</v>
      </c>
      <c r="H77" s="381">
        <v>21525.535839999997</v>
      </c>
      <c r="I77" s="352">
        <v>98070.720959999991</v>
      </c>
    </row>
    <row r="78" spans="1:9" ht="16.5" customHeight="1" x14ac:dyDescent="0.3">
      <c r="A78" s="346" t="s">
        <v>726</v>
      </c>
      <c r="B78" s="347">
        <v>3745.7814449999996</v>
      </c>
      <c r="C78" s="348">
        <v>10911.104211</v>
      </c>
      <c r="D78" s="349">
        <v>6325.6119099999996</v>
      </c>
      <c r="E78" s="348">
        <v>17953.118119999999</v>
      </c>
      <c r="F78" s="347">
        <v>2292.5216050000004</v>
      </c>
      <c r="G78" s="348">
        <v>4857.786231</v>
      </c>
      <c r="H78" s="382">
        <v>5015.0619700000007</v>
      </c>
      <c r="I78" s="348">
        <v>12545.779570000001</v>
      </c>
    </row>
    <row r="79" spans="1:9" ht="16.5" customHeight="1" x14ac:dyDescent="0.3">
      <c r="A79" s="355" t="s">
        <v>680</v>
      </c>
      <c r="B79" s="351">
        <v>18320.453560000002</v>
      </c>
      <c r="C79" s="352">
        <v>55364.681591</v>
      </c>
      <c r="D79" s="353">
        <v>32031.827249999998</v>
      </c>
      <c r="E79" s="352">
        <v>116793.43568000001</v>
      </c>
      <c r="F79" s="351">
        <v>3510.616669</v>
      </c>
      <c r="G79" s="352">
        <v>8809.4751130000004</v>
      </c>
      <c r="H79" s="381">
        <v>8499.1101600000002</v>
      </c>
      <c r="I79" s="352">
        <v>28718.715459999996</v>
      </c>
    </row>
    <row r="80" spans="1:9" ht="16.5" customHeight="1" x14ac:dyDescent="0.3">
      <c r="A80" s="354" t="s">
        <v>727</v>
      </c>
      <c r="B80" s="347">
        <v>56463.927046000004</v>
      </c>
      <c r="C80" s="348">
        <v>173075.26597900002</v>
      </c>
      <c r="D80" s="349">
        <v>39448.168739999994</v>
      </c>
      <c r="E80" s="348">
        <v>125939.21118999999</v>
      </c>
      <c r="F80" s="347">
        <v>9726.4162190000006</v>
      </c>
      <c r="G80" s="348">
        <v>33416.201538000001</v>
      </c>
      <c r="H80" s="382">
        <v>14516.8143</v>
      </c>
      <c r="I80" s="348">
        <v>49168.728280000003</v>
      </c>
    </row>
    <row r="81" spans="1:11" ht="16.5" customHeight="1" x14ac:dyDescent="0.3">
      <c r="A81" s="355" t="s">
        <v>728</v>
      </c>
      <c r="B81" s="351">
        <v>151.28478100000001</v>
      </c>
      <c r="C81" s="352">
        <v>650.08549100000005</v>
      </c>
      <c r="D81" s="353">
        <v>6947.8025399999997</v>
      </c>
      <c r="E81" s="352">
        <v>36629.867579999998</v>
      </c>
      <c r="F81" s="351">
        <v>71.960171000000017</v>
      </c>
      <c r="G81" s="352">
        <v>278.15522299999998</v>
      </c>
      <c r="H81" s="381">
        <v>2354.5973100000001</v>
      </c>
      <c r="I81" s="352">
        <v>12344.945960000001</v>
      </c>
    </row>
    <row r="82" spans="1:11" ht="31.2" customHeight="1" x14ac:dyDescent="0.3">
      <c r="A82" s="385" t="s">
        <v>729</v>
      </c>
      <c r="B82" s="356">
        <v>7315.1073619999988</v>
      </c>
      <c r="C82" s="357">
        <v>35011.117658999996</v>
      </c>
      <c r="D82" s="358">
        <v>21479.190069999997</v>
      </c>
      <c r="E82" s="357">
        <v>81647.816260000007</v>
      </c>
      <c r="F82" s="356">
        <v>4021.5583959999999</v>
      </c>
      <c r="G82" s="357">
        <v>13804.388727999998</v>
      </c>
      <c r="H82" s="386">
        <v>14227.514419999998</v>
      </c>
      <c r="I82" s="357">
        <v>52627.020389999998</v>
      </c>
    </row>
    <row r="83" spans="1:11" ht="15.6" x14ac:dyDescent="0.3">
      <c r="A83" s="327" t="s">
        <v>683</v>
      </c>
      <c r="B83" s="359">
        <v>318311.687186</v>
      </c>
      <c r="C83" s="360">
        <v>1366072.1258219997</v>
      </c>
      <c r="D83" s="361">
        <v>509479.31078</v>
      </c>
      <c r="E83" s="360">
        <v>2083752.9452599999</v>
      </c>
      <c r="F83" s="359">
        <v>151310.08645400003</v>
      </c>
      <c r="G83" s="360">
        <v>599228.59650700004</v>
      </c>
      <c r="H83" s="387">
        <v>260455.07177000001</v>
      </c>
      <c r="I83" s="360">
        <v>992952.44378000009</v>
      </c>
    </row>
    <row r="84" spans="1:11" ht="32.4" customHeight="1" thickBot="1" x14ac:dyDescent="0.35">
      <c r="A84" s="388" t="s">
        <v>730</v>
      </c>
      <c r="B84" s="365">
        <v>1196425.574302</v>
      </c>
      <c r="C84" s="364">
        <v>4360396.6154709999</v>
      </c>
      <c r="D84" s="363">
        <v>1388132.14408</v>
      </c>
      <c r="E84" s="364">
        <v>5548086.2980199996</v>
      </c>
      <c r="F84" s="365">
        <v>406139.16759000003</v>
      </c>
      <c r="G84" s="364">
        <v>1582079.4400309999</v>
      </c>
      <c r="H84" s="389">
        <v>618214.20773000002</v>
      </c>
      <c r="I84" s="364">
        <v>2356000.9662100002</v>
      </c>
    </row>
    <row r="85" spans="1:11" ht="12.75" customHeight="1" x14ac:dyDescent="0.25">
      <c r="A85" s="446" t="s">
        <v>731</v>
      </c>
      <c r="B85" s="446"/>
      <c r="C85" s="446"/>
      <c r="D85" s="446"/>
      <c r="E85" s="446"/>
      <c r="F85" s="446"/>
      <c r="G85" s="446"/>
      <c r="H85" s="446"/>
      <c r="I85" s="446"/>
      <c r="J85" s="390"/>
      <c r="K85" s="390"/>
    </row>
    <row r="86" spans="1:11" ht="13.2" customHeight="1" x14ac:dyDescent="0.25">
      <c r="A86" s="391" t="s">
        <v>686</v>
      </c>
      <c r="B86" s="391"/>
      <c r="C86" s="391"/>
      <c r="D86" s="391"/>
      <c r="E86" s="391"/>
      <c r="F86" s="391"/>
      <c r="G86" s="391"/>
      <c r="H86" s="391"/>
      <c r="I86" s="391"/>
    </row>
    <row r="87" spans="1:11" ht="15.75" customHeight="1" x14ac:dyDescent="0.25"/>
    <row r="88" spans="1:11" ht="38.25" customHeight="1" x14ac:dyDescent="0.25"/>
  </sheetData>
  <mergeCells count="15">
    <mergeCell ref="A4:A6"/>
    <mergeCell ref="B4:E4"/>
    <mergeCell ref="F4:I4"/>
    <mergeCell ref="B5:C5"/>
    <mergeCell ref="D5:E5"/>
    <mergeCell ref="F5:G5"/>
    <mergeCell ref="H5:I5"/>
    <mergeCell ref="A85:I85"/>
    <mergeCell ref="A62:A64"/>
    <mergeCell ref="B62:E62"/>
    <mergeCell ref="F62:I62"/>
    <mergeCell ref="B63:C63"/>
    <mergeCell ref="D63:E63"/>
    <mergeCell ref="F63:G63"/>
    <mergeCell ref="H63:I63"/>
  </mergeCells>
  <pageMargins left="0.43" right="0.15748031496062992" top="0.47244094488188981" bottom="0.31496062992125984" header="0.27559055118110237" footer="0.31496062992125984"/>
  <pageSetup paperSize="9" scale="78" firstPageNumber="0" orientation="portrait" horizontalDpi="300" verticalDpi="300" r:id="rId1"/>
  <headerFooter alignWithMargins="0"/>
  <rowBreaks count="1" manualBreakCount="1">
    <brk id="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50C5-2ACE-4CC2-96DD-EA80A75038AA}">
  <dimension ref="A1:GZ49"/>
  <sheetViews>
    <sheetView view="pageBreakPreview" zoomScale="50" zoomScaleNormal="50" zoomScaleSheetLayoutView="50" workbookViewId="0">
      <pane xSplit="1" ySplit="6" topLeftCell="B7" activePane="bottomRight" state="frozen"/>
      <selection activeCell="L6" sqref="L6"/>
      <selection pane="topRight" activeCell="L6" sqref="L6"/>
      <selection pane="bottomLeft" activeCell="L6" sqref="L6"/>
      <selection pane="bottomRight"/>
    </sheetView>
  </sheetViews>
  <sheetFormatPr baseColWidth="10" defaultColWidth="11.44140625" defaultRowHeight="13.2" x14ac:dyDescent="0.25"/>
  <cols>
    <col min="1" max="1" width="27.109375" style="393" customWidth="1"/>
    <col min="2" max="9" width="12.77734375" style="393" customWidth="1"/>
    <col min="10" max="10" width="26.33203125" style="393" customWidth="1"/>
    <col min="11" max="18" width="12.77734375" style="393" customWidth="1"/>
    <col min="19" max="19" width="13.5546875" style="393" customWidth="1"/>
    <col min="20" max="208" width="11.44140625" style="393" customWidth="1"/>
    <col min="209" max="256" width="11.44140625" style="393"/>
    <col min="257" max="257" width="27.109375" style="393" customWidth="1"/>
    <col min="258" max="265" width="12.77734375" style="393" customWidth="1"/>
    <col min="266" max="266" width="26.33203125" style="393" customWidth="1"/>
    <col min="267" max="274" width="12.77734375" style="393" customWidth="1"/>
    <col min="275" max="275" width="13.5546875" style="393" customWidth="1"/>
    <col min="276" max="512" width="11.44140625" style="393"/>
    <col min="513" max="513" width="27.109375" style="393" customWidth="1"/>
    <col min="514" max="521" width="12.77734375" style="393" customWidth="1"/>
    <col min="522" max="522" width="26.33203125" style="393" customWidth="1"/>
    <col min="523" max="530" width="12.77734375" style="393" customWidth="1"/>
    <col min="531" max="531" width="13.5546875" style="393" customWidth="1"/>
    <col min="532" max="768" width="11.44140625" style="393"/>
    <col min="769" max="769" width="27.109375" style="393" customWidth="1"/>
    <col min="770" max="777" width="12.77734375" style="393" customWidth="1"/>
    <col min="778" max="778" width="26.33203125" style="393" customWidth="1"/>
    <col min="779" max="786" width="12.77734375" style="393" customWidth="1"/>
    <col min="787" max="787" width="13.5546875" style="393" customWidth="1"/>
    <col min="788" max="1024" width="11.44140625" style="393"/>
    <col min="1025" max="1025" width="27.109375" style="393" customWidth="1"/>
    <col min="1026" max="1033" width="12.77734375" style="393" customWidth="1"/>
    <col min="1034" max="1034" width="26.33203125" style="393" customWidth="1"/>
    <col min="1035" max="1042" width="12.77734375" style="393" customWidth="1"/>
    <col min="1043" max="1043" width="13.5546875" style="393" customWidth="1"/>
    <col min="1044" max="1280" width="11.44140625" style="393"/>
    <col min="1281" max="1281" width="27.109375" style="393" customWidth="1"/>
    <col min="1282" max="1289" width="12.77734375" style="393" customWidth="1"/>
    <col min="1290" max="1290" width="26.33203125" style="393" customWidth="1"/>
    <col min="1291" max="1298" width="12.77734375" style="393" customWidth="1"/>
    <col min="1299" max="1299" width="13.5546875" style="393" customWidth="1"/>
    <col min="1300" max="1536" width="11.44140625" style="393"/>
    <col min="1537" max="1537" width="27.109375" style="393" customWidth="1"/>
    <col min="1538" max="1545" width="12.77734375" style="393" customWidth="1"/>
    <col min="1546" max="1546" width="26.33203125" style="393" customWidth="1"/>
    <col min="1547" max="1554" width="12.77734375" style="393" customWidth="1"/>
    <col min="1555" max="1555" width="13.5546875" style="393" customWidth="1"/>
    <col min="1556" max="1792" width="11.44140625" style="393"/>
    <col min="1793" max="1793" width="27.109375" style="393" customWidth="1"/>
    <col min="1794" max="1801" width="12.77734375" style="393" customWidth="1"/>
    <col min="1802" max="1802" width="26.33203125" style="393" customWidth="1"/>
    <col min="1803" max="1810" width="12.77734375" style="393" customWidth="1"/>
    <col min="1811" max="1811" width="13.5546875" style="393" customWidth="1"/>
    <col min="1812" max="2048" width="11.44140625" style="393"/>
    <col min="2049" max="2049" width="27.109375" style="393" customWidth="1"/>
    <col min="2050" max="2057" width="12.77734375" style="393" customWidth="1"/>
    <col min="2058" max="2058" width="26.33203125" style="393" customWidth="1"/>
    <col min="2059" max="2066" width="12.77734375" style="393" customWidth="1"/>
    <col min="2067" max="2067" width="13.5546875" style="393" customWidth="1"/>
    <col min="2068" max="2304" width="11.44140625" style="393"/>
    <col min="2305" max="2305" width="27.109375" style="393" customWidth="1"/>
    <col min="2306" max="2313" width="12.77734375" style="393" customWidth="1"/>
    <col min="2314" max="2314" width="26.33203125" style="393" customWidth="1"/>
    <col min="2315" max="2322" width="12.77734375" style="393" customWidth="1"/>
    <col min="2323" max="2323" width="13.5546875" style="393" customWidth="1"/>
    <col min="2324" max="2560" width="11.44140625" style="393"/>
    <col min="2561" max="2561" width="27.109375" style="393" customWidth="1"/>
    <col min="2562" max="2569" width="12.77734375" style="393" customWidth="1"/>
    <col min="2570" max="2570" width="26.33203125" style="393" customWidth="1"/>
    <col min="2571" max="2578" width="12.77734375" style="393" customWidth="1"/>
    <col min="2579" max="2579" width="13.5546875" style="393" customWidth="1"/>
    <col min="2580" max="2816" width="11.44140625" style="393"/>
    <col min="2817" max="2817" width="27.109375" style="393" customWidth="1"/>
    <col min="2818" max="2825" width="12.77734375" style="393" customWidth="1"/>
    <col min="2826" max="2826" width="26.33203125" style="393" customWidth="1"/>
    <col min="2827" max="2834" width="12.77734375" style="393" customWidth="1"/>
    <col min="2835" max="2835" width="13.5546875" style="393" customWidth="1"/>
    <col min="2836" max="3072" width="11.44140625" style="393"/>
    <col min="3073" max="3073" width="27.109375" style="393" customWidth="1"/>
    <col min="3074" max="3081" width="12.77734375" style="393" customWidth="1"/>
    <col min="3082" max="3082" width="26.33203125" style="393" customWidth="1"/>
    <col min="3083" max="3090" width="12.77734375" style="393" customWidth="1"/>
    <col min="3091" max="3091" width="13.5546875" style="393" customWidth="1"/>
    <col min="3092" max="3328" width="11.44140625" style="393"/>
    <col min="3329" max="3329" width="27.109375" style="393" customWidth="1"/>
    <col min="3330" max="3337" width="12.77734375" style="393" customWidth="1"/>
    <col min="3338" max="3338" width="26.33203125" style="393" customWidth="1"/>
    <col min="3339" max="3346" width="12.77734375" style="393" customWidth="1"/>
    <col min="3347" max="3347" width="13.5546875" style="393" customWidth="1"/>
    <col min="3348" max="3584" width="11.44140625" style="393"/>
    <col min="3585" max="3585" width="27.109375" style="393" customWidth="1"/>
    <col min="3586" max="3593" width="12.77734375" style="393" customWidth="1"/>
    <col min="3594" max="3594" width="26.33203125" style="393" customWidth="1"/>
    <col min="3595" max="3602" width="12.77734375" style="393" customWidth="1"/>
    <col min="3603" max="3603" width="13.5546875" style="393" customWidth="1"/>
    <col min="3604" max="3840" width="11.44140625" style="393"/>
    <col min="3841" max="3841" width="27.109375" style="393" customWidth="1"/>
    <col min="3842" max="3849" width="12.77734375" style="393" customWidth="1"/>
    <col min="3850" max="3850" width="26.33203125" style="393" customWidth="1"/>
    <col min="3851" max="3858" width="12.77734375" style="393" customWidth="1"/>
    <col min="3859" max="3859" width="13.5546875" style="393" customWidth="1"/>
    <col min="3860" max="4096" width="11.44140625" style="393"/>
    <col min="4097" max="4097" width="27.109375" style="393" customWidth="1"/>
    <col min="4098" max="4105" width="12.77734375" style="393" customWidth="1"/>
    <col min="4106" max="4106" width="26.33203125" style="393" customWidth="1"/>
    <col min="4107" max="4114" width="12.77734375" style="393" customWidth="1"/>
    <col min="4115" max="4115" width="13.5546875" style="393" customWidth="1"/>
    <col min="4116" max="4352" width="11.44140625" style="393"/>
    <col min="4353" max="4353" width="27.109375" style="393" customWidth="1"/>
    <col min="4354" max="4361" width="12.77734375" style="393" customWidth="1"/>
    <col min="4362" max="4362" width="26.33203125" style="393" customWidth="1"/>
    <col min="4363" max="4370" width="12.77734375" style="393" customWidth="1"/>
    <col min="4371" max="4371" width="13.5546875" style="393" customWidth="1"/>
    <col min="4372" max="4608" width="11.44140625" style="393"/>
    <col min="4609" max="4609" width="27.109375" style="393" customWidth="1"/>
    <col min="4610" max="4617" width="12.77734375" style="393" customWidth="1"/>
    <col min="4618" max="4618" width="26.33203125" style="393" customWidth="1"/>
    <col min="4619" max="4626" width="12.77734375" style="393" customWidth="1"/>
    <col min="4627" max="4627" width="13.5546875" style="393" customWidth="1"/>
    <col min="4628" max="4864" width="11.44140625" style="393"/>
    <col min="4865" max="4865" width="27.109375" style="393" customWidth="1"/>
    <col min="4866" max="4873" width="12.77734375" style="393" customWidth="1"/>
    <col min="4874" max="4874" width="26.33203125" style="393" customWidth="1"/>
    <col min="4875" max="4882" width="12.77734375" style="393" customWidth="1"/>
    <col min="4883" max="4883" width="13.5546875" style="393" customWidth="1"/>
    <col min="4884" max="5120" width="11.44140625" style="393"/>
    <col min="5121" max="5121" width="27.109375" style="393" customWidth="1"/>
    <col min="5122" max="5129" width="12.77734375" style="393" customWidth="1"/>
    <col min="5130" max="5130" width="26.33203125" style="393" customWidth="1"/>
    <col min="5131" max="5138" width="12.77734375" style="393" customWidth="1"/>
    <col min="5139" max="5139" width="13.5546875" style="393" customWidth="1"/>
    <col min="5140" max="5376" width="11.44140625" style="393"/>
    <col min="5377" max="5377" width="27.109375" style="393" customWidth="1"/>
    <col min="5378" max="5385" width="12.77734375" style="393" customWidth="1"/>
    <col min="5386" max="5386" width="26.33203125" style="393" customWidth="1"/>
    <col min="5387" max="5394" width="12.77734375" style="393" customWidth="1"/>
    <col min="5395" max="5395" width="13.5546875" style="393" customWidth="1"/>
    <col min="5396" max="5632" width="11.44140625" style="393"/>
    <col min="5633" max="5633" width="27.109375" style="393" customWidth="1"/>
    <col min="5634" max="5641" width="12.77734375" style="393" customWidth="1"/>
    <col min="5642" max="5642" width="26.33203125" style="393" customWidth="1"/>
    <col min="5643" max="5650" width="12.77734375" style="393" customWidth="1"/>
    <col min="5651" max="5651" width="13.5546875" style="393" customWidth="1"/>
    <col min="5652" max="5888" width="11.44140625" style="393"/>
    <col min="5889" max="5889" width="27.109375" style="393" customWidth="1"/>
    <col min="5890" max="5897" width="12.77734375" style="393" customWidth="1"/>
    <col min="5898" max="5898" width="26.33203125" style="393" customWidth="1"/>
    <col min="5899" max="5906" width="12.77734375" style="393" customWidth="1"/>
    <col min="5907" max="5907" width="13.5546875" style="393" customWidth="1"/>
    <col min="5908" max="6144" width="11.44140625" style="393"/>
    <col min="6145" max="6145" width="27.109375" style="393" customWidth="1"/>
    <col min="6146" max="6153" width="12.77734375" style="393" customWidth="1"/>
    <col min="6154" max="6154" width="26.33203125" style="393" customWidth="1"/>
    <col min="6155" max="6162" width="12.77734375" style="393" customWidth="1"/>
    <col min="6163" max="6163" width="13.5546875" style="393" customWidth="1"/>
    <col min="6164" max="6400" width="11.44140625" style="393"/>
    <col min="6401" max="6401" width="27.109375" style="393" customWidth="1"/>
    <col min="6402" max="6409" width="12.77734375" style="393" customWidth="1"/>
    <col min="6410" max="6410" width="26.33203125" style="393" customWidth="1"/>
    <col min="6411" max="6418" width="12.77734375" style="393" customWidth="1"/>
    <col min="6419" max="6419" width="13.5546875" style="393" customWidth="1"/>
    <col min="6420" max="6656" width="11.44140625" style="393"/>
    <col min="6657" max="6657" width="27.109375" style="393" customWidth="1"/>
    <col min="6658" max="6665" width="12.77734375" style="393" customWidth="1"/>
    <col min="6666" max="6666" width="26.33203125" style="393" customWidth="1"/>
    <col min="6667" max="6674" width="12.77734375" style="393" customWidth="1"/>
    <col min="6675" max="6675" width="13.5546875" style="393" customWidth="1"/>
    <col min="6676" max="6912" width="11.44140625" style="393"/>
    <col min="6913" max="6913" width="27.109375" style="393" customWidth="1"/>
    <col min="6914" max="6921" width="12.77734375" style="393" customWidth="1"/>
    <col min="6922" max="6922" width="26.33203125" style="393" customWidth="1"/>
    <col min="6923" max="6930" width="12.77734375" style="393" customWidth="1"/>
    <col min="6931" max="6931" width="13.5546875" style="393" customWidth="1"/>
    <col min="6932" max="7168" width="11.44140625" style="393"/>
    <col min="7169" max="7169" width="27.109375" style="393" customWidth="1"/>
    <col min="7170" max="7177" width="12.77734375" style="393" customWidth="1"/>
    <col min="7178" max="7178" width="26.33203125" style="393" customWidth="1"/>
    <col min="7179" max="7186" width="12.77734375" style="393" customWidth="1"/>
    <col min="7187" max="7187" width="13.5546875" style="393" customWidth="1"/>
    <col min="7188" max="7424" width="11.44140625" style="393"/>
    <col min="7425" max="7425" width="27.109375" style="393" customWidth="1"/>
    <col min="7426" max="7433" width="12.77734375" style="393" customWidth="1"/>
    <col min="7434" max="7434" width="26.33203125" style="393" customWidth="1"/>
    <col min="7435" max="7442" width="12.77734375" style="393" customWidth="1"/>
    <col min="7443" max="7443" width="13.5546875" style="393" customWidth="1"/>
    <col min="7444" max="7680" width="11.44140625" style="393"/>
    <col min="7681" max="7681" width="27.109375" style="393" customWidth="1"/>
    <col min="7682" max="7689" width="12.77734375" style="393" customWidth="1"/>
    <col min="7690" max="7690" width="26.33203125" style="393" customWidth="1"/>
    <col min="7691" max="7698" width="12.77734375" style="393" customWidth="1"/>
    <col min="7699" max="7699" width="13.5546875" style="393" customWidth="1"/>
    <col min="7700" max="7936" width="11.44140625" style="393"/>
    <col min="7937" max="7937" width="27.109375" style="393" customWidth="1"/>
    <col min="7938" max="7945" width="12.77734375" style="393" customWidth="1"/>
    <col min="7946" max="7946" width="26.33203125" style="393" customWidth="1"/>
    <col min="7947" max="7954" width="12.77734375" style="393" customWidth="1"/>
    <col min="7955" max="7955" width="13.5546875" style="393" customWidth="1"/>
    <col min="7956" max="8192" width="11.44140625" style="393"/>
    <col min="8193" max="8193" width="27.109375" style="393" customWidth="1"/>
    <col min="8194" max="8201" width="12.77734375" style="393" customWidth="1"/>
    <col min="8202" max="8202" width="26.33203125" style="393" customWidth="1"/>
    <col min="8203" max="8210" width="12.77734375" style="393" customWidth="1"/>
    <col min="8211" max="8211" width="13.5546875" style="393" customWidth="1"/>
    <col min="8212" max="8448" width="11.44140625" style="393"/>
    <col min="8449" max="8449" width="27.109375" style="393" customWidth="1"/>
    <col min="8450" max="8457" width="12.77734375" style="393" customWidth="1"/>
    <col min="8458" max="8458" width="26.33203125" style="393" customWidth="1"/>
    <col min="8459" max="8466" width="12.77734375" style="393" customWidth="1"/>
    <col min="8467" max="8467" width="13.5546875" style="393" customWidth="1"/>
    <col min="8468" max="8704" width="11.44140625" style="393"/>
    <col min="8705" max="8705" width="27.109375" style="393" customWidth="1"/>
    <col min="8706" max="8713" width="12.77734375" style="393" customWidth="1"/>
    <col min="8714" max="8714" width="26.33203125" style="393" customWidth="1"/>
    <col min="8715" max="8722" width="12.77734375" style="393" customWidth="1"/>
    <col min="8723" max="8723" width="13.5546875" style="393" customWidth="1"/>
    <col min="8724" max="8960" width="11.44140625" style="393"/>
    <col min="8961" max="8961" width="27.109375" style="393" customWidth="1"/>
    <col min="8962" max="8969" width="12.77734375" style="393" customWidth="1"/>
    <col min="8970" max="8970" width="26.33203125" style="393" customWidth="1"/>
    <col min="8971" max="8978" width="12.77734375" style="393" customWidth="1"/>
    <col min="8979" max="8979" width="13.5546875" style="393" customWidth="1"/>
    <col min="8980" max="9216" width="11.44140625" style="393"/>
    <col min="9217" max="9217" width="27.109375" style="393" customWidth="1"/>
    <col min="9218" max="9225" width="12.77734375" style="393" customWidth="1"/>
    <col min="9226" max="9226" width="26.33203125" style="393" customWidth="1"/>
    <col min="9227" max="9234" width="12.77734375" style="393" customWidth="1"/>
    <col min="9235" max="9235" width="13.5546875" style="393" customWidth="1"/>
    <col min="9236" max="9472" width="11.44140625" style="393"/>
    <col min="9473" max="9473" width="27.109375" style="393" customWidth="1"/>
    <col min="9474" max="9481" width="12.77734375" style="393" customWidth="1"/>
    <col min="9482" max="9482" width="26.33203125" style="393" customWidth="1"/>
    <col min="9483" max="9490" width="12.77734375" style="393" customWidth="1"/>
    <col min="9491" max="9491" width="13.5546875" style="393" customWidth="1"/>
    <col min="9492" max="9728" width="11.44140625" style="393"/>
    <col min="9729" max="9729" width="27.109375" style="393" customWidth="1"/>
    <col min="9730" max="9737" width="12.77734375" style="393" customWidth="1"/>
    <col min="9738" max="9738" width="26.33203125" style="393" customWidth="1"/>
    <col min="9739" max="9746" width="12.77734375" style="393" customWidth="1"/>
    <col min="9747" max="9747" width="13.5546875" style="393" customWidth="1"/>
    <col min="9748" max="9984" width="11.44140625" style="393"/>
    <col min="9985" max="9985" width="27.109375" style="393" customWidth="1"/>
    <col min="9986" max="9993" width="12.77734375" style="393" customWidth="1"/>
    <col min="9994" max="9994" width="26.33203125" style="393" customWidth="1"/>
    <col min="9995" max="10002" width="12.77734375" style="393" customWidth="1"/>
    <col min="10003" max="10003" width="13.5546875" style="393" customWidth="1"/>
    <col min="10004" max="10240" width="11.44140625" style="393"/>
    <col min="10241" max="10241" width="27.109375" style="393" customWidth="1"/>
    <col min="10242" max="10249" width="12.77734375" style="393" customWidth="1"/>
    <col min="10250" max="10250" width="26.33203125" style="393" customWidth="1"/>
    <col min="10251" max="10258" width="12.77734375" style="393" customWidth="1"/>
    <col min="10259" max="10259" width="13.5546875" style="393" customWidth="1"/>
    <col min="10260" max="10496" width="11.44140625" style="393"/>
    <col min="10497" max="10497" width="27.109375" style="393" customWidth="1"/>
    <col min="10498" max="10505" width="12.77734375" style="393" customWidth="1"/>
    <col min="10506" max="10506" width="26.33203125" style="393" customWidth="1"/>
    <col min="10507" max="10514" width="12.77734375" style="393" customWidth="1"/>
    <col min="10515" max="10515" width="13.5546875" style="393" customWidth="1"/>
    <col min="10516" max="10752" width="11.44140625" style="393"/>
    <col min="10753" max="10753" width="27.109375" style="393" customWidth="1"/>
    <col min="10754" max="10761" width="12.77734375" style="393" customWidth="1"/>
    <col min="10762" max="10762" width="26.33203125" style="393" customWidth="1"/>
    <col min="10763" max="10770" width="12.77734375" style="393" customWidth="1"/>
    <col min="10771" max="10771" width="13.5546875" style="393" customWidth="1"/>
    <col min="10772" max="11008" width="11.44140625" style="393"/>
    <col min="11009" max="11009" width="27.109375" style="393" customWidth="1"/>
    <col min="11010" max="11017" width="12.77734375" style="393" customWidth="1"/>
    <col min="11018" max="11018" width="26.33203125" style="393" customWidth="1"/>
    <col min="11019" max="11026" width="12.77734375" style="393" customWidth="1"/>
    <col min="11027" max="11027" width="13.5546875" style="393" customWidth="1"/>
    <col min="11028" max="11264" width="11.44140625" style="393"/>
    <col min="11265" max="11265" width="27.109375" style="393" customWidth="1"/>
    <col min="11266" max="11273" width="12.77734375" style="393" customWidth="1"/>
    <col min="11274" max="11274" width="26.33203125" style="393" customWidth="1"/>
    <col min="11275" max="11282" width="12.77734375" style="393" customWidth="1"/>
    <col min="11283" max="11283" width="13.5546875" style="393" customWidth="1"/>
    <col min="11284" max="11520" width="11.44140625" style="393"/>
    <col min="11521" max="11521" width="27.109375" style="393" customWidth="1"/>
    <col min="11522" max="11529" width="12.77734375" style="393" customWidth="1"/>
    <col min="11530" max="11530" width="26.33203125" style="393" customWidth="1"/>
    <col min="11531" max="11538" width="12.77734375" style="393" customWidth="1"/>
    <col min="11539" max="11539" width="13.5546875" style="393" customWidth="1"/>
    <col min="11540" max="11776" width="11.44140625" style="393"/>
    <col min="11777" max="11777" width="27.109375" style="393" customWidth="1"/>
    <col min="11778" max="11785" width="12.77734375" style="393" customWidth="1"/>
    <col min="11786" max="11786" width="26.33203125" style="393" customWidth="1"/>
    <col min="11787" max="11794" width="12.77734375" style="393" customWidth="1"/>
    <col min="11795" max="11795" width="13.5546875" style="393" customWidth="1"/>
    <col min="11796" max="12032" width="11.44140625" style="393"/>
    <col min="12033" max="12033" width="27.109375" style="393" customWidth="1"/>
    <col min="12034" max="12041" width="12.77734375" style="393" customWidth="1"/>
    <col min="12042" max="12042" width="26.33203125" style="393" customWidth="1"/>
    <col min="12043" max="12050" width="12.77734375" style="393" customWidth="1"/>
    <col min="12051" max="12051" width="13.5546875" style="393" customWidth="1"/>
    <col min="12052" max="12288" width="11.44140625" style="393"/>
    <col min="12289" max="12289" width="27.109375" style="393" customWidth="1"/>
    <col min="12290" max="12297" width="12.77734375" style="393" customWidth="1"/>
    <col min="12298" max="12298" width="26.33203125" style="393" customWidth="1"/>
    <col min="12299" max="12306" width="12.77734375" style="393" customWidth="1"/>
    <col min="12307" max="12307" width="13.5546875" style="393" customWidth="1"/>
    <col min="12308" max="12544" width="11.44140625" style="393"/>
    <col min="12545" max="12545" width="27.109375" style="393" customWidth="1"/>
    <col min="12546" max="12553" width="12.77734375" style="393" customWidth="1"/>
    <col min="12554" max="12554" width="26.33203125" style="393" customWidth="1"/>
    <col min="12555" max="12562" width="12.77734375" style="393" customWidth="1"/>
    <col min="12563" max="12563" width="13.5546875" style="393" customWidth="1"/>
    <col min="12564" max="12800" width="11.44140625" style="393"/>
    <col min="12801" max="12801" width="27.109375" style="393" customWidth="1"/>
    <col min="12802" max="12809" width="12.77734375" style="393" customWidth="1"/>
    <col min="12810" max="12810" width="26.33203125" style="393" customWidth="1"/>
    <col min="12811" max="12818" width="12.77734375" style="393" customWidth="1"/>
    <col min="12819" max="12819" width="13.5546875" style="393" customWidth="1"/>
    <col min="12820" max="13056" width="11.44140625" style="393"/>
    <col min="13057" max="13057" width="27.109375" style="393" customWidth="1"/>
    <col min="13058" max="13065" width="12.77734375" style="393" customWidth="1"/>
    <col min="13066" max="13066" width="26.33203125" style="393" customWidth="1"/>
    <col min="13067" max="13074" width="12.77734375" style="393" customWidth="1"/>
    <col min="13075" max="13075" width="13.5546875" style="393" customWidth="1"/>
    <col min="13076" max="13312" width="11.44140625" style="393"/>
    <col min="13313" max="13313" width="27.109375" style="393" customWidth="1"/>
    <col min="13314" max="13321" width="12.77734375" style="393" customWidth="1"/>
    <col min="13322" max="13322" width="26.33203125" style="393" customWidth="1"/>
    <col min="13323" max="13330" width="12.77734375" style="393" customWidth="1"/>
    <col min="13331" max="13331" width="13.5546875" style="393" customWidth="1"/>
    <col min="13332" max="13568" width="11.44140625" style="393"/>
    <col min="13569" max="13569" width="27.109375" style="393" customWidth="1"/>
    <col min="13570" max="13577" width="12.77734375" style="393" customWidth="1"/>
    <col min="13578" max="13578" width="26.33203125" style="393" customWidth="1"/>
    <col min="13579" max="13586" width="12.77734375" style="393" customWidth="1"/>
    <col min="13587" max="13587" width="13.5546875" style="393" customWidth="1"/>
    <col min="13588" max="13824" width="11.44140625" style="393"/>
    <col min="13825" max="13825" width="27.109375" style="393" customWidth="1"/>
    <col min="13826" max="13833" width="12.77734375" style="393" customWidth="1"/>
    <col min="13834" max="13834" width="26.33203125" style="393" customWidth="1"/>
    <col min="13835" max="13842" width="12.77734375" style="393" customWidth="1"/>
    <col min="13843" max="13843" width="13.5546875" style="393" customWidth="1"/>
    <col min="13844" max="14080" width="11.44140625" style="393"/>
    <col min="14081" max="14081" width="27.109375" style="393" customWidth="1"/>
    <col min="14082" max="14089" width="12.77734375" style="393" customWidth="1"/>
    <col min="14090" max="14090" width="26.33203125" style="393" customWidth="1"/>
    <col min="14091" max="14098" width="12.77734375" style="393" customWidth="1"/>
    <col min="14099" max="14099" width="13.5546875" style="393" customWidth="1"/>
    <col min="14100" max="14336" width="11.44140625" style="393"/>
    <col min="14337" max="14337" width="27.109375" style="393" customWidth="1"/>
    <col min="14338" max="14345" width="12.77734375" style="393" customWidth="1"/>
    <col min="14346" max="14346" width="26.33203125" style="393" customWidth="1"/>
    <col min="14347" max="14354" width="12.77734375" style="393" customWidth="1"/>
    <col min="14355" max="14355" width="13.5546875" style="393" customWidth="1"/>
    <col min="14356" max="14592" width="11.44140625" style="393"/>
    <col min="14593" max="14593" width="27.109375" style="393" customWidth="1"/>
    <col min="14594" max="14601" width="12.77734375" style="393" customWidth="1"/>
    <col min="14602" max="14602" width="26.33203125" style="393" customWidth="1"/>
    <col min="14603" max="14610" width="12.77734375" style="393" customWidth="1"/>
    <col min="14611" max="14611" width="13.5546875" style="393" customWidth="1"/>
    <col min="14612" max="14848" width="11.44140625" style="393"/>
    <col min="14849" max="14849" width="27.109375" style="393" customWidth="1"/>
    <col min="14850" max="14857" width="12.77734375" style="393" customWidth="1"/>
    <col min="14858" max="14858" width="26.33203125" style="393" customWidth="1"/>
    <col min="14859" max="14866" width="12.77734375" style="393" customWidth="1"/>
    <col min="14867" max="14867" width="13.5546875" style="393" customWidth="1"/>
    <col min="14868" max="15104" width="11.44140625" style="393"/>
    <col min="15105" max="15105" width="27.109375" style="393" customWidth="1"/>
    <col min="15106" max="15113" width="12.77734375" style="393" customWidth="1"/>
    <col min="15114" max="15114" width="26.33203125" style="393" customWidth="1"/>
    <col min="15115" max="15122" width="12.77734375" style="393" customWidth="1"/>
    <col min="15123" max="15123" width="13.5546875" style="393" customWidth="1"/>
    <col min="15124" max="15360" width="11.44140625" style="393"/>
    <col min="15361" max="15361" width="27.109375" style="393" customWidth="1"/>
    <col min="15362" max="15369" width="12.77734375" style="393" customWidth="1"/>
    <col min="15370" max="15370" width="26.33203125" style="393" customWidth="1"/>
    <col min="15371" max="15378" width="12.77734375" style="393" customWidth="1"/>
    <col min="15379" max="15379" width="13.5546875" style="393" customWidth="1"/>
    <col min="15380" max="15616" width="11.44140625" style="393"/>
    <col min="15617" max="15617" width="27.109375" style="393" customWidth="1"/>
    <col min="15618" max="15625" width="12.77734375" style="393" customWidth="1"/>
    <col min="15626" max="15626" width="26.33203125" style="393" customWidth="1"/>
    <col min="15627" max="15634" width="12.77734375" style="393" customWidth="1"/>
    <col min="15635" max="15635" width="13.5546875" style="393" customWidth="1"/>
    <col min="15636" max="15872" width="11.44140625" style="393"/>
    <col min="15873" max="15873" width="27.109375" style="393" customWidth="1"/>
    <col min="15874" max="15881" width="12.77734375" style="393" customWidth="1"/>
    <col min="15882" max="15882" width="26.33203125" style="393" customWidth="1"/>
    <col min="15883" max="15890" width="12.77734375" style="393" customWidth="1"/>
    <col min="15891" max="15891" width="13.5546875" style="393" customWidth="1"/>
    <col min="15892" max="16128" width="11.44140625" style="393"/>
    <col min="16129" max="16129" width="27.109375" style="393" customWidth="1"/>
    <col min="16130" max="16137" width="12.77734375" style="393" customWidth="1"/>
    <col min="16138" max="16138" width="26.33203125" style="393" customWidth="1"/>
    <col min="16139" max="16146" width="12.77734375" style="393" customWidth="1"/>
    <col min="16147" max="16147" width="13.5546875" style="393" customWidth="1"/>
    <col min="16148" max="16384" width="11.44140625" style="393"/>
  </cols>
  <sheetData>
    <row r="1" spans="1:18" ht="24.6" x14ac:dyDescent="0.4">
      <c r="A1" s="392" t="s">
        <v>732</v>
      </c>
      <c r="B1" s="392"/>
      <c r="C1" s="392"/>
      <c r="D1" s="392"/>
      <c r="E1" s="392"/>
      <c r="F1" s="392"/>
      <c r="G1" s="392"/>
      <c r="H1" s="392"/>
      <c r="I1" s="392"/>
      <c r="J1" s="392" t="s">
        <v>732</v>
      </c>
      <c r="K1" s="392"/>
      <c r="L1" s="392"/>
      <c r="M1" s="392"/>
      <c r="N1" s="392"/>
      <c r="O1" s="392"/>
      <c r="P1" s="392"/>
      <c r="Q1" s="392"/>
      <c r="R1" s="392"/>
    </row>
    <row r="2" spans="1:18" ht="21.75" customHeight="1" x14ac:dyDescent="0.35">
      <c r="A2" s="394" t="s">
        <v>733</v>
      </c>
      <c r="B2" s="394"/>
      <c r="C2" s="394"/>
      <c r="D2" s="394"/>
      <c r="E2" s="394"/>
      <c r="F2" s="394"/>
      <c r="G2" s="394"/>
      <c r="H2" s="394"/>
      <c r="I2" s="394"/>
      <c r="J2" s="394" t="s">
        <v>733</v>
      </c>
      <c r="K2" s="394"/>
      <c r="L2" s="394"/>
      <c r="M2" s="394"/>
      <c r="N2" s="394"/>
      <c r="O2" s="394"/>
      <c r="P2" s="394"/>
      <c r="Q2" s="394"/>
      <c r="R2" s="394"/>
    </row>
    <row r="3" spans="1:18" ht="12.6" customHeight="1" thickBot="1" x14ac:dyDescent="0.3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21.6" customHeight="1" thickBot="1" x14ac:dyDescent="0.3">
      <c r="A4" s="465" t="s">
        <v>734</v>
      </c>
      <c r="B4" s="468" t="s">
        <v>735</v>
      </c>
      <c r="C4" s="469"/>
      <c r="D4" s="469"/>
      <c r="E4" s="470"/>
      <c r="F4" s="468" t="s">
        <v>736</v>
      </c>
      <c r="G4" s="469"/>
      <c r="H4" s="469"/>
      <c r="I4" s="471"/>
      <c r="J4" s="472" t="s">
        <v>734</v>
      </c>
      <c r="K4" s="468" t="s">
        <v>737</v>
      </c>
      <c r="L4" s="469"/>
      <c r="M4" s="469"/>
      <c r="N4" s="470"/>
      <c r="O4" s="468" t="s">
        <v>738</v>
      </c>
      <c r="P4" s="469"/>
      <c r="Q4" s="469"/>
      <c r="R4" s="471"/>
    </row>
    <row r="5" spans="1:18" ht="19.2" customHeight="1" x14ac:dyDescent="0.25">
      <c r="A5" s="466"/>
      <c r="B5" s="462" t="s">
        <v>608</v>
      </c>
      <c r="C5" s="463"/>
      <c r="D5" s="462" t="s">
        <v>609</v>
      </c>
      <c r="E5" s="463"/>
      <c r="F5" s="462" t="s">
        <v>608</v>
      </c>
      <c r="G5" s="463"/>
      <c r="H5" s="462" t="s">
        <v>609</v>
      </c>
      <c r="I5" s="464"/>
      <c r="J5" s="473"/>
      <c r="K5" s="462" t="s">
        <v>608</v>
      </c>
      <c r="L5" s="463"/>
      <c r="M5" s="462" t="s">
        <v>609</v>
      </c>
      <c r="N5" s="463"/>
      <c r="O5" s="462" t="s">
        <v>608</v>
      </c>
      <c r="P5" s="463"/>
      <c r="Q5" s="462" t="s">
        <v>609</v>
      </c>
      <c r="R5" s="464"/>
    </row>
    <row r="6" spans="1:18" ht="63" customHeight="1" thickBot="1" x14ac:dyDescent="0.3">
      <c r="A6" s="467"/>
      <c r="B6" s="395" t="s">
        <v>739</v>
      </c>
      <c r="C6" s="396" t="s">
        <v>740</v>
      </c>
      <c r="D6" s="395" t="str">
        <f>$B$6</f>
        <v>Setembre-Desembre 2023</v>
      </c>
      <c r="E6" s="396" t="str">
        <f>$C$6</f>
        <v>Total acumulat campanya 2023/2024</v>
      </c>
      <c r="F6" s="395" t="str">
        <f>$B$6</f>
        <v>Setembre-Desembre 2023</v>
      </c>
      <c r="G6" s="396" t="str">
        <f>$C$6</f>
        <v>Total acumulat campanya 2023/2024</v>
      </c>
      <c r="H6" s="395" t="str">
        <f>$B$6</f>
        <v>Setembre-Desembre 2023</v>
      </c>
      <c r="I6" s="397" t="str">
        <f>$C$6</f>
        <v>Total acumulat campanya 2023/2024</v>
      </c>
      <c r="J6" s="474"/>
      <c r="K6" s="395" t="str">
        <f>$B$6</f>
        <v>Setembre-Desembre 2023</v>
      </c>
      <c r="L6" s="396" t="str">
        <f>$C$6</f>
        <v>Total acumulat campanya 2023/2024</v>
      </c>
      <c r="M6" s="395" t="str">
        <f>$B$6</f>
        <v>Setembre-Desembre 2023</v>
      </c>
      <c r="N6" s="396" t="str">
        <f>$C$6</f>
        <v>Total acumulat campanya 2023/2024</v>
      </c>
      <c r="O6" s="395" t="str">
        <f>$B$6</f>
        <v>Setembre-Desembre 2023</v>
      </c>
      <c r="P6" s="396" t="str">
        <f>$C$6</f>
        <v>Total acumulat campanya 2023/2024</v>
      </c>
      <c r="Q6" s="395" t="str">
        <f>$B$6</f>
        <v>Setembre-Desembre 2023</v>
      </c>
      <c r="R6" s="397" t="str">
        <f>$C$6</f>
        <v>Total acumulat campanya 2023/2024</v>
      </c>
    </row>
    <row r="7" spans="1:18" s="402" customFormat="1" ht="21" customHeight="1" x14ac:dyDescent="0.25">
      <c r="A7" s="398" t="s">
        <v>741</v>
      </c>
      <c r="B7" s="399">
        <v>151679.99611800001</v>
      </c>
      <c r="C7" s="400">
        <v>151679.99611800001</v>
      </c>
      <c r="D7" s="399">
        <v>194660.79735000001</v>
      </c>
      <c r="E7" s="400">
        <v>194660.79735000001</v>
      </c>
      <c r="F7" s="399">
        <v>56433.642532000005</v>
      </c>
      <c r="G7" s="400">
        <v>56433.642532000005</v>
      </c>
      <c r="H7" s="399">
        <v>62403.741069999996</v>
      </c>
      <c r="I7" s="401">
        <v>62403.741069999996</v>
      </c>
      <c r="J7" s="398" t="s">
        <v>741</v>
      </c>
      <c r="K7" s="399">
        <v>79876.070772999999</v>
      </c>
      <c r="L7" s="400">
        <v>79876.070772999999</v>
      </c>
      <c r="M7" s="399">
        <v>112079.97547</v>
      </c>
      <c r="N7" s="400">
        <v>112079.97547</v>
      </c>
      <c r="O7" s="399">
        <v>11913.152749999999</v>
      </c>
      <c r="P7" s="400">
        <v>11913.152749999999</v>
      </c>
      <c r="Q7" s="399">
        <v>15959.63573</v>
      </c>
      <c r="R7" s="400">
        <v>15959.63573</v>
      </c>
    </row>
    <row r="8" spans="1:18" s="402" customFormat="1" ht="21" customHeight="1" x14ac:dyDescent="0.25">
      <c r="A8" s="403" t="s">
        <v>742</v>
      </c>
      <c r="B8" s="404">
        <v>48059.690214000002</v>
      </c>
      <c r="C8" s="405">
        <v>48059.690214000002</v>
      </c>
      <c r="D8" s="404">
        <v>57974.449339999999</v>
      </c>
      <c r="E8" s="405">
        <v>57974.449339999999</v>
      </c>
      <c r="F8" s="404">
        <v>16547.296300000002</v>
      </c>
      <c r="G8" s="405">
        <v>16547.296300000002</v>
      </c>
      <c r="H8" s="404">
        <v>16683.850109999999</v>
      </c>
      <c r="I8" s="405">
        <v>16683.850109999999</v>
      </c>
      <c r="J8" s="403" t="s">
        <v>742</v>
      </c>
      <c r="K8" s="404">
        <v>28790.981494</v>
      </c>
      <c r="L8" s="405">
        <v>28790.981494</v>
      </c>
      <c r="M8" s="404">
        <v>37880.406609999998</v>
      </c>
      <c r="N8" s="405">
        <v>37880.406609999998</v>
      </c>
      <c r="O8" s="404">
        <v>2345.41192</v>
      </c>
      <c r="P8" s="405">
        <v>2345.41192</v>
      </c>
      <c r="Q8" s="404">
        <v>2969.5763399999996</v>
      </c>
      <c r="R8" s="405">
        <v>2969.5763399999996</v>
      </c>
    </row>
    <row r="9" spans="1:18" s="402" customFormat="1" ht="21" customHeight="1" x14ac:dyDescent="0.25">
      <c r="A9" s="398" t="s">
        <v>743</v>
      </c>
      <c r="B9" s="399">
        <v>232761.59612500001</v>
      </c>
      <c r="C9" s="400">
        <v>232761.59612500001</v>
      </c>
      <c r="D9" s="399">
        <v>289512.16784000001</v>
      </c>
      <c r="E9" s="400">
        <v>289512.16784000001</v>
      </c>
      <c r="F9" s="399">
        <v>80438.959039999987</v>
      </c>
      <c r="G9" s="400">
        <v>80438.959039999987</v>
      </c>
      <c r="H9" s="399">
        <v>86301.95796</v>
      </c>
      <c r="I9" s="400">
        <v>86301.95796</v>
      </c>
      <c r="J9" s="398" t="s">
        <v>743</v>
      </c>
      <c r="K9" s="399">
        <v>126421.215415</v>
      </c>
      <c r="L9" s="400">
        <v>126421.215415</v>
      </c>
      <c r="M9" s="399">
        <v>163333.26601000002</v>
      </c>
      <c r="N9" s="400">
        <v>163333.26601000002</v>
      </c>
      <c r="O9" s="399">
        <v>22565.97061</v>
      </c>
      <c r="P9" s="400">
        <v>22565.97061</v>
      </c>
      <c r="Q9" s="399">
        <v>36074.89688</v>
      </c>
      <c r="R9" s="400">
        <v>36074.89688</v>
      </c>
    </row>
    <row r="10" spans="1:18" s="402" customFormat="1" ht="21" customHeight="1" x14ac:dyDescent="0.25">
      <c r="A10" s="403" t="s">
        <v>744</v>
      </c>
      <c r="B10" s="404">
        <v>27199.07057</v>
      </c>
      <c r="C10" s="405">
        <v>27199.07057</v>
      </c>
      <c r="D10" s="404">
        <v>31665.25419</v>
      </c>
      <c r="E10" s="405">
        <v>31665.25419</v>
      </c>
      <c r="F10" s="404">
        <v>10139.174150000001</v>
      </c>
      <c r="G10" s="405">
        <v>10139.174150000001</v>
      </c>
      <c r="H10" s="404">
        <v>10685.80042</v>
      </c>
      <c r="I10" s="405">
        <v>10685.80042</v>
      </c>
      <c r="J10" s="403" t="s">
        <v>744</v>
      </c>
      <c r="K10" s="404">
        <v>11776.62045</v>
      </c>
      <c r="L10" s="405">
        <v>11776.62045</v>
      </c>
      <c r="M10" s="404">
        <v>15450.448680000001</v>
      </c>
      <c r="N10" s="405">
        <v>15450.448680000001</v>
      </c>
      <c r="O10" s="404">
        <v>5029.5229700000009</v>
      </c>
      <c r="P10" s="405">
        <v>5029.5229700000009</v>
      </c>
      <c r="Q10" s="404">
        <v>5302.5188200000002</v>
      </c>
      <c r="R10" s="405">
        <v>5302.5188200000002</v>
      </c>
    </row>
    <row r="11" spans="1:18" s="402" customFormat="1" ht="21" customHeight="1" x14ac:dyDescent="0.25">
      <c r="A11" s="398" t="s">
        <v>745</v>
      </c>
      <c r="B11" s="399">
        <v>8917.2362399999984</v>
      </c>
      <c r="C11" s="400">
        <v>8917.2362399999984</v>
      </c>
      <c r="D11" s="399">
        <v>11058.080910000001</v>
      </c>
      <c r="E11" s="400">
        <v>11058.080910000001</v>
      </c>
      <c r="F11" s="399">
        <v>3032.951</v>
      </c>
      <c r="G11" s="400">
        <v>3032.951</v>
      </c>
      <c r="H11" s="399">
        <v>3227.64977</v>
      </c>
      <c r="I11" s="400">
        <v>3227.64977</v>
      </c>
      <c r="J11" s="398" t="s">
        <v>745</v>
      </c>
      <c r="K11" s="399">
        <v>5453.8527999999997</v>
      </c>
      <c r="L11" s="400">
        <v>5453.8527999999997</v>
      </c>
      <c r="M11" s="399">
        <v>7367.4790800000001</v>
      </c>
      <c r="N11" s="400">
        <v>7367.4790800000001</v>
      </c>
      <c r="O11" s="399">
        <v>384.48083999999994</v>
      </c>
      <c r="P11" s="400">
        <v>384.48083999999994</v>
      </c>
      <c r="Q11" s="399">
        <v>412.99946</v>
      </c>
      <c r="R11" s="400">
        <v>412.99946</v>
      </c>
    </row>
    <row r="12" spans="1:18" s="402" customFormat="1" ht="21" customHeight="1" x14ac:dyDescent="0.25">
      <c r="A12" s="403" t="s">
        <v>746</v>
      </c>
      <c r="B12" s="404">
        <v>16900.035115000002</v>
      </c>
      <c r="C12" s="405">
        <v>16900.035115000002</v>
      </c>
      <c r="D12" s="404">
        <v>20790.689030000001</v>
      </c>
      <c r="E12" s="405">
        <v>20790.689030000001</v>
      </c>
      <c r="F12" s="404">
        <v>4754.625</v>
      </c>
      <c r="G12" s="405">
        <v>4754.625</v>
      </c>
      <c r="H12" s="404">
        <v>4737.0877299999993</v>
      </c>
      <c r="I12" s="405">
        <v>4737.0877299999993</v>
      </c>
      <c r="J12" s="403" t="s">
        <v>746</v>
      </c>
      <c r="K12" s="404">
        <v>10236.702314999997</v>
      </c>
      <c r="L12" s="405">
        <v>10236.702314999997</v>
      </c>
      <c r="M12" s="404">
        <v>12972.74265</v>
      </c>
      <c r="N12" s="405">
        <v>12972.74265</v>
      </c>
      <c r="O12" s="404">
        <v>1718.4898000000001</v>
      </c>
      <c r="P12" s="405">
        <v>1718.4898000000001</v>
      </c>
      <c r="Q12" s="404">
        <v>2821.5701499999996</v>
      </c>
      <c r="R12" s="405">
        <v>2821.5701499999996</v>
      </c>
    </row>
    <row r="13" spans="1:18" s="402" customFormat="1" ht="21" customHeight="1" x14ac:dyDescent="0.25">
      <c r="A13" s="398" t="s">
        <v>747</v>
      </c>
      <c r="B13" s="399">
        <v>24.838000000000001</v>
      </c>
      <c r="C13" s="400">
        <v>24.838000000000001</v>
      </c>
      <c r="D13" s="399">
        <v>36.857289999999999</v>
      </c>
      <c r="E13" s="400">
        <v>36.857289999999999</v>
      </c>
      <c r="F13" s="399">
        <v>1.7709999999999999</v>
      </c>
      <c r="G13" s="400">
        <v>1.7709999999999999</v>
      </c>
      <c r="H13" s="399">
        <v>1.9876500000000001</v>
      </c>
      <c r="I13" s="400">
        <v>1.9876500000000001</v>
      </c>
      <c r="J13" s="398" t="s">
        <v>747</v>
      </c>
      <c r="K13" s="399">
        <v>15.816000000000001</v>
      </c>
      <c r="L13" s="400">
        <v>15.816000000000001</v>
      </c>
      <c r="M13" s="399">
        <v>23.174640000000004</v>
      </c>
      <c r="N13" s="400">
        <v>23.174640000000004</v>
      </c>
      <c r="O13" s="399">
        <v>7.2510000000000003</v>
      </c>
      <c r="P13" s="400">
        <v>7.2510000000000003</v>
      </c>
      <c r="Q13" s="399">
        <v>11.695</v>
      </c>
      <c r="R13" s="400">
        <v>11.695</v>
      </c>
    </row>
    <row r="14" spans="1:18" s="402" customFormat="1" ht="21" customHeight="1" x14ac:dyDescent="0.25">
      <c r="A14" s="403" t="s">
        <v>748</v>
      </c>
      <c r="B14" s="404">
        <v>3443.4524439999996</v>
      </c>
      <c r="C14" s="405">
        <v>3443.4524439999996</v>
      </c>
      <c r="D14" s="404">
        <v>3787.2614899999999</v>
      </c>
      <c r="E14" s="405">
        <v>3787.2614899999999</v>
      </c>
      <c r="F14" s="404">
        <v>1028.87904</v>
      </c>
      <c r="G14" s="405">
        <v>1028.87904</v>
      </c>
      <c r="H14" s="404">
        <v>958.49639000000002</v>
      </c>
      <c r="I14" s="405">
        <v>958.49639000000002</v>
      </c>
      <c r="J14" s="403" t="s">
        <v>748</v>
      </c>
      <c r="K14" s="404">
        <v>1464.7463439999999</v>
      </c>
      <c r="L14" s="405">
        <v>1464.7463439999999</v>
      </c>
      <c r="M14" s="404">
        <v>1795.2126800000001</v>
      </c>
      <c r="N14" s="405">
        <v>1795.2126800000001</v>
      </c>
      <c r="O14" s="404">
        <v>664.78906000000006</v>
      </c>
      <c r="P14" s="405">
        <v>664.78906000000006</v>
      </c>
      <c r="Q14" s="404">
        <v>770.77588000000003</v>
      </c>
      <c r="R14" s="405">
        <v>770.77588000000003</v>
      </c>
    </row>
    <row r="15" spans="1:18" s="402" customFormat="1" ht="21" customHeight="1" x14ac:dyDescent="0.25">
      <c r="A15" s="398" t="s">
        <v>749</v>
      </c>
      <c r="B15" s="399">
        <v>25549.566940000001</v>
      </c>
      <c r="C15" s="400">
        <v>25549.566940000001</v>
      </c>
      <c r="D15" s="399">
        <v>35076.506349999996</v>
      </c>
      <c r="E15" s="400">
        <v>35076.506349999996</v>
      </c>
      <c r="F15" s="399">
        <v>6873.9630999999999</v>
      </c>
      <c r="G15" s="400">
        <v>6873.9630999999999</v>
      </c>
      <c r="H15" s="399">
        <v>7061.710939999999</v>
      </c>
      <c r="I15" s="400">
        <v>7061.710939999999</v>
      </c>
      <c r="J15" s="398" t="s">
        <v>749</v>
      </c>
      <c r="K15" s="399">
        <v>17237.961340000002</v>
      </c>
      <c r="L15" s="400">
        <v>17237.961340000002</v>
      </c>
      <c r="M15" s="399">
        <v>25954.385340000001</v>
      </c>
      <c r="N15" s="400">
        <v>25954.385340000001</v>
      </c>
      <c r="O15" s="399">
        <v>1262.6945000000001</v>
      </c>
      <c r="P15" s="400">
        <v>1262.6945000000001</v>
      </c>
      <c r="Q15" s="399">
        <v>1855.7534000000003</v>
      </c>
      <c r="R15" s="400">
        <v>1855.7534000000003</v>
      </c>
    </row>
    <row r="16" spans="1:18" s="402" customFormat="1" ht="21" customHeight="1" x14ac:dyDescent="0.25">
      <c r="A16" s="403" t="s">
        <v>750</v>
      </c>
      <c r="B16" s="404">
        <v>878.61300000000006</v>
      </c>
      <c r="C16" s="405">
        <v>878.61300000000006</v>
      </c>
      <c r="D16" s="404">
        <v>1421.5651600000001</v>
      </c>
      <c r="E16" s="405">
        <v>1421.5651600000001</v>
      </c>
      <c r="F16" s="404">
        <v>381.72500000000002</v>
      </c>
      <c r="G16" s="405">
        <v>381.72500000000002</v>
      </c>
      <c r="H16" s="404">
        <v>517.59525000000008</v>
      </c>
      <c r="I16" s="405">
        <v>517.59525000000008</v>
      </c>
      <c r="J16" s="403" t="s">
        <v>750</v>
      </c>
      <c r="K16" s="404">
        <v>413.66400000000004</v>
      </c>
      <c r="L16" s="405">
        <v>413.66400000000004</v>
      </c>
      <c r="M16" s="404">
        <v>760.61718000000008</v>
      </c>
      <c r="N16" s="405">
        <v>760.61718000000008</v>
      </c>
      <c r="O16" s="404">
        <v>76.063999999999993</v>
      </c>
      <c r="P16" s="405">
        <v>76.063999999999993</v>
      </c>
      <c r="Q16" s="404">
        <v>130.72996000000001</v>
      </c>
      <c r="R16" s="405">
        <v>130.72996000000001</v>
      </c>
    </row>
    <row r="17" spans="1:177" s="402" customFormat="1" ht="21" customHeight="1" x14ac:dyDescent="0.25">
      <c r="A17" s="398" t="s">
        <v>751</v>
      </c>
      <c r="B17" s="399">
        <v>30120.930670000002</v>
      </c>
      <c r="C17" s="400">
        <v>30120.930670000002</v>
      </c>
      <c r="D17" s="399">
        <v>31876.856190000002</v>
      </c>
      <c r="E17" s="400">
        <v>31876.856190000002</v>
      </c>
      <c r="F17" s="399">
        <v>9874.4670000000006</v>
      </c>
      <c r="G17" s="400">
        <v>9874.4670000000006</v>
      </c>
      <c r="H17" s="399">
        <v>9282.5874700000004</v>
      </c>
      <c r="I17" s="400">
        <v>9282.5874700000004</v>
      </c>
      <c r="J17" s="398" t="s">
        <v>751</v>
      </c>
      <c r="K17" s="399">
        <v>17940.4987</v>
      </c>
      <c r="L17" s="400">
        <v>17940.4987</v>
      </c>
      <c r="M17" s="399">
        <v>20179.557080000002</v>
      </c>
      <c r="N17" s="400">
        <v>20179.557080000002</v>
      </c>
      <c r="O17" s="399">
        <v>2179.0319699999995</v>
      </c>
      <c r="P17" s="400">
        <v>2179.0319699999995</v>
      </c>
      <c r="Q17" s="399">
        <v>2264.4053400000003</v>
      </c>
      <c r="R17" s="400">
        <v>2264.4053400000003</v>
      </c>
    </row>
    <row r="18" spans="1:177" s="402" customFormat="1" ht="21" customHeight="1" x14ac:dyDescent="0.25">
      <c r="A18" s="403" t="s">
        <v>752</v>
      </c>
      <c r="B18" s="404">
        <v>15224.731400000001</v>
      </c>
      <c r="C18" s="405">
        <v>15224.731400000001</v>
      </c>
      <c r="D18" s="404">
        <v>16247.97957</v>
      </c>
      <c r="E18" s="405">
        <v>16247.97957</v>
      </c>
      <c r="F18" s="404">
        <v>2762.2840000000001</v>
      </c>
      <c r="G18" s="405">
        <v>2762.2840000000001</v>
      </c>
      <c r="H18" s="404">
        <v>2530.1332299999999</v>
      </c>
      <c r="I18" s="405">
        <v>2530.1332299999999</v>
      </c>
      <c r="J18" s="403" t="s">
        <v>752</v>
      </c>
      <c r="K18" s="404">
        <v>12014.667399999998</v>
      </c>
      <c r="L18" s="405">
        <v>12014.667399999998</v>
      </c>
      <c r="M18" s="404">
        <v>13196.94634</v>
      </c>
      <c r="N18" s="405">
        <v>13196.94634</v>
      </c>
      <c r="O18" s="404">
        <v>417.06400000000002</v>
      </c>
      <c r="P18" s="405">
        <v>417.06400000000002</v>
      </c>
      <c r="Q18" s="404">
        <v>487.92142999999999</v>
      </c>
      <c r="R18" s="405">
        <v>487.92142999999999</v>
      </c>
    </row>
    <row r="19" spans="1:177" s="402" customFormat="1" ht="21" customHeight="1" x14ac:dyDescent="0.25">
      <c r="A19" s="398" t="s">
        <v>753</v>
      </c>
      <c r="B19" s="399">
        <v>11860.94356</v>
      </c>
      <c r="C19" s="400">
        <v>11860.94356</v>
      </c>
      <c r="D19" s="399">
        <v>15192.957399999999</v>
      </c>
      <c r="E19" s="400">
        <v>15192.957399999999</v>
      </c>
      <c r="F19" s="399">
        <v>4457.64012</v>
      </c>
      <c r="G19" s="400">
        <v>4457.64012</v>
      </c>
      <c r="H19" s="399">
        <v>4793.8236500000003</v>
      </c>
      <c r="I19" s="400">
        <v>4793.8236500000003</v>
      </c>
      <c r="J19" s="398" t="s">
        <v>753</v>
      </c>
      <c r="K19" s="399">
        <v>5532.8896899999991</v>
      </c>
      <c r="L19" s="400">
        <v>5532.8896899999991</v>
      </c>
      <c r="M19" s="399">
        <v>7063.1504699999996</v>
      </c>
      <c r="N19" s="400">
        <v>7063.1504699999996</v>
      </c>
      <c r="O19" s="399">
        <v>1862.1521300000002</v>
      </c>
      <c r="P19" s="400">
        <v>1862.1521300000002</v>
      </c>
      <c r="Q19" s="399">
        <v>3321.84339</v>
      </c>
      <c r="R19" s="400">
        <v>3321.84339</v>
      </c>
    </row>
    <row r="20" spans="1:177" s="402" customFormat="1" ht="21" customHeight="1" x14ac:dyDescent="0.25">
      <c r="A20" s="403" t="s">
        <v>754</v>
      </c>
      <c r="B20" s="404">
        <v>514.93088999999998</v>
      </c>
      <c r="C20" s="405">
        <v>514.93088999999998</v>
      </c>
      <c r="D20" s="404">
        <v>670.16678999999999</v>
      </c>
      <c r="E20" s="405">
        <v>670.16678999999999</v>
      </c>
      <c r="F20" s="404">
        <v>258.66944000000001</v>
      </c>
      <c r="G20" s="405">
        <v>258.66944000000001</v>
      </c>
      <c r="H20" s="404">
        <v>314.56940000000003</v>
      </c>
      <c r="I20" s="405">
        <v>314.56940000000003</v>
      </c>
      <c r="J20" s="403" t="s">
        <v>754</v>
      </c>
      <c r="K20" s="404">
        <v>155.81344999999999</v>
      </c>
      <c r="L20" s="405">
        <v>155.81344999999999</v>
      </c>
      <c r="M20" s="404">
        <v>262.90501999999998</v>
      </c>
      <c r="N20" s="405">
        <v>262.90501999999998</v>
      </c>
      <c r="O20" s="404">
        <v>85.2</v>
      </c>
      <c r="P20" s="405">
        <v>85.2</v>
      </c>
      <c r="Q20" s="404">
        <v>77.540930000000003</v>
      </c>
      <c r="R20" s="405">
        <v>77.540930000000003</v>
      </c>
    </row>
    <row r="21" spans="1:177" s="402" customFormat="1" ht="21" customHeight="1" x14ac:dyDescent="0.25">
      <c r="A21" s="398" t="s">
        <v>755</v>
      </c>
      <c r="B21" s="399">
        <v>3155.7514500000002</v>
      </c>
      <c r="C21" s="400">
        <v>3155.7514500000002</v>
      </c>
      <c r="D21" s="399">
        <v>3621.3086899999998</v>
      </c>
      <c r="E21" s="400">
        <v>3621.3086899999998</v>
      </c>
      <c r="F21" s="399">
        <v>647.68499999999995</v>
      </c>
      <c r="G21" s="400">
        <v>647.68499999999995</v>
      </c>
      <c r="H21" s="399">
        <v>813.44072000000006</v>
      </c>
      <c r="I21" s="400">
        <v>813.44072000000006</v>
      </c>
      <c r="J21" s="398" t="s">
        <v>755</v>
      </c>
      <c r="K21" s="399">
        <v>2446.9042800000002</v>
      </c>
      <c r="L21" s="400">
        <v>2446.9042800000002</v>
      </c>
      <c r="M21" s="399">
        <v>2735.3789400000001</v>
      </c>
      <c r="N21" s="400">
        <v>2735.3789400000001</v>
      </c>
      <c r="O21" s="399">
        <v>55.162169999999996</v>
      </c>
      <c r="P21" s="400">
        <v>55.162169999999996</v>
      </c>
      <c r="Q21" s="399">
        <v>67.629350000000002</v>
      </c>
      <c r="R21" s="400">
        <v>67.629350000000002</v>
      </c>
    </row>
    <row r="22" spans="1:177" s="402" customFormat="1" ht="21" customHeight="1" x14ac:dyDescent="0.25">
      <c r="A22" s="403" t="s">
        <v>756</v>
      </c>
      <c r="B22" s="404">
        <v>4778.1814000000004</v>
      </c>
      <c r="C22" s="405">
        <v>4778.1814000000004</v>
      </c>
      <c r="D22" s="404">
        <v>5869.9679299999998</v>
      </c>
      <c r="E22" s="405">
        <v>5869.9679299999998</v>
      </c>
      <c r="F22" s="404">
        <v>891.16683000000012</v>
      </c>
      <c r="G22" s="405">
        <v>891.16683000000012</v>
      </c>
      <c r="H22" s="404">
        <v>938.83789999999999</v>
      </c>
      <c r="I22" s="405">
        <v>938.83789999999999</v>
      </c>
      <c r="J22" s="403" t="s">
        <v>756</v>
      </c>
      <c r="K22" s="404">
        <v>3801.1085700000003</v>
      </c>
      <c r="L22" s="405">
        <v>3801.1085700000003</v>
      </c>
      <c r="M22" s="404">
        <v>4838.69805</v>
      </c>
      <c r="N22" s="405">
        <v>4838.69805</v>
      </c>
      <c r="O22" s="404">
        <v>37.066000000000003</v>
      </c>
      <c r="P22" s="405">
        <v>37.066000000000003</v>
      </c>
      <c r="Q22" s="404">
        <v>43.057380000000002</v>
      </c>
      <c r="R22" s="405">
        <v>43.057380000000002</v>
      </c>
    </row>
    <row r="23" spans="1:177" s="402" customFormat="1" ht="21" customHeight="1" x14ac:dyDescent="0.25">
      <c r="A23" s="398" t="s">
        <v>757</v>
      </c>
      <c r="B23" s="399">
        <v>3597.0912000000003</v>
      </c>
      <c r="C23" s="400">
        <v>3597.0912000000003</v>
      </c>
      <c r="D23" s="399">
        <v>3472.6871300000003</v>
      </c>
      <c r="E23" s="400">
        <v>3472.6871300000003</v>
      </c>
      <c r="F23" s="399">
        <v>388.11900000000003</v>
      </c>
      <c r="G23" s="400">
        <v>388.11900000000003</v>
      </c>
      <c r="H23" s="399">
        <v>391.31133999999997</v>
      </c>
      <c r="I23" s="400">
        <v>391.31133999999997</v>
      </c>
      <c r="J23" s="398" t="s">
        <v>757</v>
      </c>
      <c r="K23" s="399">
        <v>3180.7082</v>
      </c>
      <c r="L23" s="400">
        <v>3180.7082</v>
      </c>
      <c r="M23" s="399">
        <v>3056.6697400000003</v>
      </c>
      <c r="N23" s="400">
        <v>3056.6697400000003</v>
      </c>
      <c r="O23" s="399">
        <v>28.263999999999999</v>
      </c>
      <c r="P23" s="400">
        <v>28.263999999999999</v>
      </c>
      <c r="Q23" s="399">
        <v>24.706049999999998</v>
      </c>
      <c r="R23" s="400">
        <v>24.706049999999998</v>
      </c>
    </row>
    <row r="24" spans="1:177" s="406" customFormat="1" ht="21" customHeight="1" x14ac:dyDescent="0.25">
      <c r="A24" s="403" t="s">
        <v>758</v>
      </c>
      <c r="B24" s="404">
        <v>59976.097270000006</v>
      </c>
      <c r="C24" s="405">
        <v>59976.097270000006</v>
      </c>
      <c r="D24" s="404">
        <v>64928.519369999995</v>
      </c>
      <c r="E24" s="405">
        <v>64928.519369999995</v>
      </c>
      <c r="F24" s="404">
        <v>14992.36681</v>
      </c>
      <c r="G24" s="405">
        <v>14992.36681</v>
      </c>
      <c r="H24" s="404">
        <v>15174.282819999999</v>
      </c>
      <c r="I24" s="405">
        <v>15174.282819999999</v>
      </c>
      <c r="J24" s="403" t="s">
        <v>758</v>
      </c>
      <c r="K24" s="404">
        <v>40714.402979999999</v>
      </c>
      <c r="L24" s="405">
        <v>40714.402979999999</v>
      </c>
      <c r="M24" s="404">
        <v>44997.280709999999</v>
      </c>
      <c r="N24" s="405">
        <v>44997.280709999999</v>
      </c>
      <c r="O24" s="404">
        <v>4057.1130899999998</v>
      </c>
      <c r="P24" s="405">
        <v>4057.1130899999998</v>
      </c>
      <c r="Q24" s="404">
        <v>4517.2242500000002</v>
      </c>
      <c r="R24" s="405">
        <v>4517.2242500000002</v>
      </c>
    </row>
    <row r="25" spans="1:177" s="402" customFormat="1" ht="21" customHeight="1" x14ac:dyDescent="0.25">
      <c r="A25" s="398" t="s">
        <v>759</v>
      </c>
      <c r="B25" s="399">
        <v>21650.441039999998</v>
      </c>
      <c r="C25" s="400">
        <v>21650.441039999998</v>
      </c>
      <c r="D25" s="399">
        <v>22703.306859999997</v>
      </c>
      <c r="E25" s="400">
        <v>22703.306859999997</v>
      </c>
      <c r="F25" s="399">
        <v>6632.6334999999999</v>
      </c>
      <c r="G25" s="400">
        <v>6632.6334999999999</v>
      </c>
      <c r="H25" s="399">
        <v>6645.4876699999995</v>
      </c>
      <c r="I25" s="400">
        <v>6645.4876699999995</v>
      </c>
      <c r="J25" s="398" t="s">
        <v>759</v>
      </c>
      <c r="K25" s="399">
        <v>11050.510620000001</v>
      </c>
      <c r="L25" s="400">
        <v>11050.510620000001</v>
      </c>
      <c r="M25" s="399">
        <v>11526.64539</v>
      </c>
      <c r="N25" s="400">
        <v>11526.64539</v>
      </c>
      <c r="O25" s="399">
        <v>3825.0924199999999</v>
      </c>
      <c r="P25" s="400">
        <v>3825.0924199999999</v>
      </c>
      <c r="Q25" s="399">
        <v>4373.4282899999998</v>
      </c>
      <c r="R25" s="400">
        <v>4373.4282899999998</v>
      </c>
    </row>
    <row r="26" spans="1:177" s="402" customFormat="1" ht="21" customHeight="1" x14ac:dyDescent="0.25">
      <c r="A26" s="403" t="s">
        <v>760</v>
      </c>
      <c r="B26" s="404">
        <v>8386.7823600000011</v>
      </c>
      <c r="C26" s="405">
        <v>8386.7823600000011</v>
      </c>
      <c r="D26" s="404">
        <v>9121.4792500000003</v>
      </c>
      <c r="E26" s="405">
        <v>9121.4792500000003</v>
      </c>
      <c r="F26" s="404">
        <v>2288.8988300000001</v>
      </c>
      <c r="G26" s="405">
        <v>2288.8988300000001</v>
      </c>
      <c r="H26" s="404">
        <v>2547.0338099999999</v>
      </c>
      <c r="I26" s="405">
        <v>2547.0338099999999</v>
      </c>
      <c r="J26" s="403" t="s">
        <v>760</v>
      </c>
      <c r="K26" s="404">
        <v>4098.2907399999995</v>
      </c>
      <c r="L26" s="405">
        <v>4098.2907399999995</v>
      </c>
      <c r="M26" s="404">
        <v>4478.1602300000004</v>
      </c>
      <c r="N26" s="405">
        <v>4478.1602300000004</v>
      </c>
      <c r="O26" s="404">
        <v>1920.0880899999997</v>
      </c>
      <c r="P26" s="405">
        <v>1920.0880899999997</v>
      </c>
      <c r="Q26" s="404">
        <v>1992.2916599999999</v>
      </c>
      <c r="R26" s="405">
        <v>1992.2916599999999</v>
      </c>
    </row>
    <row r="27" spans="1:177" s="402" customFormat="1" ht="21" customHeight="1" x14ac:dyDescent="0.25">
      <c r="A27" s="398" t="s">
        <v>761</v>
      </c>
      <c r="B27" s="399">
        <v>5958.5701400000007</v>
      </c>
      <c r="C27" s="400">
        <v>5958.5701400000007</v>
      </c>
      <c r="D27" s="399">
        <v>7348.9790899999989</v>
      </c>
      <c r="E27" s="400">
        <v>7348.9790899999989</v>
      </c>
      <c r="F27" s="399">
        <v>1885.2317</v>
      </c>
      <c r="G27" s="400">
        <v>1885.2317</v>
      </c>
      <c r="H27" s="399">
        <v>2190.4663599999999</v>
      </c>
      <c r="I27" s="400">
        <v>2190.4663599999999</v>
      </c>
      <c r="J27" s="398" t="s">
        <v>761</v>
      </c>
      <c r="K27" s="399">
        <v>2838.8849699999996</v>
      </c>
      <c r="L27" s="400">
        <v>2838.8849699999996</v>
      </c>
      <c r="M27" s="399">
        <v>3497.2418899999998</v>
      </c>
      <c r="N27" s="400">
        <v>3497.2418899999998</v>
      </c>
      <c r="O27" s="399">
        <v>1176.1504</v>
      </c>
      <c r="P27" s="400">
        <v>1176.1504</v>
      </c>
      <c r="Q27" s="399">
        <v>1590.12039</v>
      </c>
      <c r="R27" s="400">
        <v>1590.12039</v>
      </c>
    </row>
    <row r="28" spans="1:177" s="402" customFormat="1" ht="21" customHeight="1" x14ac:dyDescent="0.25">
      <c r="A28" s="403" t="s">
        <v>762</v>
      </c>
      <c r="B28" s="404">
        <v>1553.9139100000002</v>
      </c>
      <c r="C28" s="405">
        <v>1553.9139100000002</v>
      </c>
      <c r="D28" s="404">
        <v>1910.4360900000001</v>
      </c>
      <c r="E28" s="405">
        <v>1910.4360900000001</v>
      </c>
      <c r="F28" s="404">
        <v>479.18883</v>
      </c>
      <c r="G28" s="405">
        <v>479.18883</v>
      </c>
      <c r="H28" s="404">
        <v>559.22532999999999</v>
      </c>
      <c r="I28" s="405">
        <v>559.22532999999999</v>
      </c>
      <c r="J28" s="403" t="s">
        <v>762</v>
      </c>
      <c r="K28" s="404">
        <v>906.62248</v>
      </c>
      <c r="L28" s="405">
        <v>906.62248</v>
      </c>
      <c r="M28" s="404">
        <v>1154.33852</v>
      </c>
      <c r="N28" s="405">
        <v>1154.33852</v>
      </c>
      <c r="O28" s="404">
        <v>168.1026</v>
      </c>
      <c r="P28" s="405">
        <v>168.1026</v>
      </c>
      <c r="Q28" s="404">
        <v>196.87224000000001</v>
      </c>
      <c r="R28" s="405">
        <v>196.87224000000001</v>
      </c>
    </row>
    <row r="29" spans="1:177" s="402" customFormat="1" ht="21" customHeight="1" x14ac:dyDescent="0.25">
      <c r="A29" s="398" t="s">
        <v>763</v>
      </c>
      <c r="B29" s="399">
        <v>8.7217500000000001</v>
      </c>
      <c r="C29" s="400">
        <v>8.7217500000000001</v>
      </c>
      <c r="D29" s="399">
        <v>9.1868599999999994</v>
      </c>
      <c r="E29" s="400">
        <v>9.1868599999999994</v>
      </c>
      <c r="F29" s="399">
        <v>0.87475000000000003</v>
      </c>
      <c r="G29" s="400">
        <v>0.87475000000000003</v>
      </c>
      <c r="H29" s="399">
        <v>0.65605999999999998</v>
      </c>
      <c r="I29" s="400">
        <v>0.65605999999999998</v>
      </c>
      <c r="J29" s="398" t="s">
        <v>763</v>
      </c>
      <c r="K29" s="399">
        <v>0</v>
      </c>
      <c r="L29" s="400">
        <v>0</v>
      </c>
      <c r="M29" s="399">
        <v>0</v>
      </c>
      <c r="N29" s="400">
        <v>0</v>
      </c>
      <c r="O29" s="399">
        <v>3.887</v>
      </c>
      <c r="P29" s="400">
        <v>3.887</v>
      </c>
      <c r="Q29" s="399">
        <v>4.2540000000000004</v>
      </c>
      <c r="R29" s="400">
        <v>4.2540000000000004</v>
      </c>
    </row>
    <row r="30" spans="1:177" s="402" customFormat="1" ht="21" customHeight="1" x14ac:dyDescent="0.25">
      <c r="A30" s="403" t="s">
        <v>764</v>
      </c>
      <c r="B30" s="404">
        <v>1361.2728999999999</v>
      </c>
      <c r="C30" s="405">
        <v>1361.2728999999999</v>
      </c>
      <c r="D30" s="404">
        <v>1652.54054</v>
      </c>
      <c r="E30" s="405">
        <v>1652.54054</v>
      </c>
      <c r="F30" s="404">
        <v>935.69100000000003</v>
      </c>
      <c r="G30" s="405">
        <v>935.69100000000003</v>
      </c>
      <c r="H30" s="404">
        <v>1108.85419</v>
      </c>
      <c r="I30" s="405">
        <v>1108.85419</v>
      </c>
      <c r="J30" s="403" t="s">
        <v>764</v>
      </c>
      <c r="K30" s="404">
        <v>299.06900000000002</v>
      </c>
      <c r="L30" s="405">
        <v>299.06900000000002</v>
      </c>
      <c r="M30" s="404">
        <v>342.81686000000002</v>
      </c>
      <c r="N30" s="405">
        <v>342.81686000000002</v>
      </c>
      <c r="O30" s="404">
        <v>125.8479</v>
      </c>
      <c r="P30" s="405">
        <v>125.8479</v>
      </c>
      <c r="Q30" s="404">
        <v>199.93884000000003</v>
      </c>
      <c r="R30" s="405">
        <v>199.93884000000003</v>
      </c>
    </row>
    <row r="31" spans="1:177" s="223" customFormat="1" ht="21" customHeight="1" x14ac:dyDescent="0.25">
      <c r="A31" s="398" t="s">
        <v>765</v>
      </c>
      <c r="B31" s="399">
        <v>3097.8425999999999</v>
      </c>
      <c r="C31" s="400">
        <v>3097.8425999999999</v>
      </c>
      <c r="D31" s="399">
        <v>3118.39203</v>
      </c>
      <c r="E31" s="400">
        <v>3118.39203</v>
      </c>
      <c r="F31" s="399">
        <v>2780.5670099999998</v>
      </c>
      <c r="G31" s="400">
        <v>2780.5670099999998</v>
      </c>
      <c r="H31" s="399">
        <v>2682.0867099999996</v>
      </c>
      <c r="I31" s="400">
        <v>2682.0867099999996</v>
      </c>
      <c r="J31" s="398" t="s">
        <v>765</v>
      </c>
      <c r="K31" s="399">
        <v>75.747</v>
      </c>
      <c r="L31" s="400">
        <v>75.747</v>
      </c>
      <c r="M31" s="399">
        <v>86.156689999999998</v>
      </c>
      <c r="N31" s="400">
        <v>86.156689999999998</v>
      </c>
      <c r="O31" s="399">
        <v>235.13653999999997</v>
      </c>
      <c r="P31" s="400">
        <v>235.13653999999997</v>
      </c>
      <c r="Q31" s="399">
        <v>341.47592999999995</v>
      </c>
      <c r="R31" s="400">
        <v>341.47592999999995</v>
      </c>
      <c r="S31" s="407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7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07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7"/>
      <c r="DW31" s="408"/>
      <c r="DX31" s="408"/>
      <c r="DY31" s="408"/>
      <c r="DZ31" s="408"/>
      <c r="EA31" s="408"/>
      <c r="EB31" s="408"/>
      <c r="EC31" s="408"/>
      <c r="ED31" s="408"/>
      <c r="EE31" s="408"/>
      <c r="EF31" s="408"/>
      <c r="EG31" s="408"/>
      <c r="EH31" s="408"/>
      <c r="EI31" s="408"/>
      <c r="EJ31" s="408"/>
      <c r="EK31" s="408"/>
      <c r="EL31" s="408"/>
      <c r="EM31" s="407"/>
      <c r="EN31" s="408"/>
      <c r="EO31" s="408"/>
      <c r="EP31" s="408"/>
      <c r="EQ31" s="408"/>
      <c r="ER31" s="408"/>
      <c r="ES31" s="408"/>
      <c r="ET31" s="408"/>
      <c r="EU31" s="408"/>
      <c r="EV31" s="408"/>
      <c r="EW31" s="408"/>
      <c r="EX31" s="408"/>
      <c r="EY31" s="408"/>
      <c r="EZ31" s="408"/>
      <c r="FA31" s="408"/>
      <c r="FB31" s="408"/>
      <c r="FC31" s="408"/>
      <c r="FD31" s="407"/>
      <c r="FE31" s="408"/>
      <c r="FF31" s="408"/>
      <c r="FG31" s="408"/>
      <c r="FH31" s="408"/>
      <c r="FI31" s="408"/>
      <c r="FJ31" s="408"/>
      <c r="FK31" s="408"/>
      <c r="FL31" s="408"/>
      <c r="FM31" s="408"/>
      <c r="FN31" s="408"/>
      <c r="FO31" s="408"/>
      <c r="FP31" s="408"/>
      <c r="FQ31" s="408"/>
      <c r="FR31" s="408"/>
      <c r="FS31" s="408"/>
      <c r="FT31" s="408"/>
      <c r="FU31" s="407"/>
    </row>
    <row r="32" spans="1:177" s="402" customFormat="1" ht="21" customHeight="1" x14ac:dyDescent="0.25">
      <c r="A32" s="403" t="s">
        <v>766</v>
      </c>
      <c r="B32" s="404">
        <v>0</v>
      </c>
      <c r="C32" s="405">
        <v>0</v>
      </c>
      <c r="D32" s="404">
        <v>0</v>
      </c>
      <c r="E32" s="405">
        <v>0</v>
      </c>
      <c r="F32" s="404">
        <v>0</v>
      </c>
      <c r="G32" s="405">
        <v>0</v>
      </c>
      <c r="H32" s="404">
        <v>0</v>
      </c>
      <c r="I32" s="405">
        <v>0</v>
      </c>
      <c r="J32" s="403" t="s">
        <v>766</v>
      </c>
      <c r="K32" s="404">
        <v>0</v>
      </c>
      <c r="L32" s="405">
        <v>0</v>
      </c>
      <c r="M32" s="404">
        <v>0</v>
      </c>
      <c r="N32" s="405">
        <v>0</v>
      </c>
      <c r="O32" s="404">
        <v>0</v>
      </c>
      <c r="P32" s="405">
        <v>0</v>
      </c>
      <c r="Q32" s="404">
        <v>0</v>
      </c>
      <c r="R32" s="405">
        <v>0</v>
      </c>
    </row>
    <row r="33" spans="1:208" s="413" customFormat="1" ht="23.4" customHeight="1" x14ac:dyDescent="0.25">
      <c r="A33" s="409" t="s">
        <v>767</v>
      </c>
      <c r="B33" s="410">
        <v>686660.29730599991</v>
      </c>
      <c r="C33" s="411">
        <v>686660.29730599991</v>
      </c>
      <c r="D33" s="410">
        <v>833728.39273999981</v>
      </c>
      <c r="E33" s="411">
        <v>833728.39273999981</v>
      </c>
      <c r="F33" s="410">
        <v>228908.46998200004</v>
      </c>
      <c r="G33" s="411">
        <v>228908.46998200004</v>
      </c>
      <c r="H33" s="410">
        <v>242552.67395000003</v>
      </c>
      <c r="I33" s="411">
        <v>242552.67395000003</v>
      </c>
      <c r="J33" s="409" t="s">
        <v>767</v>
      </c>
      <c r="K33" s="410">
        <v>386743.74901099998</v>
      </c>
      <c r="L33" s="411">
        <v>386743.74901099998</v>
      </c>
      <c r="M33" s="410">
        <v>495033.65427000006</v>
      </c>
      <c r="N33" s="411">
        <v>495033.65427000006</v>
      </c>
      <c r="O33" s="410">
        <v>62143.185760000008</v>
      </c>
      <c r="P33" s="411">
        <v>62143.185760000008</v>
      </c>
      <c r="Q33" s="410">
        <v>85812.861090000006</v>
      </c>
      <c r="R33" s="411">
        <v>85812.861090000006</v>
      </c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2"/>
      <c r="BU33" s="412"/>
      <c r="BV33" s="412"/>
      <c r="BW33" s="412"/>
      <c r="BX33" s="412"/>
      <c r="BY33" s="412"/>
      <c r="BZ33" s="412"/>
      <c r="CA33" s="412"/>
      <c r="CB33" s="412"/>
      <c r="CC33" s="412"/>
      <c r="CD33" s="412"/>
      <c r="CE33" s="412"/>
      <c r="CF33" s="412"/>
      <c r="CG33" s="412"/>
      <c r="CH33" s="412"/>
      <c r="CI33" s="412"/>
      <c r="CJ33" s="412"/>
      <c r="CK33" s="412"/>
      <c r="CL33" s="412"/>
      <c r="CM33" s="412"/>
      <c r="CN33" s="412"/>
      <c r="CO33" s="412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  <c r="DO33" s="412"/>
      <c r="DP33" s="412"/>
      <c r="DQ33" s="412"/>
      <c r="DR33" s="412"/>
      <c r="DS33" s="412"/>
      <c r="DT33" s="412"/>
      <c r="DU33" s="412"/>
      <c r="DV33" s="412"/>
      <c r="DW33" s="412"/>
      <c r="DX33" s="412"/>
      <c r="DY33" s="412"/>
      <c r="DZ33" s="412"/>
      <c r="EA33" s="412"/>
      <c r="EB33" s="412"/>
      <c r="EC33" s="412"/>
      <c r="ED33" s="412"/>
      <c r="EE33" s="412"/>
      <c r="EF33" s="412"/>
      <c r="EG33" s="412"/>
      <c r="EH33" s="412"/>
      <c r="EI33" s="412"/>
      <c r="EJ33" s="412"/>
      <c r="EK33" s="412"/>
      <c r="EL33" s="412"/>
      <c r="EM33" s="412"/>
      <c r="EN33" s="412"/>
      <c r="EO33" s="412"/>
      <c r="EP33" s="412"/>
      <c r="EQ33" s="412"/>
      <c r="ER33" s="412"/>
      <c r="ES33" s="412"/>
      <c r="ET33" s="412"/>
      <c r="EU33" s="412"/>
      <c r="EV33" s="412"/>
      <c r="EW33" s="412"/>
      <c r="EX33" s="412"/>
      <c r="EY33" s="412"/>
      <c r="EZ33" s="412"/>
      <c r="FA33" s="412"/>
      <c r="FB33" s="412"/>
      <c r="FC33" s="412"/>
      <c r="FD33" s="412"/>
      <c r="FE33" s="412"/>
      <c r="FF33" s="412"/>
      <c r="FG33" s="412"/>
      <c r="FH33" s="412"/>
      <c r="FI33" s="412"/>
      <c r="FJ33" s="412"/>
      <c r="FK33" s="412"/>
      <c r="FL33" s="412"/>
      <c r="FM33" s="412"/>
      <c r="FN33" s="412"/>
      <c r="FO33" s="412"/>
      <c r="FP33" s="412"/>
      <c r="FQ33" s="412"/>
      <c r="FR33" s="412"/>
      <c r="FS33" s="412"/>
      <c r="FT33" s="412"/>
      <c r="FU33" s="412"/>
      <c r="FV33" s="412"/>
      <c r="FW33" s="412"/>
      <c r="FX33" s="412"/>
      <c r="FY33" s="412"/>
      <c r="FZ33" s="412"/>
      <c r="GA33" s="412"/>
      <c r="GB33" s="412"/>
      <c r="GC33" s="412"/>
      <c r="GD33" s="412"/>
      <c r="GE33" s="412"/>
      <c r="GF33" s="412"/>
      <c r="GG33" s="412"/>
      <c r="GH33" s="412"/>
      <c r="GI33" s="412"/>
      <c r="GJ33" s="412"/>
      <c r="GK33" s="412"/>
      <c r="GL33" s="412"/>
      <c r="GM33" s="412"/>
      <c r="GN33" s="412"/>
      <c r="GO33" s="412"/>
      <c r="GP33" s="412"/>
      <c r="GQ33" s="412"/>
      <c r="GR33" s="412"/>
      <c r="GS33" s="412"/>
      <c r="GT33" s="412"/>
      <c r="GU33" s="412"/>
      <c r="GV33" s="412"/>
      <c r="GW33" s="412"/>
      <c r="GX33" s="412"/>
      <c r="GY33" s="412"/>
      <c r="GZ33" s="412"/>
    </row>
    <row r="34" spans="1:208" s="402" customFormat="1" ht="23.4" customHeight="1" x14ac:dyDescent="0.25">
      <c r="A34" s="403" t="s">
        <v>768</v>
      </c>
      <c r="B34" s="404">
        <v>78525.809900000007</v>
      </c>
      <c r="C34" s="405">
        <v>78525.809900000007</v>
      </c>
      <c r="D34" s="404">
        <v>88544.029009999998</v>
      </c>
      <c r="E34" s="405">
        <v>88544.029009999998</v>
      </c>
      <c r="F34" s="404">
        <v>17486.073299999996</v>
      </c>
      <c r="G34" s="405">
        <v>17486.073299999996</v>
      </c>
      <c r="H34" s="404">
        <v>16441.250630000002</v>
      </c>
      <c r="I34" s="405">
        <v>16441.250630000002</v>
      </c>
      <c r="J34" s="403" t="s">
        <v>768</v>
      </c>
      <c r="K34" s="404">
        <v>44948.796990000003</v>
      </c>
      <c r="L34" s="405">
        <v>44948.796990000003</v>
      </c>
      <c r="M34" s="404">
        <v>54479.137410000003</v>
      </c>
      <c r="N34" s="405">
        <v>54479.137410000003</v>
      </c>
      <c r="O34" s="404">
        <v>15863.482609999999</v>
      </c>
      <c r="P34" s="405">
        <v>15863.482609999999</v>
      </c>
      <c r="Q34" s="404">
        <v>17386.739269999998</v>
      </c>
      <c r="R34" s="405">
        <v>17386.739269999998</v>
      </c>
    </row>
    <row r="35" spans="1:208" s="413" customFormat="1" ht="23.4" customHeight="1" x14ac:dyDescent="0.25">
      <c r="A35" s="398" t="s">
        <v>769</v>
      </c>
      <c r="B35" s="399">
        <v>15894.380600000002</v>
      </c>
      <c r="C35" s="400">
        <v>15894.380600000002</v>
      </c>
      <c r="D35" s="399">
        <v>20759.417049999996</v>
      </c>
      <c r="E35" s="400">
        <v>20759.417049999996</v>
      </c>
      <c r="F35" s="399">
        <v>3705.6179999999999</v>
      </c>
      <c r="G35" s="400">
        <v>3705.6179999999999</v>
      </c>
      <c r="H35" s="399">
        <v>3908.0710200000003</v>
      </c>
      <c r="I35" s="400">
        <v>3908.0710200000003</v>
      </c>
      <c r="J35" s="398" t="s">
        <v>769</v>
      </c>
      <c r="K35" s="399">
        <v>11956.761400000001</v>
      </c>
      <c r="L35" s="400">
        <v>11956.761400000001</v>
      </c>
      <c r="M35" s="399">
        <v>16571.591529999998</v>
      </c>
      <c r="N35" s="400">
        <v>16571.591529999998</v>
      </c>
      <c r="O35" s="399">
        <v>226.05670000000001</v>
      </c>
      <c r="P35" s="400">
        <v>226.05670000000001</v>
      </c>
      <c r="Q35" s="399">
        <v>274.05610000000001</v>
      </c>
      <c r="R35" s="400">
        <v>274.05610000000001</v>
      </c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2"/>
      <c r="DA35" s="412"/>
      <c r="DB35" s="412"/>
      <c r="DC35" s="412"/>
      <c r="DD35" s="412"/>
      <c r="DE35" s="412"/>
      <c r="DF35" s="412"/>
      <c r="DG35" s="412"/>
      <c r="DH35" s="412"/>
      <c r="DI35" s="412"/>
      <c r="DJ35" s="412"/>
      <c r="DK35" s="412"/>
      <c r="DL35" s="412"/>
      <c r="DM35" s="412"/>
      <c r="DN35" s="412"/>
      <c r="DO35" s="412"/>
      <c r="DP35" s="412"/>
      <c r="DQ35" s="412"/>
      <c r="DR35" s="412"/>
      <c r="DS35" s="412"/>
      <c r="DT35" s="412"/>
      <c r="DU35" s="412"/>
      <c r="DV35" s="412"/>
      <c r="DW35" s="412"/>
      <c r="DX35" s="412"/>
      <c r="DY35" s="412"/>
      <c r="DZ35" s="412"/>
      <c r="EA35" s="412"/>
      <c r="EB35" s="412"/>
      <c r="EC35" s="412"/>
      <c r="ED35" s="412"/>
      <c r="EE35" s="412"/>
      <c r="EF35" s="412"/>
      <c r="EG35" s="412"/>
      <c r="EH35" s="412"/>
      <c r="EI35" s="412"/>
      <c r="EJ35" s="412"/>
      <c r="EK35" s="412"/>
      <c r="EL35" s="412"/>
      <c r="EM35" s="412"/>
      <c r="EN35" s="412"/>
      <c r="EO35" s="412"/>
      <c r="EP35" s="412"/>
      <c r="EQ35" s="412"/>
      <c r="ER35" s="412"/>
      <c r="ES35" s="412"/>
      <c r="ET35" s="412"/>
      <c r="EU35" s="412"/>
      <c r="EV35" s="412"/>
      <c r="EW35" s="412"/>
      <c r="EX35" s="412"/>
      <c r="EY35" s="412"/>
      <c r="EZ35" s="412"/>
      <c r="FA35" s="412"/>
      <c r="FB35" s="412"/>
      <c r="FC35" s="412"/>
      <c r="FD35" s="412"/>
      <c r="FE35" s="412"/>
      <c r="FF35" s="412"/>
      <c r="FG35" s="412"/>
      <c r="FH35" s="412"/>
      <c r="FI35" s="412"/>
      <c r="FJ35" s="412"/>
      <c r="FK35" s="412"/>
      <c r="FL35" s="412"/>
      <c r="FM35" s="412"/>
      <c r="FN35" s="412"/>
      <c r="FO35" s="412"/>
      <c r="FP35" s="412"/>
      <c r="FQ35" s="412"/>
      <c r="FR35" s="412"/>
      <c r="FS35" s="412"/>
      <c r="FT35" s="412"/>
      <c r="FU35" s="412"/>
      <c r="FV35" s="412"/>
      <c r="FW35" s="412"/>
      <c r="FX35" s="412"/>
      <c r="FY35" s="412"/>
      <c r="FZ35" s="412"/>
      <c r="GA35" s="412"/>
      <c r="GB35" s="412"/>
      <c r="GC35" s="412"/>
      <c r="GD35" s="412"/>
      <c r="GE35" s="412"/>
      <c r="GF35" s="412"/>
      <c r="GG35" s="412"/>
      <c r="GH35" s="412"/>
      <c r="GI35" s="412"/>
      <c r="GJ35" s="412"/>
      <c r="GK35" s="412"/>
      <c r="GL35" s="412"/>
      <c r="GM35" s="412"/>
      <c r="GN35" s="412"/>
      <c r="GO35" s="412"/>
      <c r="GP35" s="412"/>
      <c r="GQ35" s="412"/>
      <c r="GR35" s="412"/>
      <c r="GS35" s="412"/>
      <c r="GT35" s="412"/>
      <c r="GU35" s="412"/>
      <c r="GV35" s="412"/>
      <c r="GW35" s="412"/>
      <c r="GX35" s="412"/>
      <c r="GY35" s="412"/>
      <c r="GZ35" s="412"/>
    </row>
    <row r="36" spans="1:208" s="223" customFormat="1" ht="23.4" customHeight="1" x14ac:dyDescent="0.25">
      <c r="A36" s="403" t="s">
        <v>770</v>
      </c>
      <c r="B36" s="404">
        <v>20080.556499999999</v>
      </c>
      <c r="C36" s="405">
        <v>20080.556499999999</v>
      </c>
      <c r="D36" s="404">
        <v>29876.102989999999</v>
      </c>
      <c r="E36" s="405">
        <v>29876.102989999999</v>
      </c>
      <c r="F36" s="404">
        <v>6131.8835999999992</v>
      </c>
      <c r="G36" s="405">
        <v>6131.8835999999992</v>
      </c>
      <c r="H36" s="404">
        <v>7106.8337800000008</v>
      </c>
      <c r="I36" s="405">
        <v>7106.8337800000008</v>
      </c>
      <c r="J36" s="403" t="s">
        <v>770</v>
      </c>
      <c r="K36" s="404">
        <v>12105.626499999998</v>
      </c>
      <c r="L36" s="405">
        <v>12105.626499999998</v>
      </c>
      <c r="M36" s="404">
        <v>20358.3184</v>
      </c>
      <c r="N36" s="405">
        <v>20358.3184</v>
      </c>
      <c r="O36" s="404">
        <v>1546.7929999999999</v>
      </c>
      <c r="P36" s="405">
        <v>1546.7929999999999</v>
      </c>
      <c r="Q36" s="404">
        <v>2055.48153</v>
      </c>
      <c r="R36" s="405">
        <v>2055.48153</v>
      </c>
      <c r="S36" s="414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15"/>
      <c r="CC36" s="416"/>
      <c r="CD36" s="415"/>
      <c r="CE36" s="416"/>
      <c r="CF36" s="415"/>
      <c r="CG36" s="416"/>
      <c r="CH36" s="415"/>
      <c r="CI36" s="416"/>
      <c r="CJ36" s="415"/>
      <c r="CK36" s="416"/>
      <c r="CL36" s="415"/>
      <c r="CM36" s="416"/>
      <c r="CN36" s="417"/>
      <c r="CO36" s="415"/>
      <c r="CP36" s="416"/>
      <c r="CQ36" s="415"/>
      <c r="CR36" s="416"/>
      <c r="CS36" s="415"/>
      <c r="CT36" s="416"/>
      <c r="CU36" s="415"/>
      <c r="CV36" s="416"/>
      <c r="CW36" s="415"/>
      <c r="CX36" s="416"/>
      <c r="CY36" s="415"/>
      <c r="CZ36" s="416"/>
      <c r="DA36" s="415"/>
      <c r="DB36" s="416"/>
      <c r="DC36" s="415"/>
      <c r="DD36" s="416"/>
      <c r="DE36" s="417"/>
      <c r="DF36" s="415"/>
      <c r="DG36" s="416"/>
      <c r="DH36" s="415"/>
      <c r="DI36" s="416"/>
      <c r="DJ36" s="415"/>
      <c r="DK36" s="416"/>
      <c r="DL36" s="415"/>
      <c r="DM36" s="416"/>
      <c r="DN36" s="415"/>
      <c r="DO36" s="416"/>
      <c r="DP36" s="415"/>
      <c r="DQ36" s="416"/>
      <c r="DR36" s="415"/>
      <c r="DS36" s="416"/>
      <c r="DT36" s="415"/>
      <c r="DU36" s="416"/>
      <c r="DV36" s="417"/>
      <c r="DW36" s="415"/>
      <c r="DX36" s="416"/>
      <c r="DY36" s="415"/>
      <c r="DZ36" s="416"/>
      <c r="EA36" s="415"/>
      <c r="EB36" s="416"/>
      <c r="EC36" s="415"/>
      <c r="ED36" s="416"/>
      <c r="EE36" s="415"/>
      <c r="EF36" s="416"/>
      <c r="EG36" s="415"/>
      <c r="EH36" s="416"/>
      <c r="EI36" s="415"/>
      <c r="EJ36" s="416"/>
      <c r="EK36" s="415"/>
      <c r="EL36" s="416"/>
      <c r="EM36" s="417"/>
      <c r="EN36" s="415"/>
      <c r="EO36" s="416"/>
      <c r="EP36" s="415"/>
      <c r="EQ36" s="416"/>
      <c r="ER36" s="415"/>
      <c r="ES36" s="416"/>
      <c r="ET36" s="415"/>
      <c r="EU36" s="416"/>
      <c r="EV36" s="415"/>
      <c r="EW36" s="416"/>
      <c r="EX36" s="415"/>
      <c r="EY36" s="416"/>
      <c r="EZ36" s="415"/>
      <c r="FA36" s="416"/>
      <c r="FB36" s="415"/>
      <c r="FC36" s="416"/>
      <c r="FD36" s="417"/>
      <c r="FE36" s="415"/>
      <c r="FF36" s="416"/>
      <c r="FG36" s="415"/>
      <c r="FH36" s="416"/>
      <c r="FI36" s="415"/>
      <c r="FJ36" s="416"/>
      <c r="FK36" s="415"/>
      <c r="FL36" s="416"/>
      <c r="FM36" s="415"/>
      <c r="FN36" s="416"/>
      <c r="FO36" s="415"/>
      <c r="FP36" s="416"/>
      <c r="FQ36" s="415"/>
      <c r="FR36" s="416"/>
      <c r="FS36" s="415"/>
      <c r="FT36" s="416"/>
      <c r="FU36" s="417"/>
    </row>
    <row r="37" spans="1:208" s="419" customFormat="1" ht="23.4" customHeight="1" x14ac:dyDescent="0.25">
      <c r="A37" s="398" t="s">
        <v>771</v>
      </c>
      <c r="B37" s="399">
        <v>2998.0087400000411</v>
      </c>
      <c r="C37" s="418">
        <v>2998.0087400000411</v>
      </c>
      <c r="D37" s="399">
        <v>3801.1520799999489</v>
      </c>
      <c r="E37" s="418">
        <v>3801.1520799999489</v>
      </c>
      <c r="F37" s="399">
        <v>1012.8391200000005</v>
      </c>
      <c r="G37" s="418">
        <v>1012.8391200000005</v>
      </c>
      <c r="H37" s="399">
        <v>1279.9638300000042</v>
      </c>
      <c r="I37" s="418">
        <v>1279.9638300000042</v>
      </c>
      <c r="J37" s="398" t="s">
        <v>771</v>
      </c>
      <c r="K37" s="399">
        <v>1935.2983999998851</v>
      </c>
      <c r="L37" s="418">
        <v>1935.2983999998851</v>
      </c>
      <c r="M37" s="399">
        <v>2426.8203400001403</v>
      </c>
      <c r="N37" s="418">
        <v>2426.8203400001403</v>
      </c>
      <c r="O37" s="399">
        <v>38.852219999984982</v>
      </c>
      <c r="P37" s="418">
        <v>38.852219999984982</v>
      </c>
      <c r="Q37" s="399">
        <v>57.04918000001544</v>
      </c>
      <c r="R37" s="418">
        <v>57.04918000001544</v>
      </c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  <c r="EN37" s="223"/>
      <c r="EO37" s="223"/>
      <c r="EP37" s="223"/>
      <c r="EQ37" s="223"/>
      <c r="ER37" s="223"/>
      <c r="ES37" s="223"/>
      <c r="ET37" s="223"/>
      <c r="EU37" s="223"/>
      <c r="EV37" s="223"/>
      <c r="EW37" s="223"/>
      <c r="EX37" s="223"/>
      <c r="EY37" s="223"/>
      <c r="EZ37" s="223"/>
      <c r="FA37" s="223"/>
      <c r="FB37" s="223"/>
      <c r="FC37" s="223"/>
      <c r="FD37" s="223"/>
      <c r="FE37" s="223"/>
      <c r="FF37" s="223"/>
      <c r="FG37" s="223"/>
      <c r="FH37" s="223"/>
      <c r="FI37" s="223"/>
      <c r="FJ37" s="223"/>
      <c r="FK37" s="223"/>
      <c r="FL37" s="223"/>
      <c r="FM37" s="223"/>
      <c r="FN37" s="223"/>
      <c r="FO37" s="223"/>
      <c r="FP37" s="223"/>
      <c r="FQ37" s="223"/>
      <c r="FR37" s="223"/>
      <c r="FS37" s="223"/>
      <c r="FT37" s="223"/>
      <c r="FU37" s="223"/>
      <c r="FV37" s="223"/>
      <c r="FW37" s="223"/>
      <c r="FX37" s="223"/>
      <c r="FY37" s="223"/>
      <c r="FZ37" s="223"/>
      <c r="GA37" s="223"/>
      <c r="GB37" s="223"/>
      <c r="GC37" s="223"/>
      <c r="GD37" s="223"/>
      <c r="GE37" s="223"/>
      <c r="GF37" s="223"/>
      <c r="GG37" s="223"/>
      <c r="GH37" s="223"/>
      <c r="GI37" s="223"/>
      <c r="GJ37" s="223"/>
      <c r="GK37" s="223"/>
      <c r="GL37" s="223"/>
      <c r="GM37" s="223"/>
      <c r="GN37" s="223"/>
      <c r="GO37" s="223"/>
      <c r="GP37" s="223"/>
      <c r="GQ37" s="223"/>
      <c r="GR37" s="223"/>
      <c r="GS37" s="223"/>
      <c r="GT37" s="223"/>
      <c r="GU37" s="223"/>
      <c r="GV37" s="223"/>
      <c r="GW37" s="223"/>
      <c r="GX37" s="223"/>
      <c r="GY37" s="223"/>
      <c r="GZ37" s="223"/>
    </row>
    <row r="38" spans="1:208" s="223" customFormat="1" ht="23.4" customHeight="1" x14ac:dyDescent="0.25">
      <c r="A38" s="420" t="s">
        <v>772</v>
      </c>
      <c r="B38" s="421">
        <v>804159.05304599996</v>
      </c>
      <c r="C38" s="422">
        <v>804159.05304599996</v>
      </c>
      <c r="D38" s="421">
        <v>976709.09386999975</v>
      </c>
      <c r="E38" s="422">
        <v>976709.09386999975</v>
      </c>
      <c r="F38" s="421">
        <v>257244.88400200004</v>
      </c>
      <c r="G38" s="422">
        <v>257244.88400200004</v>
      </c>
      <c r="H38" s="421">
        <v>271288.79321000003</v>
      </c>
      <c r="I38" s="422">
        <v>271288.79321000003</v>
      </c>
      <c r="J38" s="420" t="s">
        <v>772</v>
      </c>
      <c r="K38" s="421">
        <v>457690.23230099987</v>
      </c>
      <c r="L38" s="422">
        <v>457690.23230099987</v>
      </c>
      <c r="M38" s="421">
        <v>588869.5219500002</v>
      </c>
      <c r="N38" s="422">
        <v>588869.5219500002</v>
      </c>
      <c r="O38" s="421">
        <v>79818.370289999992</v>
      </c>
      <c r="P38" s="422">
        <v>79818.370289999992</v>
      </c>
      <c r="Q38" s="421">
        <v>105586.18717000002</v>
      </c>
      <c r="R38" s="422">
        <v>105586.18717000002</v>
      </c>
    </row>
    <row r="39" spans="1:208" s="223" customFormat="1" ht="23.4" customHeight="1" x14ac:dyDescent="0.25">
      <c r="A39" s="398" t="s">
        <v>773</v>
      </c>
      <c r="B39" s="399">
        <v>333.31700000000001</v>
      </c>
      <c r="C39" s="418">
        <v>333.31700000000001</v>
      </c>
      <c r="D39" s="399">
        <v>453.4289</v>
      </c>
      <c r="E39" s="418">
        <v>453.4289</v>
      </c>
      <c r="F39" s="399">
        <v>0</v>
      </c>
      <c r="G39" s="418">
        <v>0</v>
      </c>
      <c r="H39" s="399">
        <v>0</v>
      </c>
      <c r="I39" s="418">
        <v>0</v>
      </c>
      <c r="J39" s="398" t="s">
        <v>773</v>
      </c>
      <c r="K39" s="399">
        <v>0</v>
      </c>
      <c r="L39" s="418">
        <v>0</v>
      </c>
      <c r="M39" s="399">
        <v>0</v>
      </c>
      <c r="N39" s="418">
        <v>0</v>
      </c>
      <c r="O39" s="399">
        <v>333.31700000000001</v>
      </c>
      <c r="P39" s="418">
        <v>333.31700000000001</v>
      </c>
      <c r="Q39" s="399">
        <v>453.4289</v>
      </c>
      <c r="R39" s="418">
        <v>453.4289</v>
      </c>
    </row>
    <row r="40" spans="1:208" s="419" customFormat="1" ht="23.4" customHeight="1" x14ac:dyDescent="0.25">
      <c r="A40" s="403" t="s">
        <v>774</v>
      </c>
      <c r="B40" s="404">
        <v>16036.693100000002</v>
      </c>
      <c r="C40" s="405">
        <v>16036.693100000002</v>
      </c>
      <c r="D40" s="404">
        <v>25276.50417</v>
      </c>
      <c r="E40" s="405">
        <v>25276.50417</v>
      </c>
      <c r="F40" s="404">
        <v>2917.5079999999998</v>
      </c>
      <c r="G40" s="405">
        <v>2917.5079999999998</v>
      </c>
      <c r="H40" s="404">
        <v>3523.77639</v>
      </c>
      <c r="I40" s="405">
        <v>3523.77639</v>
      </c>
      <c r="J40" s="403" t="s">
        <v>774</v>
      </c>
      <c r="K40" s="404">
        <v>10314.359699999999</v>
      </c>
      <c r="L40" s="405">
        <v>10314.359699999999</v>
      </c>
      <c r="M40" s="404">
        <v>18064.627150000008</v>
      </c>
      <c r="N40" s="405">
        <v>18064.627150000008</v>
      </c>
      <c r="O40" s="404">
        <v>2775.5189999999998</v>
      </c>
      <c r="P40" s="405">
        <v>2775.5189999999998</v>
      </c>
      <c r="Q40" s="404">
        <v>3630.2678299999998</v>
      </c>
      <c r="R40" s="405">
        <v>3630.2678299999998</v>
      </c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  <c r="GC40" s="223"/>
      <c r="GD40" s="223"/>
      <c r="GE40" s="223"/>
      <c r="GF40" s="223"/>
      <c r="GG40" s="223"/>
      <c r="GH40" s="223"/>
      <c r="GI40" s="223"/>
      <c r="GJ40" s="223"/>
      <c r="GK40" s="223"/>
      <c r="GL40" s="223"/>
      <c r="GM40" s="223"/>
      <c r="GN40" s="223"/>
      <c r="GO40" s="223"/>
      <c r="GP40" s="223"/>
      <c r="GQ40" s="223"/>
      <c r="GR40" s="223"/>
      <c r="GS40" s="223"/>
      <c r="GT40" s="223"/>
      <c r="GU40" s="223"/>
      <c r="GV40" s="223"/>
      <c r="GW40" s="223"/>
      <c r="GX40" s="223"/>
      <c r="GY40" s="223"/>
      <c r="GZ40" s="223"/>
    </row>
    <row r="41" spans="1:208" s="223" customFormat="1" ht="23.4" customHeight="1" x14ac:dyDescent="0.25">
      <c r="A41" s="398" t="s">
        <v>775</v>
      </c>
      <c r="B41" s="399">
        <v>3224.143</v>
      </c>
      <c r="C41" s="418">
        <v>3224.143</v>
      </c>
      <c r="D41" s="399">
        <v>4173.2341199999992</v>
      </c>
      <c r="E41" s="418">
        <v>4173.2341199999992</v>
      </c>
      <c r="F41" s="399">
        <v>1748.9870000000001</v>
      </c>
      <c r="G41" s="418">
        <v>1748.9870000000001</v>
      </c>
      <c r="H41" s="399">
        <v>2058.8971699999997</v>
      </c>
      <c r="I41" s="418">
        <v>2058.8971699999997</v>
      </c>
      <c r="J41" s="398" t="s">
        <v>775</v>
      </c>
      <c r="K41" s="399">
        <v>1331.9209999999998</v>
      </c>
      <c r="L41" s="418">
        <v>1331.9209999999998</v>
      </c>
      <c r="M41" s="399">
        <v>1927.1421900000003</v>
      </c>
      <c r="N41" s="418">
        <v>1927.1421900000003</v>
      </c>
      <c r="O41" s="399">
        <v>76.004999999999995</v>
      </c>
      <c r="P41" s="418">
        <v>76.004999999999995</v>
      </c>
      <c r="Q41" s="399">
        <v>105.02476</v>
      </c>
      <c r="R41" s="418">
        <v>105.02476</v>
      </c>
    </row>
    <row r="42" spans="1:208" s="419" customFormat="1" ht="23.4" customHeight="1" x14ac:dyDescent="0.25">
      <c r="A42" s="403" t="s">
        <v>776</v>
      </c>
      <c r="B42" s="404">
        <v>944.47947999999997</v>
      </c>
      <c r="C42" s="405">
        <v>944.47947999999997</v>
      </c>
      <c r="D42" s="404">
        <v>1747.2039500000001</v>
      </c>
      <c r="E42" s="405">
        <v>1747.2039500000001</v>
      </c>
      <c r="F42" s="404">
        <v>95.081999999999994</v>
      </c>
      <c r="G42" s="405">
        <v>95.081999999999994</v>
      </c>
      <c r="H42" s="404">
        <v>98.442299999999989</v>
      </c>
      <c r="I42" s="405">
        <v>98.442299999999989</v>
      </c>
      <c r="J42" s="403" t="s">
        <v>776</v>
      </c>
      <c r="K42" s="404">
        <v>849.39747999999997</v>
      </c>
      <c r="L42" s="405">
        <v>849.39747999999997</v>
      </c>
      <c r="M42" s="404">
        <v>1648.7616499999999</v>
      </c>
      <c r="N42" s="405">
        <v>1648.7616499999999</v>
      </c>
      <c r="O42" s="404">
        <v>0</v>
      </c>
      <c r="P42" s="405">
        <v>0</v>
      </c>
      <c r="Q42" s="404">
        <v>0</v>
      </c>
      <c r="R42" s="405">
        <v>0</v>
      </c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23"/>
      <c r="FL42" s="223"/>
      <c r="FM42" s="223"/>
      <c r="FN42" s="223"/>
      <c r="FO42" s="223"/>
      <c r="FP42" s="223"/>
      <c r="FQ42" s="223"/>
      <c r="FR42" s="223"/>
      <c r="FS42" s="223"/>
      <c r="FT42" s="223"/>
      <c r="FU42" s="223"/>
      <c r="FV42" s="223"/>
      <c r="FW42" s="223"/>
      <c r="FX42" s="223"/>
      <c r="FY42" s="223"/>
      <c r="FZ42" s="223"/>
      <c r="GA42" s="223"/>
      <c r="GB42" s="223"/>
      <c r="GC42" s="223"/>
      <c r="GD42" s="223"/>
      <c r="GE42" s="223"/>
      <c r="GF42" s="223"/>
      <c r="GG42" s="223"/>
      <c r="GH42" s="223"/>
      <c r="GI42" s="223"/>
      <c r="GJ42" s="223"/>
      <c r="GK42" s="223"/>
      <c r="GL42" s="223"/>
      <c r="GM42" s="223"/>
      <c r="GN42" s="223"/>
      <c r="GO42" s="223"/>
      <c r="GP42" s="223"/>
      <c r="GQ42" s="223"/>
      <c r="GR42" s="223"/>
      <c r="GS42" s="223"/>
      <c r="GT42" s="223"/>
      <c r="GU42" s="223"/>
      <c r="GV42" s="223"/>
      <c r="GW42" s="223"/>
      <c r="GX42" s="223"/>
      <c r="GY42" s="223"/>
      <c r="GZ42" s="223"/>
    </row>
    <row r="43" spans="1:208" s="419" customFormat="1" ht="23.4" customHeight="1" x14ac:dyDescent="0.25">
      <c r="A43" s="398" t="s">
        <v>777</v>
      </c>
      <c r="B43" s="399">
        <v>0</v>
      </c>
      <c r="C43" s="418">
        <v>0</v>
      </c>
      <c r="D43" s="399">
        <v>0</v>
      </c>
      <c r="E43" s="418">
        <v>0</v>
      </c>
      <c r="F43" s="399">
        <v>0</v>
      </c>
      <c r="G43" s="418">
        <v>0</v>
      </c>
      <c r="H43" s="399">
        <v>0</v>
      </c>
      <c r="I43" s="418">
        <v>0</v>
      </c>
      <c r="J43" s="398" t="s">
        <v>777</v>
      </c>
      <c r="K43" s="399">
        <v>0</v>
      </c>
      <c r="L43" s="418">
        <v>0</v>
      </c>
      <c r="M43" s="399">
        <v>0</v>
      </c>
      <c r="N43" s="418">
        <v>0</v>
      </c>
      <c r="O43" s="399">
        <v>0</v>
      </c>
      <c r="P43" s="418">
        <v>0</v>
      </c>
      <c r="Q43" s="399">
        <v>0</v>
      </c>
      <c r="R43" s="418">
        <v>0</v>
      </c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23"/>
      <c r="EW43" s="223"/>
      <c r="EX43" s="223"/>
      <c r="EY43" s="223"/>
      <c r="EZ43" s="223"/>
      <c r="FA43" s="223"/>
      <c r="FB43" s="223"/>
      <c r="FC43" s="223"/>
      <c r="FD43" s="223"/>
      <c r="FE43" s="223"/>
      <c r="FF43" s="223"/>
      <c r="FG43" s="223"/>
      <c r="FH43" s="223"/>
      <c r="FI43" s="223"/>
      <c r="FJ43" s="223"/>
      <c r="FK43" s="223"/>
      <c r="FL43" s="223"/>
      <c r="FM43" s="223"/>
      <c r="FN43" s="223"/>
      <c r="FO43" s="223"/>
      <c r="FP43" s="223"/>
      <c r="FQ43" s="223"/>
      <c r="FR43" s="223"/>
      <c r="FS43" s="223"/>
      <c r="FT43" s="223"/>
      <c r="FU43" s="223"/>
      <c r="FV43" s="223"/>
      <c r="FW43" s="223"/>
      <c r="FX43" s="223"/>
      <c r="FY43" s="223"/>
      <c r="FZ43" s="223"/>
      <c r="GA43" s="223"/>
      <c r="GB43" s="223"/>
      <c r="GC43" s="223"/>
      <c r="GD43" s="223"/>
      <c r="GE43" s="223"/>
      <c r="GF43" s="223"/>
      <c r="GG43" s="223"/>
      <c r="GH43" s="223"/>
      <c r="GI43" s="223"/>
      <c r="GJ43" s="223"/>
      <c r="GK43" s="223"/>
      <c r="GL43" s="223"/>
      <c r="GM43" s="223"/>
      <c r="GN43" s="223"/>
      <c r="GO43" s="223"/>
      <c r="GP43" s="223"/>
      <c r="GQ43" s="223"/>
      <c r="GR43" s="223"/>
      <c r="GS43" s="223"/>
      <c r="GT43" s="223"/>
      <c r="GU43" s="223"/>
      <c r="GV43" s="223"/>
      <c r="GW43" s="223"/>
      <c r="GX43" s="223"/>
      <c r="GY43" s="223"/>
      <c r="GZ43" s="223"/>
    </row>
    <row r="44" spans="1:208" s="223" customFormat="1" ht="23.4" customHeight="1" x14ac:dyDescent="0.25">
      <c r="A44" s="403" t="s">
        <v>778</v>
      </c>
      <c r="B44" s="404">
        <v>2641.6309900000633</v>
      </c>
      <c r="C44" s="405">
        <v>2641.6309900000633</v>
      </c>
      <c r="D44" s="404">
        <v>4256.5284700000811</v>
      </c>
      <c r="E44" s="405">
        <v>4256.5284700000811</v>
      </c>
      <c r="F44" s="404">
        <v>605.33680000003824</v>
      </c>
      <c r="G44" s="405">
        <v>605.33680000003824</v>
      </c>
      <c r="H44" s="404">
        <v>837.33688999988135</v>
      </c>
      <c r="I44" s="405">
        <v>837.33688999988135</v>
      </c>
      <c r="J44" s="403" t="s">
        <v>778</v>
      </c>
      <c r="K44" s="404">
        <v>1927.2739500000498</v>
      </c>
      <c r="L44" s="405">
        <v>1927.2739500000498</v>
      </c>
      <c r="M44" s="404">
        <v>3271.989299999892</v>
      </c>
      <c r="N44" s="405">
        <v>3271.989299999892</v>
      </c>
      <c r="O44" s="404">
        <v>63.241939999993065</v>
      </c>
      <c r="P44" s="405">
        <v>63.241939999993065</v>
      </c>
      <c r="Q44" s="404">
        <v>92.519419999964157</v>
      </c>
      <c r="R44" s="405">
        <v>92.519419999964157</v>
      </c>
      <c r="S44" s="414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8"/>
      <c r="BO44" s="408"/>
      <c r="BP44" s="408"/>
      <c r="BQ44" s="408"/>
      <c r="BR44" s="408"/>
      <c r="BS44" s="408"/>
      <c r="BT44" s="408"/>
      <c r="BU44" s="408"/>
      <c r="BV44" s="408"/>
      <c r="BW44" s="408"/>
      <c r="BX44" s="408"/>
      <c r="BY44" s="408"/>
      <c r="BZ44" s="408"/>
      <c r="CA44" s="408"/>
      <c r="CB44" s="415"/>
      <c r="CC44" s="416"/>
      <c r="CD44" s="415"/>
      <c r="CE44" s="416"/>
      <c r="CF44" s="415"/>
      <c r="CG44" s="416"/>
      <c r="CH44" s="415"/>
      <c r="CI44" s="416"/>
      <c r="CJ44" s="415"/>
      <c r="CK44" s="416"/>
      <c r="CL44" s="415"/>
      <c r="CM44" s="416"/>
      <c r="CN44" s="417"/>
      <c r="CO44" s="415"/>
      <c r="CP44" s="416"/>
      <c r="CQ44" s="415"/>
      <c r="CR44" s="416"/>
      <c r="CS44" s="415"/>
      <c r="CT44" s="416"/>
      <c r="CU44" s="415"/>
      <c r="CV44" s="416"/>
      <c r="CW44" s="415"/>
      <c r="CX44" s="416"/>
      <c r="CY44" s="415"/>
      <c r="CZ44" s="416"/>
      <c r="DA44" s="415"/>
      <c r="DB44" s="416"/>
      <c r="DC44" s="415"/>
      <c r="DD44" s="416"/>
      <c r="DE44" s="417"/>
      <c r="DF44" s="415"/>
      <c r="DG44" s="416"/>
      <c r="DH44" s="415"/>
      <c r="DI44" s="416"/>
      <c r="DJ44" s="415"/>
      <c r="DK44" s="416"/>
      <c r="DL44" s="415"/>
      <c r="DM44" s="416"/>
      <c r="DN44" s="415"/>
      <c r="DO44" s="416"/>
      <c r="DP44" s="415"/>
      <c r="DQ44" s="416"/>
      <c r="DR44" s="415"/>
      <c r="DS44" s="416"/>
      <c r="DT44" s="415"/>
      <c r="DU44" s="416"/>
      <c r="DV44" s="417"/>
      <c r="DW44" s="415"/>
      <c r="DX44" s="416"/>
      <c r="DY44" s="415"/>
      <c r="DZ44" s="416"/>
      <c r="EA44" s="415"/>
      <c r="EB44" s="416"/>
      <c r="EC44" s="415"/>
      <c r="ED44" s="416"/>
      <c r="EE44" s="415"/>
      <c r="EF44" s="416"/>
      <c r="EG44" s="415"/>
      <c r="EH44" s="416"/>
      <c r="EI44" s="415"/>
      <c r="EJ44" s="416"/>
      <c r="EK44" s="415"/>
      <c r="EL44" s="416"/>
      <c r="EM44" s="417"/>
      <c r="EN44" s="415"/>
      <c r="EO44" s="416"/>
      <c r="EP44" s="415"/>
      <c r="EQ44" s="416"/>
      <c r="ER44" s="415"/>
      <c r="ES44" s="416"/>
      <c r="ET44" s="415"/>
      <c r="EU44" s="416"/>
      <c r="EV44" s="415"/>
      <c r="EW44" s="416"/>
      <c r="EX44" s="415"/>
      <c r="EY44" s="416"/>
      <c r="EZ44" s="415"/>
      <c r="FA44" s="416"/>
      <c r="FB44" s="415"/>
      <c r="FC44" s="416"/>
      <c r="FD44" s="417"/>
      <c r="FE44" s="415"/>
      <c r="FF44" s="416"/>
      <c r="FG44" s="415"/>
      <c r="FH44" s="416"/>
      <c r="FI44" s="415"/>
      <c r="FJ44" s="416"/>
      <c r="FK44" s="415"/>
      <c r="FL44" s="416"/>
      <c r="FM44" s="415"/>
      <c r="FN44" s="416"/>
      <c r="FO44" s="415"/>
      <c r="FP44" s="416"/>
      <c r="FQ44" s="415"/>
      <c r="FR44" s="416"/>
      <c r="FS44" s="415"/>
      <c r="FT44" s="416"/>
      <c r="FU44" s="417"/>
    </row>
    <row r="45" spans="1:208" s="419" customFormat="1" ht="24" customHeight="1" thickBot="1" x14ac:dyDescent="0.3">
      <c r="A45" s="423" t="s">
        <v>779</v>
      </c>
      <c r="B45" s="424">
        <v>827339.31661600003</v>
      </c>
      <c r="C45" s="425">
        <v>827339.31661600003</v>
      </c>
      <c r="D45" s="424">
        <v>1012615.9934799998</v>
      </c>
      <c r="E45" s="425">
        <v>1012615.9934799998</v>
      </c>
      <c r="F45" s="424">
        <v>262611.79780200007</v>
      </c>
      <c r="G45" s="425">
        <v>262611.79780200007</v>
      </c>
      <c r="H45" s="424">
        <v>277807.24595999991</v>
      </c>
      <c r="I45" s="425">
        <v>277807.24595999991</v>
      </c>
      <c r="J45" s="423" t="s">
        <v>779</v>
      </c>
      <c r="K45" s="424">
        <v>472113.18443099991</v>
      </c>
      <c r="L45" s="425">
        <v>472113.18443099991</v>
      </c>
      <c r="M45" s="424">
        <v>613782.0422400001</v>
      </c>
      <c r="N45" s="425">
        <v>613782.0422400001</v>
      </c>
      <c r="O45" s="424">
        <v>83066.453229999985</v>
      </c>
      <c r="P45" s="425">
        <v>83066.453229999985</v>
      </c>
      <c r="Q45" s="424">
        <v>109867.42807999998</v>
      </c>
      <c r="R45" s="425">
        <v>109867.42807999998</v>
      </c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223"/>
      <c r="EX45" s="223"/>
      <c r="EY45" s="223"/>
      <c r="EZ45" s="223"/>
      <c r="FA45" s="223"/>
      <c r="FB45" s="223"/>
      <c r="FC45" s="223"/>
      <c r="FD45" s="223"/>
      <c r="FE45" s="223"/>
      <c r="FF45" s="223"/>
      <c r="FG45" s="223"/>
      <c r="FH45" s="223"/>
      <c r="FI45" s="223"/>
      <c r="FJ45" s="223"/>
      <c r="FK45" s="223"/>
      <c r="FL45" s="223"/>
      <c r="FM45" s="223"/>
      <c r="FN45" s="223"/>
      <c r="FO45" s="223"/>
      <c r="FP45" s="223"/>
      <c r="FQ45" s="223"/>
      <c r="FR45" s="223"/>
      <c r="FS45" s="223"/>
      <c r="FT45" s="223"/>
      <c r="FU45" s="223"/>
      <c r="FV45" s="223"/>
      <c r="FW45" s="223"/>
      <c r="FX45" s="223"/>
      <c r="FY45" s="223"/>
      <c r="FZ45" s="223"/>
      <c r="GA45" s="223"/>
      <c r="GB45" s="223"/>
      <c r="GC45" s="223"/>
      <c r="GD45" s="223"/>
      <c r="GE45" s="223"/>
      <c r="GF45" s="223"/>
      <c r="GG45" s="223"/>
      <c r="GH45" s="223"/>
      <c r="GI45" s="223"/>
      <c r="GJ45" s="223"/>
      <c r="GK45" s="223"/>
      <c r="GL45" s="223"/>
      <c r="GM45" s="223"/>
      <c r="GN45" s="223"/>
      <c r="GO45" s="223"/>
      <c r="GP45" s="223"/>
      <c r="GQ45" s="223"/>
      <c r="GR45" s="223"/>
      <c r="GS45" s="223"/>
      <c r="GT45" s="223"/>
      <c r="GU45" s="223"/>
      <c r="GV45" s="223"/>
      <c r="GW45" s="223"/>
      <c r="GX45" s="223"/>
      <c r="GY45" s="223"/>
      <c r="GZ45" s="223"/>
    </row>
    <row r="46" spans="1:208" s="223" customFormat="1" x14ac:dyDescent="0.25">
      <c r="A46" s="426" t="s">
        <v>780</v>
      </c>
      <c r="B46" s="426"/>
      <c r="C46" s="426"/>
      <c r="D46" s="426"/>
      <c r="E46" s="426"/>
      <c r="F46" s="426"/>
      <c r="G46" s="426"/>
      <c r="H46" s="426"/>
      <c r="I46" s="426"/>
      <c r="J46" s="426" t="s">
        <v>781</v>
      </c>
      <c r="K46" s="426"/>
      <c r="L46" s="426"/>
      <c r="M46" s="426"/>
      <c r="N46" s="426"/>
      <c r="O46" s="426"/>
      <c r="P46" s="426"/>
      <c r="Q46" s="426"/>
      <c r="R46" s="426"/>
    </row>
    <row r="47" spans="1:208" s="223" customFormat="1" x14ac:dyDescent="0.25">
      <c r="A47" s="426"/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</row>
    <row r="48" spans="1:208" ht="17.399999999999999" x14ac:dyDescent="0.25">
      <c r="A48" s="427"/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N48" s="426"/>
      <c r="O48" s="426"/>
      <c r="P48" s="426"/>
      <c r="Q48" s="426"/>
      <c r="R48" s="426"/>
    </row>
    <row r="49" spans="9:10" x14ac:dyDescent="0.25">
      <c r="I49" s="426"/>
      <c r="J49" s="426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33" right="0.23622047244094491" top="0.49" bottom="0.15748031496062992" header="0.28000000000000003" footer="0.27559055118110237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A121F-CF8F-4918-A93A-AD3D9CA010FB}">
  <sheetPr>
    <pageSetUpPr fitToPage="1"/>
  </sheetPr>
  <dimension ref="A1:V63"/>
  <sheetViews>
    <sheetView showGridLines="0" defaultGridColor="0" view="pageBreakPreview" colorId="18" zoomScale="110" zoomScaleNormal="75" zoomScaleSheetLayoutView="110" workbookViewId="0"/>
  </sheetViews>
  <sheetFormatPr baseColWidth="10" defaultColWidth="12.44140625" defaultRowHeight="15.6" x14ac:dyDescent="0.3"/>
  <cols>
    <col min="1" max="1" width="34.5546875" style="96" customWidth="1"/>
    <col min="2" max="2" width="10.6640625" style="96" customWidth="1"/>
    <col min="3" max="6" width="7.6640625" style="96" customWidth="1"/>
    <col min="7" max="7" width="10.6640625" style="96" customWidth="1"/>
    <col min="8" max="11" width="7.6640625" style="96" customWidth="1"/>
    <col min="12" max="12" width="10.6640625" style="96" customWidth="1"/>
    <col min="13" max="16" width="7.6640625" style="96" customWidth="1"/>
    <col min="17" max="17" width="12.44140625" style="96"/>
    <col min="18" max="18" width="28.88671875" style="96" customWidth="1"/>
    <col min="19" max="256" width="12.44140625" style="96"/>
    <col min="257" max="257" width="34.5546875" style="96" customWidth="1"/>
    <col min="258" max="258" width="10.6640625" style="96" customWidth="1"/>
    <col min="259" max="262" width="7.6640625" style="96" customWidth="1"/>
    <col min="263" max="263" width="10.6640625" style="96" customWidth="1"/>
    <col min="264" max="267" width="7.6640625" style="96" customWidth="1"/>
    <col min="268" max="268" width="10.6640625" style="96" customWidth="1"/>
    <col min="269" max="272" width="7.6640625" style="96" customWidth="1"/>
    <col min="273" max="273" width="12.44140625" style="96"/>
    <col min="274" max="274" width="28.88671875" style="96" customWidth="1"/>
    <col min="275" max="512" width="12.44140625" style="96"/>
    <col min="513" max="513" width="34.5546875" style="96" customWidth="1"/>
    <col min="514" max="514" width="10.6640625" style="96" customWidth="1"/>
    <col min="515" max="518" width="7.6640625" style="96" customWidth="1"/>
    <col min="519" max="519" width="10.6640625" style="96" customWidth="1"/>
    <col min="520" max="523" width="7.6640625" style="96" customWidth="1"/>
    <col min="524" max="524" width="10.6640625" style="96" customWidth="1"/>
    <col min="525" max="528" width="7.6640625" style="96" customWidth="1"/>
    <col min="529" max="529" width="12.44140625" style="96"/>
    <col min="530" max="530" width="28.88671875" style="96" customWidth="1"/>
    <col min="531" max="768" width="12.44140625" style="96"/>
    <col min="769" max="769" width="34.5546875" style="96" customWidth="1"/>
    <col min="770" max="770" width="10.6640625" style="96" customWidth="1"/>
    <col min="771" max="774" width="7.6640625" style="96" customWidth="1"/>
    <col min="775" max="775" width="10.6640625" style="96" customWidth="1"/>
    <col min="776" max="779" width="7.6640625" style="96" customWidth="1"/>
    <col min="780" max="780" width="10.6640625" style="96" customWidth="1"/>
    <col min="781" max="784" width="7.6640625" style="96" customWidth="1"/>
    <col min="785" max="785" width="12.44140625" style="96"/>
    <col min="786" max="786" width="28.88671875" style="96" customWidth="1"/>
    <col min="787" max="1024" width="12.44140625" style="96"/>
    <col min="1025" max="1025" width="34.5546875" style="96" customWidth="1"/>
    <col min="1026" max="1026" width="10.6640625" style="96" customWidth="1"/>
    <col min="1027" max="1030" width="7.6640625" style="96" customWidth="1"/>
    <col min="1031" max="1031" width="10.6640625" style="96" customWidth="1"/>
    <col min="1032" max="1035" width="7.6640625" style="96" customWidth="1"/>
    <col min="1036" max="1036" width="10.6640625" style="96" customWidth="1"/>
    <col min="1037" max="1040" width="7.6640625" style="96" customWidth="1"/>
    <col min="1041" max="1041" width="12.44140625" style="96"/>
    <col min="1042" max="1042" width="28.88671875" style="96" customWidth="1"/>
    <col min="1043" max="1280" width="12.44140625" style="96"/>
    <col min="1281" max="1281" width="34.5546875" style="96" customWidth="1"/>
    <col min="1282" max="1282" width="10.6640625" style="96" customWidth="1"/>
    <col min="1283" max="1286" width="7.6640625" style="96" customWidth="1"/>
    <col min="1287" max="1287" width="10.6640625" style="96" customWidth="1"/>
    <col min="1288" max="1291" width="7.6640625" style="96" customWidth="1"/>
    <col min="1292" max="1292" width="10.6640625" style="96" customWidth="1"/>
    <col min="1293" max="1296" width="7.6640625" style="96" customWidth="1"/>
    <col min="1297" max="1297" width="12.44140625" style="96"/>
    <col min="1298" max="1298" width="28.88671875" style="96" customWidth="1"/>
    <col min="1299" max="1536" width="12.44140625" style="96"/>
    <col min="1537" max="1537" width="34.5546875" style="96" customWidth="1"/>
    <col min="1538" max="1538" width="10.6640625" style="96" customWidth="1"/>
    <col min="1539" max="1542" width="7.6640625" style="96" customWidth="1"/>
    <col min="1543" max="1543" width="10.6640625" style="96" customWidth="1"/>
    <col min="1544" max="1547" width="7.6640625" style="96" customWidth="1"/>
    <col min="1548" max="1548" width="10.6640625" style="96" customWidth="1"/>
    <col min="1549" max="1552" width="7.6640625" style="96" customWidth="1"/>
    <col min="1553" max="1553" width="12.44140625" style="96"/>
    <col min="1554" max="1554" width="28.88671875" style="96" customWidth="1"/>
    <col min="1555" max="1792" width="12.44140625" style="96"/>
    <col min="1793" max="1793" width="34.5546875" style="96" customWidth="1"/>
    <col min="1794" max="1794" width="10.6640625" style="96" customWidth="1"/>
    <col min="1795" max="1798" width="7.6640625" style="96" customWidth="1"/>
    <col min="1799" max="1799" width="10.6640625" style="96" customWidth="1"/>
    <col min="1800" max="1803" width="7.6640625" style="96" customWidth="1"/>
    <col min="1804" max="1804" width="10.6640625" style="96" customWidth="1"/>
    <col min="1805" max="1808" width="7.6640625" style="96" customWidth="1"/>
    <col min="1809" max="1809" width="12.44140625" style="96"/>
    <col min="1810" max="1810" width="28.88671875" style="96" customWidth="1"/>
    <col min="1811" max="2048" width="12.44140625" style="96"/>
    <col min="2049" max="2049" width="34.5546875" style="96" customWidth="1"/>
    <col min="2050" max="2050" width="10.6640625" style="96" customWidth="1"/>
    <col min="2051" max="2054" width="7.6640625" style="96" customWidth="1"/>
    <col min="2055" max="2055" width="10.6640625" style="96" customWidth="1"/>
    <col min="2056" max="2059" width="7.6640625" style="96" customWidth="1"/>
    <col min="2060" max="2060" width="10.6640625" style="96" customWidth="1"/>
    <col min="2061" max="2064" width="7.6640625" style="96" customWidth="1"/>
    <col min="2065" max="2065" width="12.44140625" style="96"/>
    <col min="2066" max="2066" width="28.88671875" style="96" customWidth="1"/>
    <col min="2067" max="2304" width="12.44140625" style="96"/>
    <col min="2305" max="2305" width="34.5546875" style="96" customWidth="1"/>
    <col min="2306" max="2306" width="10.6640625" style="96" customWidth="1"/>
    <col min="2307" max="2310" width="7.6640625" style="96" customWidth="1"/>
    <col min="2311" max="2311" width="10.6640625" style="96" customWidth="1"/>
    <col min="2312" max="2315" width="7.6640625" style="96" customWidth="1"/>
    <col min="2316" max="2316" width="10.6640625" style="96" customWidth="1"/>
    <col min="2317" max="2320" width="7.6640625" style="96" customWidth="1"/>
    <col min="2321" max="2321" width="12.44140625" style="96"/>
    <col min="2322" max="2322" width="28.88671875" style="96" customWidth="1"/>
    <col min="2323" max="2560" width="12.44140625" style="96"/>
    <col min="2561" max="2561" width="34.5546875" style="96" customWidth="1"/>
    <col min="2562" max="2562" width="10.6640625" style="96" customWidth="1"/>
    <col min="2563" max="2566" width="7.6640625" style="96" customWidth="1"/>
    <col min="2567" max="2567" width="10.6640625" style="96" customWidth="1"/>
    <col min="2568" max="2571" width="7.6640625" style="96" customWidth="1"/>
    <col min="2572" max="2572" width="10.6640625" style="96" customWidth="1"/>
    <col min="2573" max="2576" width="7.6640625" style="96" customWidth="1"/>
    <col min="2577" max="2577" width="12.44140625" style="96"/>
    <col min="2578" max="2578" width="28.88671875" style="96" customWidth="1"/>
    <col min="2579" max="2816" width="12.44140625" style="96"/>
    <col min="2817" max="2817" width="34.5546875" style="96" customWidth="1"/>
    <col min="2818" max="2818" width="10.6640625" style="96" customWidth="1"/>
    <col min="2819" max="2822" width="7.6640625" style="96" customWidth="1"/>
    <col min="2823" max="2823" width="10.6640625" style="96" customWidth="1"/>
    <col min="2824" max="2827" width="7.6640625" style="96" customWidth="1"/>
    <col min="2828" max="2828" width="10.6640625" style="96" customWidth="1"/>
    <col min="2829" max="2832" width="7.6640625" style="96" customWidth="1"/>
    <col min="2833" max="2833" width="12.44140625" style="96"/>
    <col min="2834" max="2834" width="28.88671875" style="96" customWidth="1"/>
    <col min="2835" max="3072" width="12.44140625" style="96"/>
    <col min="3073" max="3073" width="34.5546875" style="96" customWidth="1"/>
    <col min="3074" max="3074" width="10.6640625" style="96" customWidth="1"/>
    <col min="3075" max="3078" width="7.6640625" style="96" customWidth="1"/>
    <col min="3079" max="3079" width="10.6640625" style="96" customWidth="1"/>
    <col min="3080" max="3083" width="7.6640625" style="96" customWidth="1"/>
    <col min="3084" max="3084" width="10.6640625" style="96" customWidth="1"/>
    <col min="3085" max="3088" width="7.6640625" style="96" customWidth="1"/>
    <col min="3089" max="3089" width="12.44140625" style="96"/>
    <col min="3090" max="3090" width="28.88671875" style="96" customWidth="1"/>
    <col min="3091" max="3328" width="12.44140625" style="96"/>
    <col min="3329" max="3329" width="34.5546875" style="96" customWidth="1"/>
    <col min="3330" max="3330" width="10.6640625" style="96" customWidth="1"/>
    <col min="3331" max="3334" width="7.6640625" style="96" customWidth="1"/>
    <col min="3335" max="3335" width="10.6640625" style="96" customWidth="1"/>
    <col min="3336" max="3339" width="7.6640625" style="96" customWidth="1"/>
    <col min="3340" max="3340" width="10.6640625" style="96" customWidth="1"/>
    <col min="3341" max="3344" width="7.6640625" style="96" customWidth="1"/>
    <col min="3345" max="3345" width="12.44140625" style="96"/>
    <col min="3346" max="3346" width="28.88671875" style="96" customWidth="1"/>
    <col min="3347" max="3584" width="12.44140625" style="96"/>
    <col min="3585" max="3585" width="34.5546875" style="96" customWidth="1"/>
    <col min="3586" max="3586" width="10.6640625" style="96" customWidth="1"/>
    <col min="3587" max="3590" width="7.6640625" style="96" customWidth="1"/>
    <col min="3591" max="3591" width="10.6640625" style="96" customWidth="1"/>
    <col min="3592" max="3595" width="7.6640625" style="96" customWidth="1"/>
    <col min="3596" max="3596" width="10.6640625" style="96" customWidth="1"/>
    <col min="3597" max="3600" width="7.6640625" style="96" customWidth="1"/>
    <col min="3601" max="3601" width="12.44140625" style="96"/>
    <col min="3602" max="3602" width="28.88671875" style="96" customWidth="1"/>
    <col min="3603" max="3840" width="12.44140625" style="96"/>
    <col min="3841" max="3841" width="34.5546875" style="96" customWidth="1"/>
    <col min="3842" max="3842" width="10.6640625" style="96" customWidth="1"/>
    <col min="3843" max="3846" width="7.6640625" style="96" customWidth="1"/>
    <col min="3847" max="3847" width="10.6640625" style="96" customWidth="1"/>
    <col min="3848" max="3851" width="7.6640625" style="96" customWidth="1"/>
    <col min="3852" max="3852" width="10.6640625" style="96" customWidth="1"/>
    <col min="3853" max="3856" width="7.6640625" style="96" customWidth="1"/>
    <col min="3857" max="3857" width="12.44140625" style="96"/>
    <col min="3858" max="3858" width="28.88671875" style="96" customWidth="1"/>
    <col min="3859" max="4096" width="12.44140625" style="96"/>
    <col min="4097" max="4097" width="34.5546875" style="96" customWidth="1"/>
    <col min="4098" max="4098" width="10.6640625" style="96" customWidth="1"/>
    <col min="4099" max="4102" width="7.6640625" style="96" customWidth="1"/>
    <col min="4103" max="4103" width="10.6640625" style="96" customWidth="1"/>
    <col min="4104" max="4107" width="7.6640625" style="96" customWidth="1"/>
    <col min="4108" max="4108" width="10.6640625" style="96" customWidth="1"/>
    <col min="4109" max="4112" width="7.6640625" style="96" customWidth="1"/>
    <col min="4113" max="4113" width="12.44140625" style="96"/>
    <col min="4114" max="4114" width="28.88671875" style="96" customWidth="1"/>
    <col min="4115" max="4352" width="12.44140625" style="96"/>
    <col min="4353" max="4353" width="34.5546875" style="96" customWidth="1"/>
    <col min="4354" max="4354" width="10.6640625" style="96" customWidth="1"/>
    <col min="4355" max="4358" width="7.6640625" style="96" customWidth="1"/>
    <col min="4359" max="4359" width="10.6640625" style="96" customWidth="1"/>
    <col min="4360" max="4363" width="7.6640625" style="96" customWidth="1"/>
    <col min="4364" max="4364" width="10.6640625" style="96" customWidth="1"/>
    <col min="4365" max="4368" width="7.6640625" style="96" customWidth="1"/>
    <col min="4369" max="4369" width="12.44140625" style="96"/>
    <col min="4370" max="4370" width="28.88671875" style="96" customWidth="1"/>
    <col min="4371" max="4608" width="12.44140625" style="96"/>
    <col min="4609" max="4609" width="34.5546875" style="96" customWidth="1"/>
    <col min="4610" max="4610" width="10.6640625" style="96" customWidth="1"/>
    <col min="4611" max="4614" width="7.6640625" style="96" customWidth="1"/>
    <col min="4615" max="4615" width="10.6640625" style="96" customWidth="1"/>
    <col min="4616" max="4619" width="7.6640625" style="96" customWidth="1"/>
    <col min="4620" max="4620" width="10.6640625" style="96" customWidth="1"/>
    <col min="4621" max="4624" width="7.6640625" style="96" customWidth="1"/>
    <col min="4625" max="4625" width="12.44140625" style="96"/>
    <col min="4626" max="4626" width="28.88671875" style="96" customWidth="1"/>
    <col min="4627" max="4864" width="12.44140625" style="96"/>
    <col min="4865" max="4865" width="34.5546875" style="96" customWidth="1"/>
    <col min="4866" max="4866" width="10.6640625" style="96" customWidth="1"/>
    <col min="4867" max="4870" width="7.6640625" style="96" customWidth="1"/>
    <col min="4871" max="4871" width="10.6640625" style="96" customWidth="1"/>
    <col min="4872" max="4875" width="7.6640625" style="96" customWidth="1"/>
    <col min="4876" max="4876" width="10.6640625" style="96" customWidth="1"/>
    <col min="4877" max="4880" width="7.6640625" style="96" customWidth="1"/>
    <col min="4881" max="4881" width="12.44140625" style="96"/>
    <col min="4882" max="4882" width="28.88671875" style="96" customWidth="1"/>
    <col min="4883" max="5120" width="12.44140625" style="96"/>
    <col min="5121" max="5121" width="34.5546875" style="96" customWidth="1"/>
    <col min="5122" max="5122" width="10.6640625" style="96" customWidth="1"/>
    <col min="5123" max="5126" width="7.6640625" style="96" customWidth="1"/>
    <col min="5127" max="5127" width="10.6640625" style="96" customWidth="1"/>
    <col min="5128" max="5131" width="7.6640625" style="96" customWidth="1"/>
    <col min="5132" max="5132" width="10.6640625" style="96" customWidth="1"/>
    <col min="5133" max="5136" width="7.6640625" style="96" customWidth="1"/>
    <col min="5137" max="5137" width="12.44140625" style="96"/>
    <col min="5138" max="5138" width="28.88671875" style="96" customWidth="1"/>
    <col min="5139" max="5376" width="12.44140625" style="96"/>
    <col min="5377" max="5377" width="34.5546875" style="96" customWidth="1"/>
    <col min="5378" max="5378" width="10.6640625" style="96" customWidth="1"/>
    <col min="5379" max="5382" width="7.6640625" style="96" customWidth="1"/>
    <col min="5383" max="5383" width="10.6640625" style="96" customWidth="1"/>
    <col min="5384" max="5387" width="7.6640625" style="96" customWidth="1"/>
    <col min="5388" max="5388" width="10.6640625" style="96" customWidth="1"/>
    <col min="5389" max="5392" width="7.6640625" style="96" customWidth="1"/>
    <col min="5393" max="5393" width="12.44140625" style="96"/>
    <col min="5394" max="5394" width="28.88671875" style="96" customWidth="1"/>
    <col min="5395" max="5632" width="12.44140625" style="96"/>
    <col min="5633" max="5633" width="34.5546875" style="96" customWidth="1"/>
    <col min="5634" max="5634" width="10.6640625" style="96" customWidth="1"/>
    <col min="5635" max="5638" width="7.6640625" style="96" customWidth="1"/>
    <col min="5639" max="5639" width="10.6640625" style="96" customWidth="1"/>
    <col min="5640" max="5643" width="7.6640625" style="96" customWidth="1"/>
    <col min="5644" max="5644" width="10.6640625" style="96" customWidth="1"/>
    <col min="5645" max="5648" width="7.6640625" style="96" customWidth="1"/>
    <col min="5649" max="5649" width="12.44140625" style="96"/>
    <col min="5650" max="5650" width="28.88671875" style="96" customWidth="1"/>
    <col min="5651" max="5888" width="12.44140625" style="96"/>
    <col min="5889" max="5889" width="34.5546875" style="96" customWidth="1"/>
    <col min="5890" max="5890" width="10.6640625" style="96" customWidth="1"/>
    <col min="5891" max="5894" width="7.6640625" style="96" customWidth="1"/>
    <col min="5895" max="5895" width="10.6640625" style="96" customWidth="1"/>
    <col min="5896" max="5899" width="7.6640625" style="96" customWidth="1"/>
    <col min="5900" max="5900" width="10.6640625" style="96" customWidth="1"/>
    <col min="5901" max="5904" width="7.6640625" style="96" customWidth="1"/>
    <col min="5905" max="5905" width="12.44140625" style="96"/>
    <col min="5906" max="5906" width="28.88671875" style="96" customWidth="1"/>
    <col min="5907" max="6144" width="12.44140625" style="96"/>
    <col min="6145" max="6145" width="34.5546875" style="96" customWidth="1"/>
    <col min="6146" max="6146" width="10.6640625" style="96" customWidth="1"/>
    <col min="6147" max="6150" width="7.6640625" style="96" customWidth="1"/>
    <col min="6151" max="6151" width="10.6640625" style="96" customWidth="1"/>
    <col min="6152" max="6155" width="7.6640625" style="96" customWidth="1"/>
    <col min="6156" max="6156" width="10.6640625" style="96" customWidth="1"/>
    <col min="6157" max="6160" width="7.6640625" style="96" customWidth="1"/>
    <col min="6161" max="6161" width="12.44140625" style="96"/>
    <col min="6162" max="6162" width="28.88671875" style="96" customWidth="1"/>
    <col min="6163" max="6400" width="12.44140625" style="96"/>
    <col min="6401" max="6401" width="34.5546875" style="96" customWidth="1"/>
    <col min="6402" max="6402" width="10.6640625" style="96" customWidth="1"/>
    <col min="6403" max="6406" width="7.6640625" style="96" customWidth="1"/>
    <col min="6407" max="6407" width="10.6640625" style="96" customWidth="1"/>
    <col min="6408" max="6411" width="7.6640625" style="96" customWidth="1"/>
    <col min="6412" max="6412" width="10.6640625" style="96" customWidth="1"/>
    <col min="6413" max="6416" width="7.6640625" style="96" customWidth="1"/>
    <col min="6417" max="6417" width="12.44140625" style="96"/>
    <col min="6418" max="6418" width="28.88671875" style="96" customWidth="1"/>
    <col min="6419" max="6656" width="12.44140625" style="96"/>
    <col min="6657" max="6657" width="34.5546875" style="96" customWidth="1"/>
    <col min="6658" max="6658" width="10.6640625" style="96" customWidth="1"/>
    <col min="6659" max="6662" width="7.6640625" style="96" customWidth="1"/>
    <col min="6663" max="6663" width="10.6640625" style="96" customWidth="1"/>
    <col min="6664" max="6667" width="7.6640625" style="96" customWidth="1"/>
    <col min="6668" max="6668" width="10.6640625" style="96" customWidth="1"/>
    <col min="6669" max="6672" width="7.6640625" style="96" customWidth="1"/>
    <col min="6673" max="6673" width="12.44140625" style="96"/>
    <col min="6674" max="6674" width="28.88671875" style="96" customWidth="1"/>
    <col min="6675" max="6912" width="12.44140625" style="96"/>
    <col min="6913" max="6913" width="34.5546875" style="96" customWidth="1"/>
    <col min="6914" max="6914" width="10.6640625" style="96" customWidth="1"/>
    <col min="6915" max="6918" width="7.6640625" style="96" customWidth="1"/>
    <col min="6919" max="6919" width="10.6640625" style="96" customWidth="1"/>
    <col min="6920" max="6923" width="7.6640625" style="96" customWidth="1"/>
    <col min="6924" max="6924" width="10.6640625" style="96" customWidth="1"/>
    <col min="6925" max="6928" width="7.6640625" style="96" customWidth="1"/>
    <col min="6929" max="6929" width="12.44140625" style="96"/>
    <col min="6930" max="6930" width="28.88671875" style="96" customWidth="1"/>
    <col min="6931" max="7168" width="12.44140625" style="96"/>
    <col min="7169" max="7169" width="34.5546875" style="96" customWidth="1"/>
    <col min="7170" max="7170" width="10.6640625" style="96" customWidth="1"/>
    <col min="7171" max="7174" width="7.6640625" style="96" customWidth="1"/>
    <col min="7175" max="7175" width="10.6640625" style="96" customWidth="1"/>
    <col min="7176" max="7179" width="7.6640625" style="96" customWidth="1"/>
    <col min="7180" max="7180" width="10.6640625" style="96" customWidth="1"/>
    <col min="7181" max="7184" width="7.6640625" style="96" customWidth="1"/>
    <col min="7185" max="7185" width="12.44140625" style="96"/>
    <col min="7186" max="7186" width="28.88671875" style="96" customWidth="1"/>
    <col min="7187" max="7424" width="12.44140625" style="96"/>
    <col min="7425" max="7425" width="34.5546875" style="96" customWidth="1"/>
    <col min="7426" max="7426" width="10.6640625" style="96" customWidth="1"/>
    <col min="7427" max="7430" width="7.6640625" style="96" customWidth="1"/>
    <col min="7431" max="7431" width="10.6640625" style="96" customWidth="1"/>
    <col min="7432" max="7435" width="7.6640625" style="96" customWidth="1"/>
    <col min="7436" max="7436" width="10.6640625" style="96" customWidth="1"/>
    <col min="7437" max="7440" width="7.6640625" style="96" customWidth="1"/>
    <col min="7441" max="7441" width="12.44140625" style="96"/>
    <col min="7442" max="7442" width="28.88671875" style="96" customWidth="1"/>
    <col min="7443" max="7680" width="12.44140625" style="96"/>
    <col min="7681" max="7681" width="34.5546875" style="96" customWidth="1"/>
    <col min="7682" max="7682" width="10.6640625" style="96" customWidth="1"/>
    <col min="7683" max="7686" width="7.6640625" style="96" customWidth="1"/>
    <col min="7687" max="7687" width="10.6640625" style="96" customWidth="1"/>
    <col min="7688" max="7691" width="7.6640625" style="96" customWidth="1"/>
    <col min="7692" max="7692" width="10.6640625" style="96" customWidth="1"/>
    <col min="7693" max="7696" width="7.6640625" style="96" customWidth="1"/>
    <col min="7697" max="7697" width="12.44140625" style="96"/>
    <col min="7698" max="7698" width="28.88671875" style="96" customWidth="1"/>
    <col min="7699" max="7936" width="12.44140625" style="96"/>
    <col min="7937" max="7937" width="34.5546875" style="96" customWidth="1"/>
    <col min="7938" max="7938" width="10.6640625" style="96" customWidth="1"/>
    <col min="7939" max="7942" width="7.6640625" style="96" customWidth="1"/>
    <col min="7943" max="7943" width="10.6640625" style="96" customWidth="1"/>
    <col min="7944" max="7947" width="7.6640625" style="96" customWidth="1"/>
    <col min="7948" max="7948" width="10.6640625" style="96" customWidth="1"/>
    <col min="7949" max="7952" width="7.6640625" style="96" customWidth="1"/>
    <col min="7953" max="7953" width="12.44140625" style="96"/>
    <col min="7954" max="7954" width="28.88671875" style="96" customWidth="1"/>
    <col min="7955" max="8192" width="12.44140625" style="96"/>
    <col min="8193" max="8193" width="34.5546875" style="96" customWidth="1"/>
    <col min="8194" max="8194" width="10.6640625" style="96" customWidth="1"/>
    <col min="8195" max="8198" width="7.6640625" style="96" customWidth="1"/>
    <col min="8199" max="8199" width="10.6640625" style="96" customWidth="1"/>
    <col min="8200" max="8203" width="7.6640625" style="96" customWidth="1"/>
    <col min="8204" max="8204" width="10.6640625" style="96" customWidth="1"/>
    <col min="8205" max="8208" width="7.6640625" style="96" customWidth="1"/>
    <col min="8209" max="8209" width="12.44140625" style="96"/>
    <col min="8210" max="8210" width="28.88671875" style="96" customWidth="1"/>
    <col min="8211" max="8448" width="12.44140625" style="96"/>
    <col min="8449" max="8449" width="34.5546875" style="96" customWidth="1"/>
    <col min="8450" max="8450" width="10.6640625" style="96" customWidth="1"/>
    <col min="8451" max="8454" width="7.6640625" style="96" customWidth="1"/>
    <col min="8455" max="8455" width="10.6640625" style="96" customWidth="1"/>
    <col min="8456" max="8459" width="7.6640625" style="96" customWidth="1"/>
    <col min="8460" max="8460" width="10.6640625" style="96" customWidth="1"/>
    <col min="8461" max="8464" width="7.6640625" style="96" customWidth="1"/>
    <col min="8465" max="8465" width="12.44140625" style="96"/>
    <col min="8466" max="8466" width="28.88671875" style="96" customWidth="1"/>
    <col min="8467" max="8704" width="12.44140625" style="96"/>
    <col min="8705" max="8705" width="34.5546875" style="96" customWidth="1"/>
    <col min="8706" max="8706" width="10.6640625" style="96" customWidth="1"/>
    <col min="8707" max="8710" width="7.6640625" style="96" customWidth="1"/>
    <col min="8711" max="8711" width="10.6640625" style="96" customWidth="1"/>
    <col min="8712" max="8715" width="7.6640625" style="96" customWidth="1"/>
    <col min="8716" max="8716" width="10.6640625" style="96" customWidth="1"/>
    <col min="8717" max="8720" width="7.6640625" style="96" customWidth="1"/>
    <col min="8721" max="8721" width="12.44140625" style="96"/>
    <col min="8722" max="8722" width="28.88671875" style="96" customWidth="1"/>
    <col min="8723" max="8960" width="12.44140625" style="96"/>
    <col min="8961" max="8961" width="34.5546875" style="96" customWidth="1"/>
    <col min="8962" max="8962" width="10.6640625" style="96" customWidth="1"/>
    <col min="8963" max="8966" width="7.6640625" style="96" customWidth="1"/>
    <col min="8967" max="8967" width="10.6640625" style="96" customWidth="1"/>
    <col min="8968" max="8971" width="7.6640625" style="96" customWidth="1"/>
    <col min="8972" max="8972" width="10.6640625" style="96" customWidth="1"/>
    <col min="8973" max="8976" width="7.6640625" style="96" customWidth="1"/>
    <col min="8977" max="8977" width="12.44140625" style="96"/>
    <col min="8978" max="8978" width="28.88671875" style="96" customWidth="1"/>
    <col min="8979" max="9216" width="12.44140625" style="96"/>
    <col min="9217" max="9217" width="34.5546875" style="96" customWidth="1"/>
    <col min="9218" max="9218" width="10.6640625" style="96" customWidth="1"/>
    <col min="9219" max="9222" width="7.6640625" style="96" customWidth="1"/>
    <col min="9223" max="9223" width="10.6640625" style="96" customWidth="1"/>
    <col min="9224" max="9227" width="7.6640625" style="96" customWidth="1"/>
    <col min="9228" max="9228" width="10.6640625" style="96" customWidth="1"/>
    <col min="9229" max="9232" width="7.6640625" style="96" customWidth="1"/>
    <col min="9233" max="9233" width="12.44140625" style="96"/>
    <col min="9234" max="9234" width="28.88671875" style="96" customWidth="1"/>
    <col min="9235" max="9472" width="12.44140625" style="96"/>
    <col min="9473" max="9473" width="34.5546875" style="96" customWidth="1"/>
    <col min="9474" max="9474" width="10.6640625" style="96" customWidth="1"/>
    <col min="9475" max="9478" width="7.6640625" style="96" customWidth="1"/>
    <col min="9479" max="9479" width="10.6640625" style="96" customWidth="1"/>
    <col min="9480" max="9483" width="7.6640625" style="96" customWidth="1"/>
    <col min="9484" max="9484" width="10.6640625" style="96" customWidth="1"/>
    <col min="9485" max="9488" width="7.6640625" style="96" customWidth="1"/>
    <col min="9489" max="9489" width="12.44140625" style="96"/>
    <col min="9490" max="9490" width="28.88671875" style="96" customWidth="1"/>
    <col min="9491" max="9728" width="12.44140625" style="96"/>
    <col min="9729" max="9729" width="34.5546875" style="96" customWidth="1"/>
    <col min="9730" max="9730" width="10.6640625" style="96" customWidth="1"/>
    <col min="9731" max="9734" width="7.6640625" style="96" customWidth="1"/>
    <col min="9735" max="9735" width="10.6640625" style="96" customWidth="1"/>
    <col min="9736" max="9739" width="7.6640625" style="96" customWidth="1"/>
    <col min="9740" max="9740" width="10.6640625" style="96" customWidth="1"/>
    <col min="9741" max="9744" width="7.6640625" style="96" customWidth="1"/>
    <col min="9745" max="9745" width="12.44140625" style="96"/>
    <col min="9746" max="9746" width="28.88671875" style="96" customWidth="1"/>
    <col min="9747" max="9984" width="12.44140625" style="96"/>
    <col min="9985" max="9985" width="34.5546875" style="96" customWidth="1"/>
    <col min="9986" max="9986" width="10.6640625" style="96" customWidth="1"/>
    <col min="9987" max="9990" width="7.6640625" style="96" customWidth="1"/>
    <col min="9991" max="9991" width="10.6640625" style="96" customWidth="1"/>
    <col min="9992" max="9995" width="7.6640625" style="96" customWidth="1"/>
    <col min="9996" max="9996" width="10.6640625" style="96" customWidth="1"/>
    <col min="9997" max="10000" width="7.6640625" style="96" customWidth="1"/>
    <col min="10001" max="10001" width="12.44140625" style="96"/>
    <col min="10002" max="10002" width="28.88671875" style="96" customWidth="1"/>
    <col min="10003" max="10240" width="12.44140625" style="96"/>
    <col min="10241" max="10241" width="34.5546875" style="96" customWidth="1"/>
    <col min="10242" max="10242" width="10.6640625" style="96" customWidth="1"/>
    <col min="10243" max="10246" width="7.6640625" style="96" customWidth="1"/>
    <col min="10247" max="10247" width="10.6640625" style="96" customWidth="1"/>
    <col min="10248" max="10251" width="7.6640625" style="96" customWidth="1"/>
    <col min="10252" max="10252" width="10.6640625" style="96" customWidth="1"/>
    <col min="10253" max="10256" width="7.6640625" style="96" customWidth="1"/>
    <col min="10257" max="10257" width="12.44140625" style="96"/>
    <col min="10258" max="10258" width="28.88671875" style="96" customWidth="1"/>
    <col min="10259" max="10496" width="12.44140625" style="96"/>
    <col min="10497" max="10497" width="34.5546875" style="96" customWidth="1"/>
    <col min="10498" max="10498" width="10.6640625" style="96" customWidth="1"/>
    <col min="10499" max="10502" width="7.6640625" style="96" customWidth="1"/>
    <col min="10503" max="10503" width="10.6640625" style="96" customWidth="1"/>
    <col min="10504" max="10507" width="7.6640625" style="96" customWidth="1"/>
    <col min="10508" max="10508" width="10.6640625" style="96" customWidth="1"/>
    <col min="10509" max="10512" width="7.6640625" style="96" customWidth="1"/>
    <col min="10513" max="10513" width="12.44140625" style="96"/>
    <col min="10514" max="10514" width="28.88671875" style="96" customWidth="1"/>
    <col min="10515" max="10752" width="12.44140625" style="96"/>
    <col min="10753" max="10753" width="34.5546875" style="96" customWidth="1"/>
    <col min="10754" max="10754" width="10.6640625" style="96" customWidth="1"/>
    <col min="10755" max="10758" width="7.6640625" style="96" customWidth="1"/>
    <col min="10759" max="10759" width="10.6640625" style="96" customWidth="1"/>
    <col min="10760" max="10763" width="7.6640625" style="96" customWidth="1"/>
    <col min="10764" max="10764" width="10.6640625" style="96" customWidth="1"/>
    <col min="10765" max="10768" width="7.6640625" style="96" customWidth="1"/>
    <col min="10769" max="10769" width="12.44140625" style="96"/>
    <col min="10770" max="10770" width="28.88671875" style="96" customWidth="1"/>
    <col min="10771" max="11008" width="12.44140625" style="96"/>
    <col min="11009" max="11009" width="34.5546875" style="96" customWidth="1"/>
    <col min="11010" max="11010" width="10.6640625" style="96" customWidth="1"/>
    <col min="11011" max="11014" width="7.6640625" style="96" customWidth="1"/>
    <col min="11015" max="11015" width="10.6640625" style="96" customWidth="1"/>
    <col min="11016" max="11019" width="7.6640625" style="96" customWidth="1"/>
    <col min="11020" max="11020" width="10.6640625" style="96" customWidth="1"/>
    <col min="11021" max="11024" width="7.6640625" style="96" customWidth="1"/>
    <col min="11025" max="11025" width="12.44140625" style="96"/>
    <col min="11026" max="11026" width="28.88671875" style="96" customWidth="1"/>
    <col min="11027" max="11264" width="12.44140625" style="96"/>
    <col min="11265" max="11265" width="34.5546875" style="96" customWidth="1"/>
    <col min="11266" max="11266" width="10.6640625" style="96" customWidth="1"/>
    <col min="11267" max="11270" width="7.6640625" style="96" customWidth="1"/>
    <col min="11271" max="11271" width="10.6640625" style="96" customWidth="1"/>
    <col min="11272" max="11275" width="7.6640625" style="96" customWidth="1"/>
    <col min="11276" max="11276" width="10.6640625" style="96" customWidth="1"/>
    <col min="11277" max="11280" width="7.6640625" style="96" customWidth="1"/>
    <col min="11281" max="11281" width="12.44140625" style="96"/>
    <col min="11282" max="11282" width="28.88671875" style="96" customWidth="1"/>
    <col min="11283" max="11520" width="12.44140625" style="96"/>
    <col min="11521" max="11521" width="34.5546875" style="96" customWidth="1"/>
    <col min="11522" max="11522" width="10.6640625" style="96" customWidth="1"/>
    <col min="11523" max="11526" width="7.6640625" style="96" customWidth="1"/>
    <col min="11527" max="11527" width="10.6640625" style="96" customWidth="1"/>
    <col min="11528" max="11531" width="7.6640625" style="96" customWidth="1"/>
    <col min="11532" max="11532" width="10.6640625" style="96" customWidth="1"/>
    <col min="11533" max="11536" width="7.6640625" style="96" customWidth="1"/>
    <col min="11537" max="11537" width="12.44140625" style="96"/>
    <col min="11538" max="11538" width="28.88671875" style="96" customWidth="1"/>
    <col min="11539" max="11776" width="12.44140625" style="96"/>
    <col min="11777" max="11777" width="34.5546875" style="96" customWidth="1"/>
    <col min="11778" max="11778" width="10.6640625" style="96" customWidth="1"/>
    <col min="11779" max="11782" width="7.6640625" style="96" customWidth="1"/>
    <col min="11783" max="11783" width="10.6640625" style="96" customWidth="1"/>
    <col min="11784" max="11787" width="7.6640625" style="96" customWidth="1"/>
    <col min="11788" max="11788" width="10.6640625" style="96" customWidth="1"/>
    <col min="11789" max="11792" width="7.6640625" style="96" customWidth="1"/>
    <col min="11793" max="11793" width="12.44140625" style="96"/>
    <col min="11794" max="11794" width="28.88671875" style="96" customWidth="1"/>
    <col min="11795" max="12032" width="12.44140625" style="96"/>
    <col min="12033" max="12033" width="34.5546875" style="96" customWidth="1"/>
    <col min="12034" max="12034" width="10.6640625" style="96" customWidth="1"/>
    <col min="12035" max="12038" width="7.6640625" style="96" customWidth="1"/>
    <col min="12039" max="12039" width="10.6640625" style="96" customWidth="1"/>
    <col min="12040" max="12043" width="7.6640625" style="96" customWidth="1"/>
    <col min="12044" max="12044" width="10.6640625" style="96" customWidth="1"/>
    <col min="12045" max="12048" width="7.6640625" style="96" customWidth="1"/>
    <col min="12049" max="12049" width="12.44140625" style="96"/>
    <col min="12050" max="12050" width="28.88671875" style="96" customWidth="1"/>
    <col min="12051" max="12288" width="12.44140625" style="96"/>
    <col min="12289" max="12289" width="34.5546875" style="96" customWidth="1"/>
    <col min="12290" max="12290" width="10.6640625" style="96" customWidth="1"/>
    <col min="12291" max="12294" width="7.6640625" style="96" customWidth="1"/>
    <col min="12295" max="12295" width="10.6640625" style="96" customWidth="1"/>
    <col min="12296" max="12299" width="7.6640625" style="96" customWidth="1"/>
    <col min="12300" max="12300" width="10.6640625" style="96" customWidth="1"/>
    <col min="12301" max="12304" width="7.6640625" style="96" customWidth="1"/>
    <col min="12305" max="12305" width="12.44140625" style="96"/>
    <col min="12306" max="12306" width="28.88671875" style="96" customWidth="1"/>
    <col min="12307" max="12544" width="12.44140625" style="96"/>
    <col min="12545" max="12545" width="34.5546875" style="96" customWidth="1"/>
    <col min="12546" max="12546" width="10.6640625" style="96" customWidth="1"/>
    <col min="12547" max="12550" width="7.6640625" style="96" customWidth="1"/>
    <col min="12551" max="12551" width="10.6640625" style="96" customWidth="1"/>
    <col min="12552" max="12555" width="7.6640625" style="96" customWidth="1"/>
    <col min="12556" max="12556" width="10.6640625" style="96" customWidth="1"/>
    <col min="12557" max="12560" width="7.6640625" style="96" customWidth="1"/>
    <col min="12561" max="12561" width="12.44140625" style="96"/>
    <col min="12562" max="12562" width="28.88671875" style="96" customWidth="1"/>
    <col min="12563" max="12800" width="12.44140625" style="96"/>
    <col min="12801" max="12801" width="34.5546875" style="96" customWidth="1"/>
    <col min="12802" max="12802" width="10.6640625" style="96" customWidth="1"/>
    <col min="12803" max="12806" width="7.6640625" style="96" customWidth="1"/>
    <col min="12807" max="12807" width="10.6640625" style="96" customWidth="1"/>
    <col min="12808" max="12811" width="7.6640625" style="96" customWidth="1"/>
    <col min="12812" max="12812" width="10.6640625" style="96" customWidth="1"/>
    <col min="12813" max="12816" width="7.6640625" style="96" customWidth="1"/>
    <col min="12817" max="12817" width="12.44140625" style="96"/>
    <col min="12818" max="12818" width="28.88671875" style="96" customWidth="1"/>
    <col min="12819" max="13056" width="12.44140625" style="96"/>
    <col min="13057" max="13057" width="34.5546875" style="96" customWidth="1"/>
    <col min="13058" max="13058" width="10.6640625" style="96" customWidth="1"/>
    <col min="13059" max="13062" width="7.6640625" style="96" customWidth="1"/>
    <col min="13063" max="13063" width="10.6640625" style="96" customWidth="1"/>
    <col min="13064" max="13067" width="7.6640625" style="96" customWidth="1"/>
    <col min="13068" max="13068" width="10.6640625" style="96" customWidth="1"/>
    <col min="13069" max="13072" width="7.6640625" style="96" customWidth="1"/>
    <col min="13073" max="13073" width="12.44140625" style="96"/>
    <col min="13074" max="13074" width="28.88671875" style="96" customWidth="1"/>
    <col min="13075" max="13312" width="12.44140625" style="96"/>
    <col min="13313" max="13313" width="34.5546875" style="96" customWidth="1"/>
    <col min="13314" max="13314" width="10.6640625" style="96" customWidth="1"/>
    <col min="13315" max="13318" width="7.6640625" style="96" customWidth="1"/>
    <col min="13319" max="13319" width="10.6640625" style="96" customWidth="1"/>
    <col min="13320" max="13323" width="7.6640625" style="96" customWidth="1"/>
    <col min="13324" max="13324" width="10.6640625" style="96" customWidth="1"/>
    <col min="13325" max="13328" width="7.6640625" style="96" customWidth="1"/>
    <col min="13329" max="13329" width="12.44140625" style="96"/>
    <col min="13330" max="13330" width="28.88671875" style="96" customWidth="1"/>
    <col min="13331" max="13568" width="12.44140625" style="96"/>
    <col min="13569" max="13569" width="34.5546875" style="96" customWidth="1"/>
    <col min="13570" max="13570" width="10.6640625" style="96" customWidth="1"/>
    <col min="13571" max="13574" width="7.6640625" style="96" customWidth="1"/>
    <col min="13575" max="13575" width="10.6640625" style="96" customWidth="1"/>
    <col min="13576" max="13579" width="7.6640625" style="96" customWidth="1"/>
    <col min="13580" max="13580" width="10.6640625" style="96" customWidth="1"/>
    <col min="13581" max="13584" width="7.6640625" style="96" customWidth="1"/>
    <col min="13585" max="13585" width="12.44140625" style="96"/>
    <col min="13586" max="13586" width="28.88671875" style="96" customWidth="1"/>
    <col min="13587" max="13824" width="12.44140625" style="96"/>
    <col min="13825" max="13825" width="34.5546875" style="96" customWidth="1"/>
    <col min="13826" max="13826" width="10.6640625" style="96" customWidth="1"/>
    <col min="13827" max="13830" width="7.6640625" style="96" customWidth="1"/>
    <col min="13831" max="13831" width="10.6640625" style="96" customWidth="1"/>
    <col min="13832" max="13835" width="7.6640625" style="96" customWidth="1"/>
    <col min="13836" max="13836" width="10.6640625" style="96" customWidth="1"/>
    <col min="13837" max="13840" width="7.6640625" style="96" customWidth="1"/>
    <col min="13841" max="13841" width="12.44140625" style="96"/>
    <col min="13842" max="13842" width="28.88671875" style="96" customWidth="1"/>
    <col min="13843" max="14080" width="12.44140625" style="96"/>
    <col min="14081" max="14081" width="34.5546875" style="96" customWidth="1"/>
    <col min="14082" max="14082" width="10.6640625" style="96" customWidth="1"/>
    <col min="14083" max="14086" width="7.6640625" style="96" customWidth="1"/>
    <col min="14087" max="14087" width="10.6640625" style="96" customWidth="1"/>
    <col min="14088" max="14091" width="7.6640625" style="96" customWidth="1"/>
    <col min="14092" max="14092" width="10.6640625" style="96" customWidth="1"/>
    <col min="14093" max="14096" width="7.6640625" style="96" customWidth="1"/>
    <col min="14097" max="14097" width="12.44140625" style="96"/>
    <col min="14098" max="14098" width="28.88671875" style="96" customWidth="1"/>
    <col min="14099" max="14336" width="12.44140625" style="96"/>
    <col min="14337" max="14337" width="34.5546875" style="96" customWidth="1"/>
    <col min="14338" max="14338" width="10.6640625" style="96" customWidth="1"/>
    <col min="14339" max="14342" width="7.6640625" style="96" customWidth="1"/>
    <col min="14343" max="14343" width="10.6640625" style="96" customWidth="1"/>
    <col min="14344" max="14347" width="7.6640625" style="96" customWidth="1"/>
    <col min="14348" max="14348" width="10.6640625" style="96" customWidth="1"/>
    <col min="14349" max="14352" width="7.6640625" style="96" customWidth="1"/>
    <col min="14353" max="14353" width="12.44140625" style="96"/>
    <col min="14354" max="14354" width="28.88671875" style="96" customWidth="1"/>
    <col min="14355" max="14592" width="12.44140625" style="96"/>
    <col min="14593" max="14593" width="34.5546875" style="96" customWidth="1"/>
    <col min="14594" max="14594" width="10.6640625" style="96" customWidth="1"/>
    <col min="14595" max="14598" width="7.6640625" style="96" customWidth="1"/>
    <col min="14599" max="14599" width="10.6640625" style="96" customWidth="1"/>
    <col min="14600" max="14603" width="7.6640625" style="96" customWidth="1"/>
    <col min="14604" max="14604" width="10.6640625" style="96" customWidth="1"/>
    <col min="14605" max="14608" width="7.6640625" style="96" customWidth="1"/>
    <col min="14609" max="14609" width="12.44140625" style="96"/>
    <col min="14610" max="14610" width="28.88671875" style="96" customWidth="1"/>
    <col min="14611" max="14848" width="12.44140625" style="96"/>
    <col min="14849" max="14849" width="34.5546875" style="96" customWidth="1"/>
    <col min="14850" max="14850" width="10.6640625" style="96" customWidth="1"/>
    <col min="14851" max="14854" width="7.6640625" style="96" customWidth="1"/>
    <col min="14855" max="14855" width="10.6640625" style="96" customWidth="1"/>
    <col min="14856" max="14859" width="7.6640625" style="96" customWidth="1"/>
    <col min="14860" max="14860" width="10.6640625" style="96" customWidth="1"/>
    <col min="14861" max="14864" width="7.6640625" style="96" customWidth="1"/>
    <col min="14865" max="14865" width="12.44140625" style="96"/>
    <col min="14866" max="14866" width="28.88671875" style="96" customWidth="1"/>
    <col min="14867" max="15104" width="12.44140625" style="96"/>
    <col min="15105" max="15105" width="34.5546875" style="96" customWidth="1"/>
    <col min="15106" max="15106" width="10.6640625" style="96" customWidth="1"/>
    <col min="15107" max="15110" width="7.6640625" style="96" customWidth="1"/>
    <col min="15111" max="15111" width="10.6640625" style="96" customWidth="1"/>
    <col min="15112" max="15115" width="7.6640625" style="96" customWidth="1"/>
    <col min="15116" max="15116" width="10.6640625" style="96" customWidth="1"/>
    <col min="15117" max="15120" width="7.6640625" style="96" customWidth="1"/>
    <col min="15121" max="15121" width="12.44140625" style="96"/>
    <col min="15122" max="15122" width="28.88671875" style="96" customWidth="1"/>
    <col min="15123" max="15360" width="12.44140625" style="96"/>
    <col min="15361" max="15361" width="34.5546875" style="96" customWidth="1"/>
    <col min="15362" max="15362" width="10.6640625" style="96" customWidth="1"/>
    <col min="15363" max="15366" width="7.6640625" style="96" customWidth="1"/>
    <col min="15367" max="15367" width="10.6640625" style="96" customWidth="1"/>
    <col min="15368" max="15371" width="7.6640625" style="96" customWidth="1"/>
    <col min="15372" max="15372" width="10.6640625" style="96" customWidth="1"/>
    <col min="15373" max="15376" width="7.6640625" style="96" customWidth="1"/>
    <col min="15377" max="15377" width="12.44140625" style="96"/>
    <col min="15378" max="15378" width="28.88671875" style="96" customWidth="1"/>
    <col min="15379" max="15616" width="12.44140625" style="96"/>
    <col min="15617" max="15617" width="34.5546875" style="96" customWidth="1"/>
    <col min="15618" max="15618" width="10.6640625" style="96" customWidth="1"/>
    <col min="15619" max="15622" width="7.6640625" style="96" customWidth="1"/>
    <col min="15623" max="15623" width="10.6640625" style="96" customWidth="1"/>
    <col min="15624" max="15627" width="7.6640625" style="96" customWidth="1"/>
    <col min="15628" max="15628" width="10.6640625" style="96" customWidth="1"/>
    <col min="15629" max="15632" width="7.6640625" style="96" customWidth="1"/>
    <col min="15633" max="15633" width="12.44140625" style="96"/>
    <col min="15634" max="15634" width="28.88671875" style="96" customWidth="1"/>
    <col min="15635" max="15872" width="12.44140625" style="96"/>
    <col min="15873" max="15873" width="34.5546875" style="96" customWidth="1"/>
    <col min="15874" max="15874" width="10.6640625" style="96" customWidth="1"/>
    <col min="15875" max="15878" width="7.6640625" style="96" customWidth="1"/>
    <col min="15879" max="15879" width="10.6640625" style="96" customWidth="1"/>
    <col min="15880" max="15883" width="7.6640625" style="96" customWidth="1"/>
    <col min="15884" max="15884" width="10.6640625" style="96" customWidth="1"/>
    <col min="15885" max="15888" width="7.6640625" style="96" customWidth="1"/>
    <col min="15889" max="15889" width="12.44140625" style="96"/>
    <col min="15890" max="15890" width="28.88671875" style="96" customWidth="1"/>
    <col min="15891" max="16128" width="12.44140625" style="96"/>
    <col min="16129" max="16129" width="34.5546875" style="96" customWidth="1"/>
    <col min="16130" max="16130" width="10.6640625" style="96" customWidth="1"/>
    <col min="16131" max="16134" width="7.6640625" style="96" customWidth="1"/>
    <col min="16135" max="16135" width="10.6640625" style="96" customWidth="1"/>
    <col min="16136" max="16139" width="7.6640625" style="96" customWidth="1"/>
    <col min="16140" max="16140" width="10.6640625" style="96" customWidth="1"/>
    <col min="16141" max="16144" width="7.6640625" style="96" customWidth="1"/>
    <col min="16145" max="16145" width="12.44140625" style="96"/>
    <col min="16146" max="16146" width="28.88671875" style="96" customWidth="1"/>
    <col min="16147" max="16384" width="12.44140625" style="96"/>
  </cols>
  <sheetData>
    <row r="1" spans="1:17" ht="27" customHeight="1" x14ac:dyDescent="0.3">
      <c r="A1" s="95" t="s">
        <v>67</v>
      </c>
    </row>
    <row r="2" spans="1:17" ht="21.9" customHeight="1" x14ac:dyDescent="0.3">
      <c r="A2" s="97" t="s">
        <v>68</v>
      </c>
    </row>
    <row r="3" spans="1:17" ht="18" thickBot="1" x14ac:dyDescent="0.35">
      <c r="A3" s="98"/>
    </row>
    <row r="4" spans="1:17" ht="24.9" customHeight="1" thickBot="1" x14ac:dyDescent="0.35">
      <c r="A4" s="99" t="s">
        <v>69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7" ht="17.100000000000001" customHeight="1" x14ac:dyDescent="0.3">
      <c r="A5" s="103"/>
      <c r="B5" s="431" t="s">
        <v>64</v>
      </c>
      <c r="C5" s="432"/>
      <c r="D5" s="432"/>
      <c r="E5" s="432"/>
      <c r="F5" s="433"/>
      <c r="G5" s="431" t="s">
        <v>65</v>
      </c>
      <c r="H5" s="432"/>
      <c r="I5" s="432"/>
      <c r="J5" s="432"/>
      <c r="K5" s="433"/>
      <c r="L5" s="431" t="s">
        <v>66</v>
      </c>
      <c r="M5" s="432"/>
      <c r="N5" s="432"/>
      <c r="O5" s="432"/>
      <c r="P5" s="433"/>
    </row>
    <row r="6" spans="1:17" ht="15.9" customHeight="1" x14ac:dyDescent="0.3">
      <c r="A6" s="104" t="s">
        <v>70</v>
      </c>
      <c r="B6" s="434" t="s">
        <v>71</v>
      </c>
      <c r="C6" s="435"/>
      <c r="D6" s="436"/>
      <c r="E6" s="434" t="s">
        <v>72</v>
      </c>
      <c r="F6" s="436"/>
      <c r="G6" s="434" t="s">
        <v>71</v>
      </c>
      <c r="H6" s="435"/>
      <c r="I6" s="436"/>
      <c r="J6" s="434" t="s">
        <v>72</v>
      </c>
      <c r="K6" s="436"/>
      <c r="L6" s="434" t="s">
        <v>71</v>
      </c>
      <c r="M6" s="435"/>
      <c r="N6" s="436"/>
      <c r="O6" s="434" t="s">
        <v>72</v>
      </c>
      <c r="P6" s="436"/>
    </row>
    <row r="7" spans="1:17" ht="17.100000000000001" customHeight="1" thickBot="1" x14ac:dyDescent="0.35">
      <c r="A7" s="105"/>
      <c r="B7" s="106" t="s">
        <v>73</v>
      </c>
      <c r="C7" s="107" t="s">
        <v>74</v>
      </c>
      <c r="D7" s="108" t="s">
        <v>75</v>
      </c>
      <c r="E7" s="107" t="s">
        <v>74</v>
      </c>
      <c r="F7" s="108" t="s">
        <v>75</v>
      </c>
      <c r="G7" s="106" t="s">
        <v>73</v>
      </c>
      <c r="H7" s="107" t="s">
        <v>74</v>
      </c>
      <c r="I7" s="108" t="s">
        <v>75</v>
      </c>
      <c r="J7" s="107" t="s">
        <v>74</v>
      </c>
      <c r="K7" s="109" t="s">
        <v>75</v>
      </c>
      <c r="L7" s="106" t="s">
        <v>73</v>
      </c>
      <c r="M7" s="110" t="s">
        <v>74</v>
      </c>
      <c r="N7" s="111" t="s">
        <v>75</v>
      </c>
      <c r="O7" s="107" t="s">
        <v>74</v>
      </c>
      <c r="P7" s="111" t="s">
        <v>75</v>
      </c>
    </row>
    <row r="8" spans="1:17" ht="22.5" customHeight="1" x14ac:dyDescent="0.35">
      <c r="A8" s="112" t="s">
        <v>76</v>
      </c>
      <c r="B8" s="113">
        <v>20.188709677419347</v>
      </c>
      <c r="C8" s="114">
        <v>25.839032258064517</v>
      </c>
      <c r="D8" s="115">
        <v>15.069032258064514</v>
      </c>
      <c r="E8" s="116">
        <v>29.99</v>
      </c>
      <c r="F8" s="117">
        <v>9.25</v>
      </c>
      <c r="G8" s="118">
        <v>14.988666666666665</v>
      </c>
      <c r="H8" s="114">
        <v>21.789666666666669</v>
      </c>
      <c r="I8" s="115">
        <v>9.5313333333333325</v>
      </c>
      <c r="J8" s="116">
        <v>29.14</v>
      </c>
      <c r="K8" s="119">
        <v>5.07</v>
      </c>
      <c r="L8" s="118">
        <v>11.293225806451614</v>
      </c>
      <c r="M8" s="114">
        <v>17.677096774193544</v>
      </c>
      <c r="N8" s="115">
        <v>6.0467741935483854</v>
      </c>
      <c r="O8" s="116">
        <v>22.21</v>
      </c>
      <c r="P8" s="119">
        <v>1.07</v>
      </c>
      <c r="Q8" s="120"/>
    </row>
    <row r="9" spans="1:17" ht="23.1" customHeight="1" x14ac:dyDescent="0.35">
      <c r="A9" s="121" t="s">
        <v>77</v>
      </c>
      <c r="B9" s="122">
        <v>20.299354838709672</v>
      </c>
      <c r="C9" s="123">
        <v>27.299677419354836</v>
      </c>
      <c r="D9" s="124">
        <v>14.684516129032261</v>
      </c>
      <c r="E9" s="125">
        <v>30.69</v>
      </c>
      <c r="F9" s="126">
        <v>9.14</v>
      </c>
      <c r="G9" s="122">
        <v>14.942333333333332</v>
      </c>
      <c r="H9" s="123">
        <v>23.351333333333333</v>
      </c>
      <c r="I9" s="124">
        <v>7.7826666666666666</v>
      </c>
      <c r="J9" s="125">
        <v>29.18</v>
      </c>
      <c r="K9" s="127">
        <v>2.31</v>
      </c>
      <c r="L9" s="122">
        <v>10.693870967741933</v>
      </c>
      <c r="M9" s="123">
        <v>19.526129032258066</v>
      </c>
      <c r="N9" s="124">
        <v>3.8448387096774188</v>
      </c>
      <c r="O9" s="125">
        <v>24.29</v>
      </c>
      <c r="P9" s="127">
        <v>-1.75</v>
      </c>
      <c r="Q9" s="120"/>
    </row>
    <row r="10" spans="1:17" ht="23.1" customHeight="1" x14ac:dyDescent="0.35">
      <c r="A10" s="128" t="s">
        <v>78</v>
      </c>
      <c r="B10" s="129">
        <v>19.688709677419361</v>
      </c>
      <c r="C10" s="130">
        <v>26.051612903225806</v>
      </c>
      <c r="D10" s="131">
        <v>14.378064516129035</v>
      </c>
      <c r="E10" s="132">
        <v>29.65</v>
      </c>
      <c r="F10" s="133">
        <v>8.76</v>
      </c>
      <c r="G10" s="129">
        <v>14.650999999999998</v>
      </c>
      <c r="H10" s="130">
        <v>22.294333333333331</v>
      </c>
      <c r="I10" s="131">
        <v>8.4916666666666671</v>
      </c>
      <c r="J10" s="132">
        <v>27.93</v>
      </c>
      <c r="K10" s="134">
        <v>4</v>
      </c>
      <c r="L10" s="129">
        <v>10.530645161290321</v>
      </c>
      <c r="M10" s="130">
        <v>18.274838709677422</v>
      </c>
      <c r="N10" s="131">
        <v>4.8170967741935495</v>
      </c>
      <c r="O10" s="132">
        <v>23.05</v>
      </c>
      <c r="P10" s="134">
        <v>1.02</v>
      </c>
    </row>
    <row r="11" spans="1:17" ht="23.1" customHeight="1" x14ac:dyDescent="0.35">
      <c r="A11" s="121" t="s">
        <v>79</v>
      </c>
      <c r="B11" s="122">
        <v>20.062258064516122</v>
      </c>
      <c r="C11" s="123">
        <v>25.776451612903227</v>
      </c>
      <c r="D11" s="124">
        <v>14.674516129032257</v>
      </c>
      <c r="E11" s="125">
        <v>30.15</v>
      </c>
      <c r="F11" s="126">
        <v>10.01</v>
      </c>
      <c r="G11" s="122">
        <v>15.926666666666669</v>
      </c>
      <c r="H11" s="123">
        <v>22.234999999999999</v>
      </c>
      <c r="I11" s="124">
        <v>10.149333333333335</v>
      </c>
      <c r="J11" s="125">
        <v>27.75</v>
      </c>
      <c r="K11" s="127">
        <v>5.45</v>
      </c>
      <c r="L11" s="122">
        <v>11.727419354838711</v>
      </c>
      <c r="M11" s="123">
        <v>18.132903225806448</v>
      </c>
      <c r="N11" s="124">
        <v>6.7348387096774207</v>
      </c>
      <c r="O11" s="125">
        <v>23.25</v>
      </c>
      <c r="P11" s="127">
        <v>2.77</v>
      </c>
    </row>
    <row r="12" spans="1:17" ht="23.1" customHeight="1" x14ac:dyDescent="0.35">
      <c r="A12" s="128" t="s">
        <v>80</v>
      </c>
      <c r="B12" s="129">
        <v>20.828709677419351</v>
      </c>
      <c r="C12" s="130">
        <v>26.781290322580645</v>
      </c>
      <c r="D12" s="131">
        <v>15.859354838709679</v>
      </c>
      <c r="E12" s="132">
        <v>31.95</v>
      </c>
      <c r="F12" s="133">
        <v>10.119999999999999</v>
      </c>
      <c r="G12" s="129">
        <v>15.628999999999998</v>
      </c>
      <c r="H12" s="130">
        <v>22.065333333333335</v>
      </c>
      <c r="I12" s="131">
        <v>10.294666666666668</v>
      </c>
      <c r="J12" s="132">
        <v>29.75</v>
      </c>
      <c r="K12" s="134">
        <v>5.32</v>
      </c>
      <c r="L12" s="129">
        <v>11.679032258064519</v>
      </c>
      <c r="M12" s="130">
        <v>18.150322580645163</v>
      </c>
      <c r="N12" s="131">
        <v>6.877419354838711</v>
      </c>
      <c r="O12" s="132">
        <v>23.89</v>
      </c>
      <c r="P12" s="134">
        <v>3.59</v>
      </c>
    </row>
    <row r="13" spans="1:17" ht="23.1" customHeight="1" x14ac:dyDescent="0.35">
      <c r="A13" s="121" t="s">
        <v>81</v>
      </c>
      <c r="B13" s="122">
        <v>18.960967741935487</v>
      </c>
      <c r="C13" s="123">
        <v>24.762903225806451</v>
      </c>
      <c r="D13" s="124">
        <v>13.857741935483869</v>
      </c>
      <c r="E13" s="125">
        <v>28.56</v>
      </c>
      <c r="F13" s="126">
        <v>8.1999999999999993</v>
      </c>
      <c r="G13" s="122">
        <v>14.302666666666671</v>
      </c>
      <c r="H13" s="123">
        <v>20.864000000000001</v>
      </c>
      <c r="I13" s="124">
        <v>8.8626666666666658</v>
      </c>
      <c r="J13" s="125">
        <v>26.95</v>
      </c>
      <c r="K13" s="127">
        <v>4.58</v>
      </c>
      <c r="L13" s="122">
        <v>10.205806451612903</v>
      </c>
      <c r="M13" s="123">
        <v>16.116774193548387</v>
      </c>
      <c r="N13" s="124">
        <v>5.5496774193548397</v>
      </c>
      <c r="O13" s="125">
        <v>21.64</v>
      </c>
      <c r="P13" s="127">
        <v>-0.8</v>
      </c>
    </row>
    <row r="14" spans="1:17" ht="23.1" customHeight="1" x14ac:dyDescent="0.35">
      <c r="A14" s="128" t="s">
        <v>82</v>
      </c>
      <c r="B14" s="129">
        <v>18.419677419354834</v>
      </c>
      <c r="C14" s="130">
        <v>25.384193548387092</v>
      </c>
      <c r="D14" s="131">
        <v>11.936774193548388</v>
      </c>
      <c r="E14" s="132">
        <v>32.03</v>
      </c>
      <c r="F14" s="133">
        <v>5.31</v>
      </c>
      <c r="G14" s="129">
        <v>14.442666666666666</v>
      </c>
      <c r="H14" s="130">
        <v>21.977666666666668</v>
      </c>
      <c r="I14" s="131">
        <v>7.2769999999999984</v>
      </c>
      <c r="J14" s="132">
        <v>29.3</v>
      </c>
      <c r="K14" s="134">
        <v>0.02</v>
      </c>
      <c r="L14" s="129">
        <v>9.9696774193548396</v>
      </c>
      <c r="M14" s="130">
        <v>17.795806451612904</v>
      </c>
      <c r="N14" s="131">
        <v>3.5100000000000007</v>
      </c>
      <c r="O14" s="132">
        <v>25.23</v>
      </c>
      <c r="P14" s="134">
        <v>-3.6</v>
      </c>
    </row>
    <row r="15" spans="1:17" ht="23.1" customHeight="1" x14ac:dyDescent="0.35">
      <c r="A15" s="121" t="s">
        <v>83</v>
      </c>
      <c r="B15" s="122">
        <v>20.750322580645161</v>
      </c>
      <c r="C15" s="123">
        <v>27.133548387096777</v>
      </c>
      <c r="D15" s="124">
        <v>15.661935483870968</v>
      </c>
      <c r="E15" s="125">
        <v>31.17</v>
      </c>
      <c r="F15" s="126">
        <v>10.39</v>
      </c>
      <c r="G15" s="122">
        <v>16.244666666666671</v>
      </c>
      <c r="H15" s="123">
        <v>23.11066666666667</v>
      </c>
      <c r="I15" s="124">
        <v>10.999333333333333</v>
      </c>
      <c r="J15" s="125">
        <v>28.67</v>
      </c>
      <c r="K15" s="127">
        <v>6.14</v>
      </c>
      <c r="L15" s="122">
        <v>12.078064516129034</v>
      </c>
      <c r="M15" s="123">
        <v>18.887741935483866</v>
      </c>
      <c r="N15" s="124">
        <v>7.1129032258064511</v>
      </c>
      <c r="O15" s="125">
        <v>26.41</v>
      </c>
      <c r="P15" s="127">
        <v>3.11</v>
      </c>
    </row>
    <row r="16" spans="1:17" ht="23.1" customHeight="1" thickBot="1" x14ac:dyDescent="0.4">
      <c r="A16" s="128" t="s">
        <v>84</v>
      </c>
      <c r="B16" s="129">
        <v>21.204838709677418</v>
      </c>
      <c r="C16" s="130">
        <v>27.004838709677422</v>
      </c>
      <c r="D16" s="131">
        <v>16.217419354838707</v>
      </c>
      <c r="E16" s="132">
        <v>31.15</v>
      </c>
      <c r="F16" s="133">
        <v>12.71</v>
      </c>
      <c r="G16" s="129">
        <v>16.732000000000003</v>
      </c>
      <c r="H16" s="130">
        <v>23.211000000000002</v>
      </c>
      <c r="I16" s="131">
        <v>11.366333333333332</v>
      </c>
      <c r="J16" s="132">
        <v>28.87</v>
      </c>
      <c r="K16" s="134">
        <v>6.84</v>
      </c>
      <c r="L16" s="129">
        <v>12.587741935483869</v>
      </c>
      <c r="M16" s="130">
        <v>19.164838709677419</v>
      </c>
      <c r="N16" s="131">
        <v>7.6916129032258054</v>
      </c>
      <c r="O16" s="132">
        <v>24.77</v>
      </c>
      <c r="P16" s="134">
        <v>3.54</v>
      </c>
    </row>
    <row r="17" spans="1:17" ht="23.1" customHeight="1" x14ac:dyDescent="0.35">
      <c r="A17" s="135" t="s">
        <v>85</v>
      </c>
      <c r="B17" s="136">
        <v>20.667096774193542</v>
      </c>
      <c r="C17" s="137">
        <v>26.791612903225801</v>
      </c>
      <c r="D17" s="138">
        <v>15.550000000000002</v>
      </c>
      <c r="E17" s="139">
        <v>32.9</v>
      </c>
      <c r="F17" s="140">
        <v>9</v>
      </c>
      <c r="G17" s="136">
        <v>16.611000000000001</v>
      </c>
      <c r="H17" s="137">
        <v>23.22066666666667</v>
      </c>
      <c r="I17" s="138">
        <v>11.208666666666668</v>
      </c>
      <c r="J17" s="139">
        <v>28.95</v>
      </c>
      <c r="K17" s="141">
        <v>4.03</v>
      </c>
      <c r="L17" s="136">
        <v>11.615806451612903</v>
      </c>
      <c r="M17" s="137">
        <v>18.889354838709679</v>
      </c>
      <c r="N17" s="138">
        <v>5.8590322580645173</v>
      </c>
      <c r="O17" s="139">
        <v>26.33</v>
      </c>
      <c r="P17" s="141">
        <v>0.82</v>
      </c>
    </row>
    <row r="18" spans="1:17" ht="23.1" customHeight="1" x14ac:dyDescent="0.35">
      <c r="A18" s="128" t="s">
        <v>86</v>
      </c>
      <c r="B18" s="129">
        <v>20.123870967741937</v>
      </c>
      <c r="C18" s="130">
        <v>26.774516129032261</v>
      </c>
      <c r="D18" s="131">
        <v>13.80032258064516</v>
      </c>
      <c r="E18" s="132">
        <v>30.68</v>
      </c>
      <c r="F18" s="133">
        <v>7.71</v>
      </c>
      <c r="G18" s="129">
        <v>15.94566666666667</v>
      </c>
      <c r="H18" s="130">
        <v>23.505333333333336</v>
      </c>
      <c r="I18" s="131">
        <v>8.8623333333333338</v>
      </c>
      <c r="J18" s="132">
        <v>30.99</v>
      </c>
      <c r="K18" s="134">
        <v>0.87</v>
      </c>
      <c r="L18" s="129">
        <v>11.641612903225804</v>
      </c>
      <c r="M18" s="130">
        <v>19.030967741935473</v>
      </c>
      <c r="N18" s="131">
        <v>5.4170967741935483</v>
      </c>
      <c r="O18" s="132">
        <v>25.56</v>
      </c>
      <c r="P18" s="134">
        <v>-1.87</v>
      </c>
    </row>
    <row r="19" spans="1:17" ht="23.1" customHeight="1" x14ac:dyDescent="0.35">
      <c r="A19" s="121" t="s">
        <v>87</v>
      </c>
      <c r="B19" s="122">
        <v>20.083225806451612</v>
      </c>
      <c r="C19" s="123">
        <v>27.700645161290328</v>
      </c>
      <c r="D19" s="124">
        <v>13.733225806451612</v>
      </c>
      <c r="E19" s="125">
        <v>35.42</v>
      </c>
      <c r="F19" s="126">
        <v>6.36</v>
      </c>
      <c r="G19" s="122">
        <v>15.914</v>
      </c>
      <c r="H19" s="123">
        <v>23.669333333333334</v>
      </c>
      <c r="I19" s="124">
        <v>9.3086666666666691</v>
      </c>
      <c r="J19" s="125">
        <v>30.38</v>
      </c>
      <c r="K19" s="127">
        <v>-0.17</v>
      </c>
      <c r="L19" s="122">
        <v>10.908387096774195</v>
      </c>
      <c r="M19" s="123">
        <v>19.41193548387097</v>
      </c>
      <c r="N19" s="124">
        <v>3.5838709677419347</v>
      </c>
      <c r="O19" s="125">
        <v>29.39</v>
      </c>
      <c r="P19" s="127">
        <v>-2.9</v>
      </c>
      <c r="Q19" s="120"/>
    </row>
    <row r="20" spans="1:17" ht="23.1" customHeight="1" x14ac:dyDescent="0.35">
      <c r="A20" s="128" t="s">
        <v>88</v>
      </c>
      <c r="B20" s="129">
        <v>20.127096774193546</v>
      </c>
      <c r="C20" s="130">
        <v>26.280967741935484</v>
      </c>
      <c r="D20" s="131">
        <v>14.412580645161292</v>
      </c>
      <c r="E20" s="132">
        <v>29.35</v>
      </c>
      <c r="F20" s="133">
        <v>7.6</v>
      </c>
      <c r="G20" s="129">
        <v>14.866999999999999</v>
      </c>
      <c r="H20" s="130">
        <v>22.46233333333333</v>
      </c>
      <c r="I20" s="131">
        <v>8.3293333333333344</v>
      </c>
      <c r="J20" s="132">
        <v>28.29</v>
      </c>
      <c r="K20" s="134">
        <v>0.23</v>
      </c>
      <c r="L20" s="129">
        <v>10.698709677419354</v>
      </c>
      <c r="M20" s="130">
        <v>18.282258064516128</v>
      </c>
      <c r="N20" s="131">
        <v>3.3054838709677421</v>
      </c>
      <c r="O20" s="132">
        <v>25.31</v>
      </c>
      <c r="P20" s="134">
        <v>-2.92</v>
      </c>
      <c r="Q20" s="120"/>
    </row>
    <row r="21" spans="1:17" ht="23.1" customHeight="1" x14ac:dyDescent="0.35">
      <c r="A21" s="121" t="s">
        <v>89</v>
      </c>
      <c r="B21" s="122">
        <v>20.62419354838709</v>
      </c>
      <c r="C21" s="123">
        <v>27.033225806451618</v>
      </c>
      <c r="D21" s="124">
        <v>14.837419354838712</v>
      </c>
      <c r="E21" s="125">
        <v>33.950000000000003</v>
      </c>
      <c r="F21" s="126">
        <v>7.99</v>
      </c>
      <c r="G21" s="122">
        <v>16.598333333333333</v>
      </c>
      <c r="H21" s="123">
        <v>23.45600000000001</v>
      </c>
      <c r="I21" s="124">
        <v>10.524666666666665</v>
      </c>
      <c r="J21" s="125">
        <v>29.39</v>
      </c>
      <c r="K21" s="127">
        <v>2.4</v>
      </c>
      <c r="L21" s="122">
        <v>11.853870967741933</v>
      </c>
      <c r="M21" s="123">
        <v>19.165161290322576</v>
      </c>
      <c r="N21" s="124">
        <v>5.4977419354838712</v>
      </c>
      <c r="O21" s="125">
        <v>26.48</v>
      </c>
      <c r="P21" s="127">
        <v>-0.68</v>
      </c>
      <c r="Q21" s="120"/>
    </row>
    <row r="22" spans="1:17" ht="23.1" customHeight="1" x14ac:dyDescent="0.35">
      <c r="A22" s="128" t="s">
        <v>90</v>
      </c>
      <c r="B22" s="129">
        <v>19.798064516129031</v>
      </c>
      <c r="C22" s="130">
        <v>25.994516129032252</v>
      </c>
      <c r="D22" s="131">
        <v>14.200967741935481</v>
      </c>
      <c r="E22" s="132">
        <v>31.26</v>
      </c>
      <c r="F22" s="133">
        <v>6.95</v>
      </c>
      <c r="G22" s="129">
        <v>15.461666666666664</v>
      </c>
      <c r="H22" s="130">
        <v>22.604333333333329</v>
      </c>
      <c r="I22" s="131">
        <v>9.1643333333333352</v>
      </c>
      <c r="J22" s="132">
        <v>29.92</v>
      </c>
      <c r="K22" s="134">
        <v>0.68</v>
      </c>
      <c r="L22" s="129">
        <v>10.562258064516127</v>
      </c>
      <c r="M22" s="130">
        <v>18.625483870967745</v>
      </c>
      <c r="N22" s="131">
        <v>3.4003225806451618</v>
      </c>
      <c r="O22" s="132">
        <v>26.06</v>
      </c>
      <c r="P22" s="134">
        <v>-2.12</v>
      </c>
      <c r="Q22" s="120"/>
    </row>
    <row r="23" spans="1:17" ht="23.1" customHeight="1" x14ac:dyDescent="0.35">
      <c r="A23" s="121" t="s">
        <v>91</v>
      </c>
      <c r="B23" s="122">
        <v>21.033750000000005</v>
      </c>
      <c r="C23" s="123">
        <v>29.643125000000005</v>
      </c>
      <c r="D23" s="124">
        <v>14.168125000000003</v>
      </c>
      <c r="E23" s="125">
        <v>35.049999999999997</v>
      </c>
      <c r="F23" s="126">
        <v>12.12</v>
      </c>
      <c r="G23" s="122">
        <v>15.376333333333333</v>
      </c>
      <c r="H23" s="123">
        <v>22.729333333333333</v>
      </c>
      <c r="I23" s="124">
        <v>9.0796666666666663</v>
      </c>
      <c r="J23" s="125">
        <v>29.19</v>
      </c>
      <c r="K23" s="127">
        <v>0.75</v>
      </c>
      <c r="L23" s="122">
        <v>10.370967741935482</v>
      </c>
      <c r="M23" s="123">
        <v>18.792580645161291</v>
      </c>
      <c r="N23" s="124">
        <v>3.6041935483870975</v>
      </c>
      <c r="O23" s="125">
        <v>27.38</v>
      </c>
      <c r="P23" s="127">
        <v>-2.82</v>
      </c>
      <c r="Q23" s="120"/>
    </row>
    <row r="24" spans="1:17" ht="23.1" customHeight="1" x14ac:dyDescent="0.35">
      <c r="A24" s="128" t="s">
        <v>92</v>
      </c>
      <c r="B24" s="129">
        <v>16.657096774193548</v>
      </c>
      <c r="C24" s="130">
        <v>24.362903225806459</v>
      </c>
      <c r="D24" s="131">
        <v>10.363870967741937</v>
      </c>
      <c r="E24" s="132">
        <v>32.979999999999997</v>
      </c>
      <c r="F24" s="133">
        <v>3.75</v>
      </c>
      <c r="G24" s="129">
        <v>11.274666666666665</v>
      </c>
      <c r="H24" s="130">
        <v>18.538999999999998</v>
      </c>
      <c r="I24" s="131">
        <v>4.6929999999999996</v>
      </c>
      <c r="J24" s="132">
        <v>25.01</v>
      </c>
      <c r="K24" s="134">
        <v>-4.32</v>
      </c>
      <c r="L24" s="129">
        <v>6.1919354838709664</v>
      </c>
      <c r="M24" s="130">
        <v>14.226774193548387</v>
      </c>
      <c r="N24" s="131">
        <v>-0.66483870967741954</v>
      </c>
      <c r="O24" s="132">
        <v>19.88</v>
      </c>
      <c r="P24" s="134">
        <v>-6.73</v>
      </c>
      <c r="Q24" s="120"/>
    </row>
    <row r="25" spans="1:17" ht="23.1" customHeight="1" x14ac:dyDescent="0.35">
      <c r="A25" s="121" t="s">
        <v>93</v>
      </c>
      <c r="B25" s="122">
        <v>21.173548387096776</v>
      </c>
      <c r="C25" s="123">
        <v>28.58483870967742</v>
      </c>
      <c r="D25" s="124">
        <v>14.921612903225803</v>
      </c>
      <c r="E25" s="125">
        <v>35.57</v>
      </c>
      <c r="F25" s="126">
        <v>8.32</v>
      </c>
      <c r="G25" s="122">
        <v>16.853666666666665</v>
      </c>
      <c r="H25" s="123">
        <v>24.378333333333334</v>
      </c>
      <c r="I25" s="124">
        <v>10.326666666666666</v>
      </c>
      <c r="J25" s="125">
        <v>30.33</v>
      </c>
      <c r="K25" s="127">
        <v>3.21</v>
      </c>
      <c r="L25" s="122">
        <v>11.358709677419355</v>
      </c>
      <c r="M25" s="123">
        <v>19.816129032258065</v>
      </c>
      <c r="N25" s="124">
        <v>4.1351612903225803</v>
      </c>
      <c r="O25" s="125">
        <v>27.2</v>
      </c>
      <c r="P25" s="127">
        <v>-1.1000000000000001</v>
      </c>
      <c r="Q25" s="120"/>
    </row>
    <row r="26" spans="1:17" ht="23.1" customHeight="1" x14ac:dyDescent="0.35">
      <c r="A26" s="128" t="s">
        <v>94</v>
      </c>
      <c r="B26" s="129">
        <v>20.67387096774193</v>
      </c>
      <c r="C26" s="130">
        <v>27.285806451612906</v>
      </c>
      <c r="D26" s="131">
        <v>14.713225806451611</v>
      </c>
      <c r="E26" s="132">
        <v>33.92</v>
      </c>
      <c r="F26" s="133">
        <v>8.2899999999999991</v>
      </c>
      <c r="G26" s="129">
        <v>16.419</v>
      </c>
      <c r="H26" s="130">
        <v>23.523666666666667</v>
      </c>
      <c r="I26" s="131">
        <v>10.375</v>
      </c>
      <c r="J26" s="132">
        <v>28.56</v>
      </c>
      <c r="K26" s="134">
        <v>0.81</v>
      </c>
      <c r="L26" s="129">
        <v>11.358064516129035</v>
      </c>
      <c r="M26" s="130">
        <v>19.219032258064516</v>
      </c>
      <c r="N26" s="131">
        <v>4.6167741935483884</v>
      </c>
      <c r="O26" s="132">
        <v>26.45</v>
      </c>
      <c r="P26" s="134">
        <v>-2.2000000000000002</v>
      </c>
      <c r="Q26" s="120"/>
    </row>
    <row r="27" spans="1:17" ht="23.1" customHeight="1" x14ac:dyDescent="0.35">
      <c r="A27" s="121" t="s">
        <v>95</v>
      </c>
      <c r="B27" s="122">
        <v>18.893225806451614</v>
      </c>
      <c r="C27" s="123">
        <v>25.719677419354838</v>
      </c>
      <c r="D27" s="124">
        <v>12.854516129032255</v>
      </c>
      <c r="E27" s="125">
        <v>33.409999999999997</v>
      </c>
      <c r="F27" s="126">
        <v>5.93</v>
      </c>
      <c r="G27" s="122">
        <v>15.088333333333336</v>
      </c>
      <c r="H27" s="123">
        <v>22.110333333333333</v>
      </c>
      <c r="I27" s="124">
        <v>8.7276666666666678</v>
      </c>
      <c r="J27" s="125">
        <v>29.97</v>
      </c>
      <c r="K27" s="127">
        <v>0.49</v>
      </c>
      <c r="L27" s="122">
        <v>10.459354838709681</v>
      </c>
      <c r="M27" s="123">
        <v>18.378064516129029</v>
      </c>
      <c r="N27" s="124">
        <v>3.2277419354838712</v>
      </c>
      <c r="O27" s="125">
        <v>26.31</v>
      </c>
      <c r="P27" s="127">
        <v>-1.99</v>
      </c>
      <c r="Q27" s="120"/>
    </row>
    <row r="28" spans="1:17" ht="23.1" customHeight="1" x14ac:dyDescent="0.35">
      <c r="A28" s="128" t="s">
        <v>96</v>
      </c>
      <c r="B28" s="129">
        <v>18.853548387096776</v>
      </c>
      <c r="C28" s="130">
        <v>24.997419354838712</v>
      </c>
      <c r="D28" s="131">
        <v>13.218064516129031</v>
      </c>
      <c r="E28" s="132">
        <v>32.700000000000003</v>
      </c>
      <c r="F28" s="133">
        <v>5.23</v>
      </c>
      <c r="G28" s="129">
        <v>15.093333333333334</v>
      </c>
      <c r="H28" s="130">
        <v>21.290666666666663</v>
      </c>
      <c r="I28" s="131">
        <v>9.5730000000000004</v>
      </c>
      <c r="J28" s="132">
        <v>28.15</v>
      </c>
      <c r="K28" s="134">
        <v>3.5</v>
      </c>
      <c r="L28" s="129">
        <v>10.942580645161289</v>
      </c>
      <c r="M28" s="130">
        <v>17.501290322580648</v>
      </c>
      <c r="N28" s="131">
        <v>5.5751612903225807</v>
      </c>
      <c r="O28" s="132">
        <v>24.83</v>
      </c>
      <c r="P28" s="134">
        <v>-0.62</v>
      </c>
      <c r="Q28" s="120"/>
    </row>
    <row r="29" spans="1:17" ht="23.1" customHeight="1" x14ac:dyDescent="0.35">
      <c r="A29" s="121" t="s">
        <v>97</v>
      </c>
      <c r="B29" s="122">
        <v>20.367741935483874</v>
      </c>
      <c r="C29" s="123">
        <v>27.100967741935488</v>
      </c>
      <c r="D29" s="124">
        <v>14.729354838709678</v>
      </c>
      <c r="E29" s="125">
        <v>32.83</v>
      </c>
      <c r="F29" s="126">
        <v>7.53</v>
      </c>
      <c r="G29" s="122">
        <v>17.170666666666666</v>
      </c>
      <c r="H29" s="123">
        <v>23.932000000000002</v>
      </c>
      <c r="I29" s="124">
        <v>11.457000000000001</v>
      </c>
      <c r="J29" s="125">
        <v>31.24</v>
      </c>
      <c r="K29" s="127">
        <v>2.12</v>
      </c>
      <c r="L29" s="122">
        <v>11.635483870967741</v>
      </c>
      <c r="M29" s="123">
        <v>19.648709677419358</v>
      </c>
      <c r="N29" s="124">
        <v>5.436774193548386</v>
      </c>
      <c r="O29" s="125">
        <v>30.31</v>
      </c>
      <c r="P29" s="127">
        <v>-1.49</v>
      </c>
      <c r="Q29" s="120"/>
    </row>
    <row r="30" spans="1:17" ht="23.1" customHeight="1" x14ac:dyDescent="0.35">
      <c r="A30" s="128" t="s">
        <v>98</v>
      </c>
      <c r="B30" s="129">
        <v>19.589354838709678</v>
      </c>
      <c r="C30" s="130">
        <v>25.977096774193544</v>
      </c>
      <c r="D30" s="131">
        <v>14.045483870967741</v>
      </c>
      <c r="E30" s="132">
        <v>33.200000000000003</v>
      </c>
      <c r="F30" s="133">
        <v>7.95</v>
      </c>
      <c r="G30" s="129">
        <v>15.747999999999999</v>
      </c>
      <c r="H30" s="130">
        <v>22.014333333333333</v>
      </c>
      <c r="I30" s="131">
        <v>10.26</v>
      </c>
      <c r="J30" s="132">
        <v>27.23</v>
      </c>
      <c r="K30" s="134">
        <v>2.63</v>
      </c>
      <c r="L30" s="129">
        <v>11.161290322580644</v>
      </c>
      <c r="M30" s="130">
        <v>17.992258064516129</v>
      </c>
      <c r="N30" s="131">
        <v>5.1054838709677428</v>
      </c>
      <c r="O30" s="132">
        <v>23.99</v>
      </c>
      <c r="P30" s="134">
        <v>-0.23</v>
      </c>
      <c r="Q30" s="120"/>
    </row>
    <row r="31" spans="1:17" ht="23.1" customHeight="1" x14ac:dyDescent="0.35">
      <c r="A31" s="121" t="s">
        <v>99</v>
      </c>
      <c r="B31" s="122">
        <v>19.249354838709678</v>
      </c>
      <c r="C31" s="123">
        <v>25.703548387096774</v>
      </c>
      <c r="D31" s="124">
        <v>13.152258064516124</v>
      </c>
      <c r="E31" s="125">
        <v>32.020000000000003</v>
      </c>
      <c r="F31" s="126">
        <v>7.33</v>
      </c>
      <c r="G31" s="122">
        <v>15.120000000000001</v>
      </c>
      <c r="H31" s="123">
        <v>22.274000000000001</v>
      </c>
      <c r="I31" s="124">
        <v>8.5860000000000003</v>
      </c>
      <c r="J31" s="125">
        <v>29.59</v>
      </c>
      <c r="K31" s="127">
        <v>1.26</v>
      </c>
      <c r="L31" s="122">
        <v>10.483225806451612</v>
      </c>
      <c r="M31" s="123">
        <v>18.205483870967743</v>
      </c>
      <c r="N31" s="124">
        <v>3.4032258064516139</v>
      </c>
      <c r="O31" s="125">
        <v>26.1</v>
      </c>
      <c r="P31" s="127">
        <v>-2.5099999999999998</v>
      </c>
      <c r="Q31" s="120"/>
    </row>
    <row r="32" spans="1:17" ht="23.1" customHeight="1" x14ac:dyDescent="0.35">
      <c r="A32" s="128" t="s">
        <v>100</v>
      </c>
      <c r="B32" s="129">
        <v>19.868064516129028</v>
      </c>
      <c r="C32" s="130">
        <v>25.639032258064521</v>
      </c>
      <c r="D32" s="131">
        <v>15.03032258064516</v>
      </c>
      <c r="E32" s="132">
        <v>33.24</v>
      </c>
      <c r="F32" s="133">
        <v>8.9</v>
      </c>
      <c r="G32" s="129">
        <v>15.369333333333334</v>
      </c>
      <c r="H32" s="130">
        <v>21.492666666666668</v>
      </c>
      <c r="I32" s="131">
        <v>10.462666666666667</v>
      </c>
      <c r="J32" s="132">
        <v>27.87</v>
      </c>
      <c r="K32" s="134">
        <v>4.54</v>
      </c>
      <c r="L32" s="129">
        <v>11.111612903225808</v>
      </c>
      <c r="M32" s="130">
        <v>17.476451612903226</v>
      </c>
      <c r="N32" s="131">
        <v>6.1896774193548376</v>
      </c>
      <c r="O32" s="132">
        <v>27.36</v>
      </c>
      <c r="P32" s="134">
        <v>2.2400000000000002</v>
      </c>
      <c r="Q32" s="120"/>
    </row>
    <row r="33" spans="1:22" ht="23.1" customHeight="1" x14ac:dyDescent="0.35">
      <c r="A33" s="121" t="s">
        <v>101</v>
      </c>
      <c r="B33" s="122">
        <v>20.516774193548393</v>
      </c>
      <c r="C33" s="123">
        <v>26.658387096774192</v>
      </c>
      <c r="D33" s="124">
        <v>14.855806451612901</v>
      </c>
      <c r="E33" s="125">
        <v>31.21</v>
      </c>
      <c r="F33" s="126">
        <v>7.67</v>
      </c>
      <c r="G33" s="122">
        <v>15.801000000000004</v>
      </c>
      <c r="H33" s="123">
        <v>23.179333333333329</v>
      </c>
      <c r="I33" s="124">
        <v>9.4859999999999989</v>
      </c>
      <c r="J33" s="125">
        <v>30.79</v>
      </c>
      <c r="K33" s="127">
        <v>1.22</v>
      </c>
      <c r="L33" s="122">
        <v>10.860000000000001</v>
      </c>
      <c r="M33" s="123">
        <v>19.108709677419355</v>
      </c>
      <c r="N33" s="124">
        <v>3.8196774193548384</v>
      </c>
      <c r="O33" s="125">
        <v>27.76</v>
      </c>
      <c r="P33" s="127">
        <v>-1.2</v>
      </c>
      <c r="Q33" s="120"/>
    </row>
    <row r="34" spans="1:22" ht="23.1" customHeight="1" x14ac:dyDescent="0.35">
      <c r="A34" s="128" t="s">
        <v>102</v>
      </c>
      <c r="B34" s="129">
        <v>21.019999999999996</v>
      </c>
      <c r="C34" s="130">
        <v>26.172258064516136</v>
      </c>
      <c r="D34" s="131">
        <v>16.338387096774195</v>
      </c>
      <c r="E34" s="132">
        <v>30.95</v>
      </c>
      <c r="F34" s="133">
        <v>9.75</v>
      </c>
      <c r="G34" s="129">
        <v>16.797000000000001</v>
      </c>
      <c r="H34" s="130">
        <v>22.818333333333332</v>
      </c>
      <c r="I34" s="131">
        <v>11.741333333333335</v>
      </c>
      <c r="J34" s="132">
        <v>29.14</v>
      </c>
      <c r="K34" s="134">
        <v>5.25</v>
      </c>
      <c r="L34" s="129">
        <v>12.404193548387097</v>
      </c>
      <c r="M34" s="130">
        <v>17.406129032258065</v>
      </c>
      <c r="N34" s="131">
        <v>8.0316129032258079</v>
      </c>
      <c r="O34" s="132">
        <v>25.6</v>
      </c>
      <c r="P34" s="134">
        <v>3.34</v>
      </c>
      <c r="Q34" s="120"/>
    </row>
    <row r="35" spans="1:22" ht="23.1" customHeight="1" x14ac:dyDescent="0.35">
      <c r="A35" s="121" t="s">
        <v>103</v>
      </c>
      <c r="B35" s="122">
        <v>20.042580645161291</v>
      </c>
      <c r="C35" s="123">
        <v>26.992903225806451</v>
      </c>
      <c r="D35" s="124">
        <v>14.352903225806452</v>
      </c>
      <c r="E35" s="125">
        <v>35.85</v>
      </c>
      <c r="F35" s="126">
        <v>7.65</v>
      </c>
      <c r="G35" s="122">
        <v>16.170666666666666</v>
      </c>
      <c r="H35" s="123">
        <v>22.846666666666657</v>
      </c>
      <c r="I35" s="124">
        <v>10.53</v>
      </c>
      <c r="J35" s="125">
        <v>29.78</v>
      </c>
      <c r="K35" s="127">
        <v>3.15</v>
      </c>
      <c r="L35" s="122">
        <v>11.625161290322579</v>
      </c>
      <c r="M35" s="123">
        <v>18.633225806451613</v>
      </c>
      <c r="N35" s="124">
        <v>6.340645161290321</v>
      </c>
      <c r="O35" s="125">
        <v>28.34</v>
      </c>
      <c r="P35" s="127">
        <v>0.69</v>
      </c>
      <c r="Q35" s="120"/>
    </row>
    <row r="36" spans="1:22" ht="23.1" customHeight="1" x14ac:dyDescent="0.35">
      <c r="A36" s="128" t="s">
        <v>104</v>
      </c>
      <c r="B36" s="129">
        <v>19.712903225806453</v>
      </c>
      <c r="C36" s="130">
        <v>26.285483870967749</v>
      </c>
      <c r="D36" s="131">
        <v>14.650645161290322</v>
      </c>
      <c r="E36" s="132">
        <v>33.22</v>
      </c>
      <c r="F36" s="133">
        <v>8.1199999999999992</v>
      </c>
      <c r="G36" s="129">
        <v>16.17166666666667</v>
      </c>
      <c r="H36" s="130">
        <v>22.571666666666665</v>
      </c>
      <c r="I36" s="131">
        <v>10.882999999999999</v>
      </c>
      <c r="J36" s="132">
        <v>29.1</v>
      </c>
      <c r="K36" s="134">
        <v>4.9800000000000004</v>
      </c>
      <c r="L36" s="129">
        <v>11.803548387096775</v>
      </c>
      <c r="M36" s="130">
        <v>18.488064516129029</v>
      </c>
      <c r="N36" s="131">
        <v>6.5532258064516142</v>
      </c>
      <c r="O36" s="132">
        <v>24.83</v>
      </c>
      <c r="P36" s="134">
        <v>0.96</v>
      </c>
      <c r="Q36" s="120"/>
    </row>
    <row r="37" spans="1:22" ht="23.1" customHeight="1" x14ac:dyDescent="0.35">
      <c r="A37" s="121" t="s">
        <v>105</v>
      </c>
      <c r="B37" s="122">
        <v>19.911935483870963</v>
      </c>
      <c r="C37" s="123">
        <v>26.098064516129035</v>
      </c>
      <c r="D37" s="124">
        <v>14.926451612903227</v>
      </c>
      <c r="E37" s="125">
        <v>31.83</v>
      </c>
      <c r="F37" s="126">
        <v>8.66</v>
      </c>
      <c r="G37" s="122">
        <v>16.313666666666663</v>
      </c>
      <c r="H37" s="123">
        <v>22.633666666666674</v>
      </c>
      <c r="I37" s="124">
        <v>11.253333333333332</v>
      </c>
      <c r="J37" s="125">
        <v>27.31</v>
      </c>
      <c r="K37" s="127">
        <v>4.8600000000000003</v>
      </c>
      <c r="L37" s="122">
        <v>11.782258064516126</v>
      </c>
      <c r="M37" s="123">
        <v>18.50322580645161</v>
      </c>
      <c r="N37" s="124">
        <v>6.5835483870967728</v>
      </c>
      <c r="O37" s="125">
        <v>24.93</v>
      </c>
      <c r="P37" s="127">
        <v>1.26</v>
      </c>
    </row>
    <row r="38" spans="1:22" ht="23.1" customHeight="1" x14ac:dyDescent="0.35">
      <c r="A38" s="128" t="s">
        <v>106</v>
      </c>
      <c r="B38" s="129">
        <v>20.544838709677418</v>
      </c>
      <c r="C38" s="130">
        <v>26.543870967741928</v>
      </c>
      <c r="D38" s="131">
        <v>15.526451612903227</v>
      </c>
      <c r="E38" s="132">
        <v>31.47</v>
      </c>
      <c r="F38" s="133">
        <v>9.26</v>
      </c>
      <c r="G38" s="129">
        <v>16.703999999999997</v>
      </c>
      <c r="H38" s="130">
        <v>23.074333333333335</v>
      </c>
      <c r="I38" s="131">
        <v>11.382000000000001</v>
      </c>
      <c r="J38" s="132">
        <v>28.92</v>
      </c>
      <c r="K38" s="134">
        <v>3.89</v>
      </c>
      <c r="L38" s="129">
        <v>11.663225806451608</v>
      </c>
      <c r="M38" s="130">
        <v>18.809999999999995</v>
      </c>
      <c r="N38" s="131">
        <v>6.0819354838709696</v>
      </c>
      <c r="O38" s="132">
        <v>26.5</v>
      </c>
      <c r="P38" s="134">
        <v>0.33</v>
      </c>
    </row>
    <row r="39" spans="1:22" ht="23.1" customHeight="1" x14ac:dyDescent="0.35">
      <c r="A39" s="121" t="s">
        <v>107</v>
      </c>
      <c r="B39" s="122">
        <v>16.941290322580645</v>
      </c>
      <c r="C39" s="123">
        <v>24.272258064516134</v>
      </c>
      <c r="D39" s="124">
        <v>11.022903225806447</v>
      </c>
      <c r="E39" s="125">
        <v>34.68</v>
      </c>
      <c r="F39" s="126">
        <v>4.7</v>
      </c>
      <c r="G39" s="122">
        <v>11.56233333333333</v>
      </c>
      <c r="H39" s="123">
        <v>18.138666666666673</v>
      </c>
      <c r="I39" s="124">
        <v>6.1143333333333327</v>
      </c>
      <c r="J39" s="125">
        <v>25.08</v>
      </c>
      <c r="K39" s="127">
        <v>-1.86</v>
      </c>
      <c r="L39" s="122">
        <v>7.4106451612903239</v>
      </c>
      <c r="M39" s="123">
        <v>14.147096774193544</v>
      </c>
      <c r="N39" s="124">
        <v>1.4761290322580649</v>
      </c>
      <c r="O39" s="125">
        <v>19.02</v>
      </c>
      <c r="P39" s="127">
        <v>-4.66</v>
      </c>
    </row>
    <row r="40" spans="1:22" ht="23.1" customHeight="1" x14ac:dyDescent="0.35">
      <c r="A40" s="128" t="s">
        <v>108</v>
      </c>
      <c r="B40" s="129">
        <v>21.503870967741936</v>
      </c>
      <c r="C40" s="130">
        <v>26.147419354838714</v>
      </c>
      <c r="D40" s="131">
        <v>16.974838709677417</v>
      </c>
      <c r="E40" s="132">
        <v>29.82</v>
      </c>
      <c r="F40" s="133">
        <v>11.42</v>
      </c>
      <c r="G40" s="129">
        <v>16.812000000000001</v>
      </c>
      <c r="H40" s="130">
        <v>22.526666666666664</v>
      </c>
      <c r="I40" s="131">
        <v>11.717333333333331</v>
      </c>
      <c r="J40" s="132">
        <v>30.31</v>
      </c>
      <c r="K40" s="134">
        <v>4.71</v>
      </c>
      <c r="L40" s="129">
        <v>13.067741935483873</v>
      </c>
      <c r="M40" s="130">
        <v>18.488709677419354</v>
      </c>
      <c r="N40" s="131">
        <v>7.4129032258064509</v>
      </c>
      <c r="O40" s="132">
        <v>25.23</v>
      </c>
      <c r="P40" s="134">
        <v>1.41</v>
      </c>
      <c r="S40" s="142"/>
      <c r="T40" s="142"/>
      <c r="U40" s="142"/>
      <c r="V40" s="142"/>
    </row>
    <row r="41" spans="1:22" ht="23.1" customHeight="1" x14ac:dyDescent="0.35">
      <c r="A41" s="121" t="s">
        <v>109</v>
      </c>
      <c r="B41" s="122">
        <v>21.090322580645161</v>
      </c>
      <c r="C41" s="123">
        <v>26.554516129032255</v>
      </c>
      <c r="D41" s="124">
        <v>15.808064516129031</v>
      </c>
      <c r="E41" s="125">
        <v>31.55</v>
      </c>
      <c r="F41" s="126">
        <v>8.08</v>
      </c>
      <c r="G41" s="122">
        <v>17.592666666666666</v>
      </c>
      <c r="H41" s="123">
        <v>23.484666666666666</v>
      </c>
      <c r="I41" s="124">
        <v>12.251333333333331</v>
      </c>
      <c r="J41" s="125">
        <v>31.14</v>
      </c>
      <c r="K41" s="127">
        <v>1.81</v>
      </c>
      <c r="L41" s="122">
        <v>12.084193548387097</v>
      </c>
      <c r="M41" s="123">
        <v>19.177096774193547</v>
      </c>
      <c r="N41" s="124">
        <v>5.6019354838709683</v>
      </c>
      <c r="O41" s="125">
        <v>28.37</v>
      </c>
      <c r="P41" s="127">
        <v>-1.62</v>
      </c>
    </row>
    <row r="42" spans="1:22" ht="23.1" customHeight="1" x14ac:dyDescent="0.35">
      <c r="A42" s="128" t="s">
        <v>110</v>
      </c>
      <c r="B42" s="129">
        <v>21.125806451612906</v>
      </c>
      <c r="C42" s="130">
        <v>26.863870967741935</v>
      </c>
      <c r="D42" s="131">
        <v>16.507096774193545</v>
      </c>
      <c r="E42" s="132">
        <v>32.46</v>
      </c>
      <c r="F42" s="133">
        <v>11.58</v>
      </c>
      <c r="G42" s="129">
        <v>17.499999999999993</v>
      </c>
      <c r="H42" s="130">
        <v>23.564</v>
      </c>
      <c r="I42" s="131">
        <v>12.337333333333333</v>
      </c>
      <c r="J42" s="132">
        <v>30.38</v>
      </c>
      <c r="K42" s="134">
        <v>7.71</v>
      </c>
      <c r="L42" s="129">
        <v>12.780967741935482</v>
      </c>
      <c r="M42" s="130">
        <v>19.438709677419361</v>
      </c>
      <c r="N42" s="131">
        <v>7.9787096774193538</v>
      </c>
      <c r="O42" s="132">
        <v>30.38</v>
      </c>
      <c r="P42" s="134">
        <v>4.09</v>
      </c>
    </row>
    <row r="43" spans="1:22" ht="23.1" customHeight="1" x14ac:dyDescent="0.35">
      <c r="A43" s="121" t="s">
        <v>111</v>
      </c>
      <c r="B43" s="122">
        <v>20.594516129032254</v>
      </c>
      <c r="C43" s="123">
        <v>27.693548387096779</v>
      </c>
      <c r="D43" s="124">
        <v>14.22516129032258</v>
      </c>
      <c r="E43" s="125">
        <v>35.619999999999997</v>
      </c>
      <c r="F43" s="126">
        <v>7.5</v>
      </c>
      <c r="G43" s="122">
        <v>16.384</v>
      </c>
      <c r="H43" s="123">
        <v>24.071666666666669</v>
      </c>
      <c r="I43" s="124">
        <v>9.7626666666666644</v>
      </c>
      <c r="J43" s="125">
        <v>29.87</v>
      </c>
      <c r="K43" s="127">
        <v>1.89</v>
      </c>
      <c r="L43" s="122">
        <v>10.658064516129032</v>
      </c>
      <c r="M43" s="123">
        <v>19.67806451612903</v>
      </c>
      <c r="N43" s="124">
        <v>3.3274193548387094</v>
      </c>
      <c r="O43" s="125">
        <v>28.47</v>
      </c>
      <c r="P43" s="127">
        <v>-1.1599999999999999</v>
      </c>
    </row>
    <row r="44" spans="1:22" ht="23.1" customHeight="1" thickBot="1" x14ac:dyDescent="0.4">
      <c r="A44" s="128" t="s">
        <v>112</v>
      </c>
      <c r="B44" s="129">
        <v>20.177419354838701</v>
      </c>
      <c r="C44" s="130">
        <v>27.668709677419354</v>
      </c>
      <c r="D44" s="131">
        <v>13.753548387096771</v>
      </c>
      <c r="E44" s="132">
        <v>35.479999999999997</v>
      </c>
      <c r="F44" s="133">
        <v>7.23</v>
      </c>
      <c r="G44" s="129">
        <v>15.702999999999996</v>
      </c>
      <c r="H44" s="130">
        <v>23.959</v>
      </c>
      <c r="I44" s="131">
        <v>9.043333333333333</v>
      </c>
      <c r="J44" s="132">
        <v>30.68</v>
      </c>
      <c r="K44" s="134">
        <v>0.76</v>
      </c>
      <c r="L44" s="129">
        <v>10.184516129032259</v>
      </c>
      <c r="M44" s="130">
        <v>19.600645161290323</v>
      </c>
      <c r="N44" s="131">
        <v>2.8183870967741922</v>
      </c>
      <c r="O44" s="132">
        <v>28.71</v>
      </c>
      <c r="P44" s="134">
        <v>-3.15</v>
      </c>
    </row>
    <row r="45" spans="1:22" ht="23.1" customHeight="1" x14ac:dyDescent="0.35">
      <c r="A45" s="135" t="s">
        <v>113</v>
      </c>
      <c r="B45" s="136">
        <v>19.982258064516127</v>
      </c>
      <c r="C45" s="137">
        <v>26.91741935483871</v>
      </c>
      <c r="D45" s="138">
        <v>13.776451612903225</v>
      </c>
      <c r="E45" s="139">
        <v>33.03</v>
      </c>
      <c r="F45" s="140">
        <v>8.57</v>
      </c>
      <c r="G45" s="136">
        <v>16.557333333333332</v>
      </c>
      <c r="H45" s="137">
        <v>22.961333333333336</v>
      </c>
      <c r="I45" s="138">
        <v>10.848333333333333</v>
      </c>
      <c r="J45" s="139">
        <v>29.29</v>
      </c>
      <c r="K45" s="141">
        <v>3.34</v>
      </c>
      <c r="L45" s="136">
        <v>11.599032258064518</v>
      </c>
      <c r="M45" s="137">
        <v>19.109032258064516</v>
      </c>
      <c r="N45" s="138">
        <v>5.5887096774193559</v>
      </c>
      <c r="O45" s="139">
        <v>29.69</v>
      </c>
      <c r="P45" s="141">
        <v>-0.41</v>
      </c>
      <c r="Q45" s="120"/>
    </row>
    <row r="46" spans="1:22" ht="23.1" customHeight="1" x14ac:dyDescent="0.35">
      <c r="A46" s="128" t="s">
        <v>114</v>
      </c>
      <c r="B46" s="129">
        <v>21.269354838709678</v>
      </c>
      <c r="C46" s="130">
        <v>27.252580645161288</v>
      </c>
      <c r="D46" s="131">
        <v>16.465483870967741</v>
      </c>
      <c r="E46" s="132">
        <v>32.68</v>
      </c>
      <c r="F46" s="133">
        <v>11.96</v>
      </c>
      <c r="G46" s="129">
        <v>17.274000000000004</v>
      </c>
      <c r="H46" s="130">
        <v>23.813999999999997</v>
      </c>
      <c r="I46" s="131">
        <v>12.32666666666667</v>
      </c>
      <c r="J46" s="132">
        <v>29.4</v>
      </c>
      <c r="K46" s="134">
        <v>8.2200000000000006</v>
      </c>
      <c r="L46" s="129">
        <v>13.110645161290327</v>
      </c>
      <c r="M46" s="130">
        <v>19.275806451612901</v>
      </c>
      <c r="N46" s="131">
        <v>8.879032258064516</v>
      </c>
      <c r="O46" s="132">
        <v>27.47</v>
      </c>
      <c r="P46" s="134">
        <v>4.41</v>
      </c>
      <c r="Q46" s="120"/>
    </row>
    <row r="47" spans="1:22" ht="23.1" customHeight="1" x14ac:dyDescent="0.35">
      <c r="A47" s="121" t="s">
        <v>115</v>
      </c>
      <c r="B47" s="122">
        <v>21.076451612903227</v>
      </c>
      <c r="C47" s="123">
        <v>26.440000000000005</v>
      </c>
      <c r="D47" s="124">
        <v>16.73096774193548</v>
      </c>
      <c r="E47" s="125">
        <v>32.57</v>
      </c>
      <c r="F47" s="126">
        <v>12.01</v>
      </c>
      <c r="G47" s="122">
        <v>16.90066666666667</v>
      </c>
      <c r="H47" s="123">
        <v>22.742000000000001</v>
      </c>
      <c r="I47" s="124">
        <v>12.057666666666666</v>
      </c>
      <c r="J47" s="125">
        <v>28.55</v>
      </c>
      <c r="K47" s="127">
        <v>7.66</v>
      </c>
      <c r="L47" s="122">
        <v>13.266129032258062</v>
      </c>
      <c r="M47" s="123">
        <v>18.834516129032259</v>
      </c>
      <c r="N47" s="124">
        <v>9.0164516129032268</v>
      </c>
      <c r="O47" s="125">
        <v>24.2</v>
      </c>
      <c r="P47" s="127">
        <v>5.46</v>
      </c>
      <c r="Q47" s="120"/>
    </row>
    <row r="48" spans="1:22" ht="23.1" customHeight="1" x14ac:dyDescent="0.35">
      <c r="A48" s="128" t="s">
        <v>116</v>
      </c>
      <c r="B48" s="129">
        <v>20.656451612903229</v>
      </c>
      <c r="C48" s="130">
        <v>26.434193548387096</v>
      </c>
      <c r="D48" s="131">
        <v>15.932580645161291</v>
      </c>
      <c r="E48" s="132">
        <v>32.18</v>
      </c>
      <c r="F48" s="133">
        <v>11.98</v>
      </c>
      <c r="G48" s="129">
        <v>16.956666666666663</v>
      </c>
      <c r="H48" s="130">
        <v>22.650666666666666</v>
      </c>
      <c r="I48" s="131">
        <v>12.263</v>
      </c>
      <c r="J48" s="132">
        <v>27.18</v>
      </c>
      <c r="K48" s="134">
        <v>7.64</v>
      </c>
      <c r="L48" s="129">
        <v>12.961290322580643</v>
      </c>
      <c r="M48" s="130">
        <v>18.940645161290323</v>
      </c>
      <c r="N48" s="131">
        <v>8.4706451612903226</v>
      </c>
      <c r="O48" s="132">
        <v>25.43</v>
      </c>
      <c r="P48" s="134">
        <v>4.22</v>
      </c>
      <c r="Q48" s="120"/>
    </row>
    <row r="49" spans="1:17" ht="23.1" customHeight="1" x14ac:dyDescent="0.35">
      <c r="A49" s="121" t="s">
        <v>117</v>
      </c>
      <c r="B49" s="122">
        <v>17.572903225806453</v>
      </c>
      <c r="C49" s="123">
        <v>24.932580645161298</v>
      </c>
      <c r="D49" s="124">
        <v>11.04709677419355</v>
      </c>
      <c r="E49" s="125">
        <v>31.87</v>
      </c>
      <c r="F49" s="126">
        <v>6.62</v>
      </c>
      <c r="G49" s="122">
        <v>12.712666666666665</v>
      </c>
      <c r="H49" s="123">
        <v>20.141000000000002</v>
      </c>
      <c r="I49" s="124">
        <v>6.2233333333333336</v>
      </c>
      <c r="J49" s="125">
        <v>26.45</v>
      </c>
      <c r="K49" s="127">
        <v>-1.2</v>
      </c>
      <c r="L49" s="122">
        <v>8.2503225806451628</v>
      </c>
      <c r="M49" s="123">
        <v>16.042903225806455</v>
      </c>
      <c r="N49" s="124">
        <v>1.7783870967741937</v>
      </c>
      <c r="O49" s="125">
        <v>25.65</v>
      </c>
      <c r="P49" s="127">
        <v>-3.61</v>
      </c>
      <c r="Q49" s="120"/>
    </row>
    <row r="50" spans="1:17" ht="23.1" customHeight="1" x14ac:dyDescent="0.35">
      <c r="A50" s="128" t="s">
        <v>118</v>
      </c>
      <c r="B50" s="129">
        <v>20.682903225806449</v>
      </c>
      <c r="C50" s="130">
        <v>28.617741935483874</v>
      </c>
      <c r="D50" s="131">
        <v>14.05935483870968</v>
      </c>
      <c r="E50" s="132">
        <v>34.380000000000003</v>
      </c>
      <c r="F50" s="133">
        <v>7.64</v>
      </c>
      <c r="G50" s="129">
        <v>16.35733333333333</v>
      </c>
      <c r="H50" s="130">
        <v>24.572333333333326</v>
      </c>
      <c r="I50" s="131">
        <v>9.4866666666666681</v>
      </c>
      <c r="J50" s="132">
        <v>31.04</v>
      </c>
      <c r="K50" s="134">
        <v>1.22</v>
      </c>
      <c r="L50" s="129">
        <v>11.378387096774194</v>
      </c>
      <c r="M50" s="130">
        <v>19.690322580645162</v>
      </c>
      <c r="N50" s="131">
        <v>4.7287096774193547</v>
      </c>
      <c r="O50" s="132">
        <v>26.48</v>
      </c>
      <c r="P50" s="134">
        <v>-1.1499999999999999</v>
      </c>
      <c r="Q50" s="120"/>
    </row>
    <row r="51" spans="1:17" ht="23.1" customHeight="1" x14ac:dyDescent="0.35">
      <c r="A51" s="121" t="s">
        <v>119</v>
      </c>
      <c r="B51" s="122">
        <v>21.786774193548389</v>
      </c>
      <c r="C51" s="123">
        <v>27.926129032258064</v>
      </c>
      <c r="D51" s="124">
        <v>16.22</v>
      </c>
      <c r="E51" s="125">
        <v>33.54</v>
      </c>
      <c r="F51" s="126">
        <v>10.84</v>
      </c>
      <c r="G51" s="122">
        <v>17.638666666666666</v>
      </c>
      <c r="H51" s="123">
        <v>24.250666666666667</v>
      </c>
      <c r="I51" s="124">
        <v>11.935666666666664</v>
      </c>
      <c r="J51" s="125">
        <v>31.07</v>
      </c>
      <c r="K51" s="127">
        <v>5.76</v>
      </c>
      <c r="L51" s="122">
        <v>13.002903225806449</v>
      </c>
      <c r="M51" s="123">
        <v>19.301290322580648</v>
      </c>
      <c r="N51" s="124">
        <v>7.5038709677419355</v>
      </c>
      <c r="O51" s="125">
        <v>26.52</v>
      </c>
      <c r="P51" s="127">
        <v>2.5499999999999998</v>
      </c>
      <c r="Q51" s="120"/>
    </row>
    <row r="52" spans="1:17" ht="23.1" customHeight="1" x14ac:dyDescent="0.35">
      <c r="A52" s="128" t="s">
        <v>120</v>
      </c>
      <c r="B52" s="129">
        <v>19.830322580645163</v>
      </c>
      <c r="C52" s="130">
        <v>26.936774193548395</v>
      </c>
      <c r="D52" s="131">
        <v>12.495806451612905</v>
      </c>
      <c r="E52" s="132">
        <v>33.25</v>
      </c>
      <c r="F52" s="133">
        <v>5.68</v>
      </c>
      <c r="G52" s="129">
        <v>15.926666666666668</v>
      </c>
      <c r="H52" s="130">
        <v>23.405333333333328</v>
      </c>
      <c r="I52" s="131">
        <v>8.3566666666666674</v>
      </c>
      <c r="J52" s="132">
        <v>28.21</v>
      </c>
      <c r="K52" s="134">
        <v>-0.42</v>
      </c>
      <c r="L52" s="129">
        <v>11.159032258064515</v>
      </c>
      <c r="M52" s="130">
        <v>19.043225806451606</v>
      </c>
      <c r="N52" s="131">
        <v>3.9774193548387116</v>
      </c>
      <c r="O52" s="132">
        <v>26.06</v>
      </c>
      <c r="P52" s="134">
        <v>-2.17</v>
      </c>
      <c r="Q52" s="120"/>
    </row>
    <row r="53" spans="1:17" ht="23.1" customHeight="1" x14ac:dyDescent="0.35">
      <c r="A53" s="121" t="s">
        <v>121</v>
      </c>
      <c r="B53" s="122">
        <v>21.731612903225802</v>
      </c>
      <c r="C53" s="123">
        <v>28.404516129032256</v>
      </c>
      <c r="D53" s="124">
        <v>16.198387096774194</v>
      </c>
      <c r="E53" s="125">
        <v>33.14</v>
      </c>
      <c r="F53" s="126">
        <v>9.67</v>
      </c>
      <c r="G53" s="122">
        <v>17.788333333333334</v>
      </c>
      <c r="H53" s="123">
        <v>24.745999999999995</v>
      </c>
      <c r="I53" s="124">
        <v>11.975666666666671</v>
      </c>
      <c r="J53" s="125">
        <v>32.51</v>
      </c>
      <c r="K53" s="127">
        <v>7.88</v>
      </c>
      <c r="L53" s="122">
        <v>13.155161290322583</v>
      </c>
      <c r="M53" s="123">
        <v>19.90258064516129</v>
      </c>
      <c r="N53" s="124">
        <v>8.0212903225806436</v>
      </c>
      <c r="O53" s="125">
        <v>26.59</v>
      </c>
      <c r="P53" s="127">
        <v>2.78</v>
      </c>
      <c r="Q53" s="120"/>
    </row>
    <row r="54" spans="1:17" ht="23.1" customHeight="1" x14ac:dyDescent="0.35">
      <c r="A54" s="128" t="s">
        <v>122</v>
      </c>
      <c r="B54" s="129">
        <v>19.748709677419352</v>
      </c>
      <c r="C54" s="130">
        <v>27.089677419354846</v>
      </c>
      <c r="D54" s="131">
        <v>13.172903225806454</v>
      </c>
      <c r="E54" s="132">
        <v>32.31</v>
      </c>
      <c r="F54" s="133">
        <v>7.45</v>
      </c>
      <c r="G54" s="129">
        <v>16.343666666666667</v>
      </c>
      <c r="H54" s="130">
        <v>22.892999999999997</v>
      </c>
      <c r="I54" s="131">
        <v>10.615333333333334</v>
      </c>
      <c r="J54" s="132">
        <v>29.87</v>
      </c>
      <c r="K54" s="134">
        <v>4.9400000000000004</v>
      </c>
      <c r="L54" s="129">
        <v>11.525161290322577</v>
      </c>
      <c r="M54" s="130">
        <v>18.929032258064513</v>
      </c>
      <c r="N54" s="131">
        <v>5.597419354838709</v>
      </c>
      <c r="O54" s="132">
        <v>30.01</v>
      </c>
      <c r="P54" s="134">
        <v>-0.71</v>
      </c>
      <c r="Q54" s="120"/>
    </row>
    <row r="55" spans="1:17" ht="23.1" customHeight="1" x14ac:dyDescent="0.35">
      <c r="A55" s="121" t="s">
        <v>123</v>
      </c>
      <c r="B55" s="122">
        <v>20.209032258064514</v>
      </c>
      <c r="C55" s="123">
        <v>26.902903225806451</v>
      </c>
      <c r="D55" s="124">
        <v>13.774193548387094</v>
      </c>
      <c r="E55" s="125">
        <v>34.17</v>
      </c>
      <c r="F55" s="126">
        <v>7.99</v>
      </c>
      <c r="G55" s="122">
        <v>16.337666666666667</v>
      </c>
      <c r="H55" s="123">
        <v>22.904666666666675</v>
      </c>
      <c r="I55" s="124">
        <v>9.5079999999999991</v>
      </c>
      <c r="J55" s="125">
        <v>29.61</v>
      </c>
      <c r="K55" s="127">
        <v>0.77</v>
      </c>
      <c r="L55" s="122">
        <v>11.390322580645158</v>
      </c>
      <c r="M55" s="123">
        <v>18.517741935483869</v>
      </c>
      <c r="N55" s="124">
        <v>4.7125806451612888</v>
      </c>
      <c r="O55" s="125">
        <v>26.78</v>
      </c>
      <c r="P55" s="127">
        <v>-2.04</v>
      </c>
      <c r="Q55" s="120"/>
    </row>
    <row r="56" spans="1:17" ht="23.1" customHeight="1" x14ac:dyDescent="0.35">
      <c r="A56" s="128" t="s">
        <v>124</v>
      </c>
      <c r="B56" s="129">
        <v>20.022580645161284</v>
      </c>
      <c r="C56" s="130">
        <v>27.021290322580644</v>
      </c>
      <c r="D56" s="131">
        <v>14.186451612903223</v>
      </c>
      <c r="E56" s="132">
        <v>32.54</v>
      </c>
      <c r="F56" s="133">
        <v>9.5299999999999994</v>
      </c>
      <c r="G56" s="129">
        <v>16.247</v>
      </c>
      <c r="H56" s="130">
        <v>23.146999999999998</v>
      </c>
      <c r="I56" s="131">
        <v>10.254333333333333</v>
      </c>
      <c r="J56" s="132">
        <v>29.69</v>
      </c>
      <c r="K56" s="134">
        <v>1.42</v>
      </c>
      <c r="L56" s="129">
        <v>11.35161290322581</v>
      </c>
      <c r="M56" s="130">
        <v>18.684516129032257</v>
      </c>
      <c r="N56" s="131">
        <v>5.1187096774193543</v>
      </c>
      <c r="O56" s="132">
        <v>27.35</v>
      </c>
      <c r="P56" s="134">
        <v>-0.99</v>
      </c>
      <c r="Q56" s="120"/>
    </row>
    <row r="57" spans="1:17" ht="23.1" customHeight="1" x14ac:dyDescent="0.35">
      <c r="A57" s="121" t="s">
        <v>125</v>
      </c>
      <c r="B57" s="122">
        <v>20.910322580645161</v>
      </c>
      <c r="C57" s="123">
        <v>27.280322580645162</v>
      </c>
      <c r="D57" s="124">
        <v>15.722258064516131</v>
      </c>
      <c r="E57" s="125">
        <v>31.79</v>
      </c>
      <c r="F57" s="126">
        <v>10.25</v>
      </c>
      <c r="G57" s="122">
        <v>16.78233333333333</v>
      </c>
      <c r="H57" s="123">
        <v>23.916999999999994</v>
      </c>
      <c r="I57" s="124">
        <v>10.847666666666667</v>
      </c>
      <c r="J57" s="125">
        <v>30.9</v>
      </c>
      <c r="K57" s="127">
        <v>5.03</v>
      </c>
      <c r="L57" s="122">
        <v>12.718064516129031</v>
      </c>
      <c r="M57" s="123">
        <v>19.45225806451613</v>
      </c>
      <c r="N57" s="124">
        <v>7.4051612903225807</v>
      </c>
      <c r="O57" s="125">
        <v>25.96</v>
      </c>
      <c r="P57" s="127">
        <v>3.15</v>
      </c>
    </row>
    <row r="58" spans="1:17" ht="23.1" customHeight="1" x14ac:dyDescent="0.35">
      <c r="A58" s="128" t="s">
        <v>126</v>
      </c>
      <c r="B58" s="129">
        <v>18.050645161290319</v>
      </c>
      <c r="C58" s="130">
        <v>24.556451612903228</v>
      </c>
      <c r="D58" s="131">
        <v>12.730645161290319</v>
      </c>
      <c r="E58" s="132">
        <v>31.02</v>
      </c>
      <c r="F58" s="133">
        <v>7.53</v>
      </c>
      <c r="G58" s="129">
        <v>13.892999999999999</v>
      </c>
      <c r="H58" s="130">
        <v>19.67966666666667</v>
      </c>
      <c r="I58" s="131">
        <v>8.9256666666666664</v>
      </c>
      <c r="J58" s="132">
        <v>25.06</v>
      </c>
      <c r="K58" s="134">
        <v>4.59</v>
      </c>
      <c r="L58" s="129">
        <v>9.8761290322580635</v>
      </c>
      <c r="M58" s="130">
        <v>16.107741935483865</v>
      </c>
      <c r="N58" s="131">
        <v>4.7916129032258068</v>
      </c>
      <c r="O58" s="132">
        <v>26</v>
      </c>
      <c r="P58" s="134">
        <v>1.31</v>
      </c>
      <c r="Q58" s="120"/>
    </row>
    <row r="59" spans="1:17" ht="23.1" customHeight="1" x14ac:dyDescent="0.35">
      <c r="A59" s="121" t="s">
        <v>127</v>
      </c>
      <c r="B59" s="122">
        <v>19.03161290322581</v>
      </c>
      <c r="C59" s="123">
        <v>26.533225806451608</v>
      </c>
      <c r="D59" s="124">
        <v>12.450967741935484</v>
      </c>
      <c r="E59" s="125">
        <v>34.270000000000003</v>
      </c>
      <c r="F59" s="126">
        <v>5.44</v>
      </c>
      <c r="G59" s="122">
        <v>14.635000000000003</v>
      </c>
      <c r="H59" s="123">
        <v>21.846000000000004</v>
      </c>
      <c r="I59" s="124">
        <v>8.528666666666668</v>
      </c>
      <c r="J59" s="125">
        <v>27.97</v>
      </c>
      <c r="K59" s="127">
        <v>-0.56000000000000005</v>
      </c>
      <c r="L59" s="122">
        <v>9.861935483870969</v>
      </c>
      <c r="M59" s="123">
        <v>18.120967741935488</v>
      </c>
      <c r="N59" s="124">
        <v>3.1754838709677418</v>
      </c>
      <c r="O59" s="125">
        <v>28.1</v>
      </c>
      <c r="P59" s="127">
        <v>-3.77</v>
      </c>
    </row>
    <row r="60" spans="1:17" ht="23.1" customHeight="1" x14ac:dyDescent="0.35">
      <c r="A60" s="128" t="s">
        <v>128</v>
      </c>
      <c r="B60" s="129">
        <v>21.238709677419358</v>
      </c>
      <c r="C60" s="130">
        <v>26.654193548387095</v>
      </c>
      <c r="D60" s="131">
        <v>16.817741935483873</v>
      </c>
      <c r="E60" s="132">
        <v>32.08</v>
      </c>
      <c r="F60" s="133">
        <v>12.89</v>
      </c>
      <c r="G60" s="129">
        <v>16.947666666666667</v>
      </c>
      <c r="H60" s="130">
        <v>22.683666666666664</v>
      </c>
      <c r="I60" s="131">
        <v>11.966666666666669</v>
      </c>
      <c r="J60" s="132">
        <v>27.94</v>
      </c>
      <c r="K60" s="134">
        <v>7.02</v>
      </c>
      <c r="L60" s="129">
        <v>13.123870967741937</v>
      </c>
      <c r="M60" s="130">
        <v>18.613548387096774</v>
      </c>
      <c r="N60" s="131">
        <v>8.8025806451612922</v>
      </c>
      <c r="O60" s="132">
        <v>22.92</v>
      </c>
      <c r="P60" s="134">
        <v>5.21</v>
      </c>
    </row>
    <row r="61" spans="1:17" ht="22.5" customHeight="1" thickBot="1" x14ac:dyDescent="0.4">
      <c r="A61" s="143" t="s">
        <v>129</v>
      </c>
      <c r="B61" s="144">
        <v>17.459677419354847</v>
      </c>
      <c r="C61" s="145">
        <v>25.356774193548389</v>
      </c>
      <c r="D61" s="146">
        <v>10.086451612903227</v>
      </c>
      <c r="E61" s="147">
        <v>31.47</v>
      </c>
      <c r="F61" s="148">
        <v>3.19</v>
      </c>
      <c r="G61" s="144">
        <v>12.702333333333334</v>
      </c>
      <c r="H61" s="145">
        <v>20.276666666666664</v>
      </c>
      <c r="I61" s="146">
        <v>5.5239999999999991</v>
      </c>
      <c r="J61" s="147">
        <v>25.64</v>
      </c>
      <c r="K61" s="149">
        <v>-2.61</v>
      </c>
      <c r="L61" s="144">
        <v>7.8022580645161295</v>
      </c>
      <c r="M61" s="145">
        <v>16.650967741935482</v>
      </c>
      <c r="N61" s="146">
        <v>0.2870967741935484</v>
      </c>
      <c r="O61" s="147">
        <v>25.91</v>
      </c>
      <c r="P61" s="149">
        <v>-6.6</v>
      </c>
    </row>
    <row r="62" spans="1:17" ht="19.5" customHeight="1" x14ac:dyDescent="0.3">
      <c r="A62" s="150" t="s">
        <v>130</v>
      </c>
    </row>
    <row r="63" spans="1:17" x14ac:dyDescent="0.3">
      <c r="A63" s="150"/>
    </row>
  </sheetData>
  <mergeCells count="9"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41" right="0.26" top="0.51" bottom="0.33" header="0" footer="0"/>
  <pageSetup paperSize="9" scale="5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3B02-92D6-40D3-B03B-FAC6FBDE0A49}">
  <dimension ref="A1:R72"/>
  <sheetViews>
    <sheetView defaultGridColor="0" colorId="18" zoomScale="75" workbookViewId="0"/>
  </sheetViews>
  <sheetFormatPr baseColWidth="10" defaultColWidth="11" defaultRowHeight="13.2" x14ac:dyDescent="0.25"/>
  <cols>
    <col min="1" max="1" width="35.6640625" style="153" customWidth="1"/>
    <col min="2" max="2" width="11.6640625" style="153" customWidth="1"/>
    <col min="3" max="3" width="15.6640625" style="153" customWidth="1"/>
    <col min="4" max="4" width="11.88671875" style="153" customWidth="1"/>
    <col min="5" max="5" width="15.88671875" style="153" customWidth="1"/>
    <col min="6" max="6" width="11.88671875" style="153" customWidth="1"/>
    <col min="7" max="7" width="15.88671875" style="153" customWidth="1"/>
    <col min="8" max="256" width="11" style="153"/>
    <col min="257" max="257" width="35.6640625" style="153" customWidth="1"/>
    <col min="258" max="258" width="11.6640625" style="153" customWidth="1"/>
    <col min="259" max="259" width="15.6640625" style="153" customWidth="1"/>
    <col min="260" max="260" width="11.88671875" style="153" customWidth="1"/>
    <col min="261" max="261" width="15.88671875" style="153" customWidth="1"/>
    <col min="262" max="262" width="11.88671875" style="153" customWidth="1"/>
    <col min="263" max="263" width="15.88671875" style="153" customWidth="1"/>
    <col min="264" max="512" width="11" style="153"/>
    <col min="513" max="513" width="35.6640625" style="153" customWidth="1"/>
    <col min="514" max="514" width="11.6640625" style="153" customWidth="1"/>
    <col min="515" max="515" width="15.6640625" style="153" customWidth="1"/>
    <col min="516" max="516" width="11.88671875" style="153" customWidth="1"/>
    <col min="517" max="517" width="15.88671875" style="153" customWidth="1"/>
    <col min="518" max="518" width="11.88671875" style="153" customWidth="1"/>
    <col min="519" max="519" width="15.88671875" style="153" customWidth="1"/>
    <col min="520" max="768" width="11" style="153"/>
    <col min="769" max="769" width="35.6640625" style="153" customWidth="1"/>
    <col min="770" max="770" width="11.6640625" style="153" customWidth="1"/>
    <col min="771" max="771" width="15.6640625" style="153" customWidth="1"/>
    <col min="772" max="772" width="11.88671875" style="153" customWidth="1"/>
    <col min="773" max="773" width="15.88671875" style="153" customWidth="1"/>
    <col min="774" max="774" width="11.88671875" style="153" customWidth="1"/>
    <col min="775" max="775" width="15.88671875" style="153" customWidth="1"/>
    <col min="776" max="1024" width="11" style="153"/>
    <col min="1025" max="1025" width="35.6640625" style="153" customWidth="1"/>
    <col min="1026" max="1026" width="11.6640625" style="153" customWidth="1"/>
    <col min="1027" max="1027" width="15.6640625" style="153" customWidth="1"/>
    <col min="1028" max="1028" width="11.88671875" style="153" customWidth="1"/>
    <col min="1029" max="1029" width="15.88671875" style="153" customWidth="1"/>
    <col min="1030" max="1030" width="11.88671875" style="153" customWidth="1"/>
    <col min="1031" max="1031" width="15.88671875" style="153" customWidth="1"/>
    <col min="1032" max="1280" width="11" style="153"/>
    <col min="1281" max="1281" width="35.6640625" style="153" customWidth="1"/>
    <col min="1282" max="1282" width="11.6640625" style="153" customWidth="1"/>
    <col min="1283" max="1283" width="15.6640625" style="153" customWidth="1"/>
    <col min="1284" max="1284" width="11.88671875" style="153" customWidth="1"/>
    <col min="1285" max="1285" width="15.88671875" style="153" customWidth="1"/>
    <col min="1286" max="1286" width="11.88671875" style="153" customWidth="1"/>
    <col min="1287" max="1287" width="15.88671875" style="153" customWidth="1"/>
    <col min="1288" max="1536" width="11" style="153"/>
    <col min="1537" max="1537" width="35.6640625" style="153" customWidth="1"/>
    <col min="1538" max="1538" width="11.6640625" style="153" customWidth="1"/>
    <col min="1539" max="1539" width="15.6640625" style="153" customWidth="1"/>
    <col min="1540" max="1540" width="11.88671875" style="153" customWidth="1"/>
    <col min="1541" max="1541" width="15.88671875" style="153" customWidth="1"/>
    <col min="1542" max="1542" width="11.88671875" style="153" customWidth="1"/>
    <col min="1543" max="1543" width="15.88671875" style="153" customWidth="1"/>
    <col min="1544" max="1792" width="11" style="153"/>
    <col min="1793" max="1793" width="35.6640625" style="153" customWidth="1"/>
    <col min="1794" max="1794" width="11.6640625" style="153" customWidth="1"/>
    <col min="1795" max="1795" width="15.6640625" style="153" customWidth="1"/>
    <col min="1796" max="1796" width="11.88671875" style="153" customWidth="1"/>
    <col min="1797" max="1797" width="15.88671875" style="153" customWidth="1"/>
    <col min="1798" max="1798" width="11.88671875" style="153" customWidth="1"/>
    <col min="1799" max="1799" width="15.88671875" style="153" customWidth="1"/>
    <col min="1800" max="2048" width="11" style="153"/>
    <col min="2049" max="2049" width="35.6640625" style="153" customWidth="1"/>
    <col min="2050" max="2050" width="11.6640625" style="153" customWidth="1"/>
    <col min="2051" max="2051" width="15.6640625" style="153" customWidth="1"/>
    <col min="2052" max="2052" width="11.88671875" style="153" customWidth="1"/>
    <col min="2053" max="2053" width="15.88671875" style="153" customWidth="1"/>
    <col min="2054" max="2054" width="11.88671875" style="153" customWidth="1"/>
    <col min="2055" max="2055" width="15.88671875" style="153" customWidth="1"/>
    <col min="2056" max="2304" width="11" style="153"/>
    <col min="2305" max="2305" width="35.6640625" style="153" customWidth="1"/>
    <col min="2306" max="2306" width="11.6640625" style="153" customWidth="1"/>
    <col min="2307" max="2307" width="15.6640625" style="153" customWidth="1"/>
    <col min="2308" max="2308" width="11.88671875" style="153" customWidth="1"/>
    <col min="2309" max="2309" width="15.88671875" style="153" customWidth="1"/>
    <col min="2310" max="2310" width="11.88671875" style="153" customWidth="1"/>
    <col min="2311" max="2311" width="15.88671875" style="153" customWidth="1"/>
    <col min="2312" max="2560" width="11" style="153"/>
    <col min="2561" max="2561" width="35.6640625" style="153" customWidth="1"/>
    <col min="2562" max="2562" width="11.6640625" style="153" customWidth="1"/>
    <col min="2563" max="2563" width="15.6640625" style="153" customWidth="1"/>
    <col min="2564" max="2564" width="11.88671875" style="153" customWidth="1"/>
    <col min="2565" max="2565" width="15.88671875" style="153" customWidth="1"/>
    <col min="2566" max="2566" width="11.88671875" style="153" customWidth="1"/>
    <col min="2567" max="2567" width="15.88671875" style="153" customWidth="1"/>
    <col min="2568" max="2816" width="11" style="153"/>
    <col min="2817" max="2817" width="35.6640625" style="153" customWidth="1"/>
    <col min="2818" max="2818" width="11.6640625" style="153" customWidth="1"/>
    <col min="2819" max="2819" width="15.6640625" style="153" customWidth="1"/>
    <col min="2820" max="2820" width="11.88671875" style="153" customWidth="1"/>
    <col min="2821" max="2821" width="15.88671875" style="153" customWidth="1"/>
    <col min="2822" max="2822" width="11.88671875" style="153" customWidth="1"/>
    <col min="2823" max="2823" width="15.88671875" style="153" customWidth="1"/>
    <col min="2824" max="3072" width="11" style="153"/>
    <col min="3073" max="3073" width="35.6640625" style="153" customWidth="1"/>
    <col min="3074" max="3074" width="11.6640625" style="153" customWidth="1"/>
    <col min="3075" max="3075" width="15.6640625" style="153" customWidth="1"/>
    <col min="3076" max="3076" width="11.88671875" style="153" customWidth="1"/>
    <col min="3077" max="3077" width="15.88671875" style="153" customWidth="1"/>
    <col min="3078" max="3078" width="11.88671875" style="153" customWidth="1"/>
    <col min="3079" max="3079" width="15.88671875" style="153" customWidth="1"/>
    <col min="3080" max="3328" width="11" style="153"/>
    <col min="3329" max="3329" width="35.6640625" style="153" customWidth="1"/>
    <col min="3330" max="3330" width="11.6640625" style="153" customWidth="1"/>
    <col min="3331" max="3331" width="15.6640625" style="153" customWidth="1"/>
    <col min="3332" max="3332" width="11.88671875" style="153" customWidth="1"/>
    <col min="3333" max="3333" width="15.88671875" style="153" customWidth="1"/>
    <col min="3334" max="3334" width="11.88671875" style="153" customWidth="1"/>
    <col min="3335" max="3335" width="15.88671875" style="153" customWidth="1"/>
    <col min="3336" max="3584" width="11" style="153"/>
    <col min="3585" max="3585" width="35.6640625" style="153" customWidth="1"/>
    <col min="3586" max="3586" width="11.6640625" style="153" customWidth="1"/>
    <col min="3587" max="3587" width="15.6640625" style="153" customWidth="1"/>
    <col min="3588" max="3588" width="11.88671875" style="153" customWidth="1"/>
    <col min="3589" max="3589" width="15.88671875" style="153" customWidth="1"/>
    <col min="3590" max="3590" width="11.88671875" style="153" customWidth="1"/>
    <col min="3591" max="3591" width="15.88671875" style="153" customWidth="1"/>
    <col min="3592" max="3840" width="11" style="153"/>
    <col min="3841" max="3841" width="35.6640625" style="153" customWidth="1"/>
    <col min="3842" max="3842" width="11.6640625" style="153" customWidth="1"/>
    <col min="3843" max="3843" width="15.6640625" style="153" customWidth="1"/>
    <col min="3844" max="3844" width="11.88671875" style="153" customWidth="1"/>
    <col min="3845" max="3845" width="15.88671875" style="153" customWidth="1"/>
    <col min="3846" max="3846" width="11.88671875" style="153" customWidth="1"/>
    <col min="3847" max="3847" width="15.88671875" style="153" customWidth="1"/>
    <col min="3848" max="4096" width="11" style="153"/>
    <col min="4097" max="4097" width="35.6640625" style="153" customWidth="1"/>
    <col min="4098" max="4098" width="11.6640625" style="153" customWidth="1"/>
    <col min="4099" max="4099" width="15.6640625" style="153" customWidth="1"/>
    <col min="4100" max="4100" width="11.88671875" style="153" customWidth="1"/>
    <col min="4101" max="4101" width="15.88671875" style="153" customWidth="1"/>
    <col min="4102" max="4102" width="11.88671875" style="153" customWidth="1"/>
    <col min="4103" max="4103" width="15.88671875" style="153" customWidth="1"/>
    <col min="4104" max="4352" width="11" style="153"/>
    <col min="4353" max="4353" width="35.6640625" style="153" customWidth="1"/>
    <col min="4354" max="4354" width="11.6640625" style="153" customWidth="1"/>
    <col min="4355" max="4355" width="15.6640625" style="153" customWidth="1"/>
    <col min="4356" max="4356" width="11.88671875" style="153" customWidth="1"/>
    <col min="4357" max="4357" width="15.88671875" style="153" customWidth="1"/>
    <col min="4358" max="4358" width="11.88671875" style="153" customWidth="1"/>
    <col min="4359" max="4359" width="15.88671875" style="153" customWidth="1"/>
    <col min="4360" max="4608" width="11" style="153"/>
    <col min="4609" max="4609" width="35.6640625" style="153" customWidth="1"/>
    <col min="4610" max="4610" width="11.6640625" style="153" customWidth="1"/>
    <col min="4611" max="4611" width="15.6640625" style="153" customWidth="1"/>
    <col min="4612" max="4612" width="11.88671875" style="153" customWidth="1"/>
    <col min="4613" max="4613" width="15.88671875" style="153" customWidth="1"/>
    <col min="4614" max="4614" width="11.88671875" style="153" customWidth="1"/>
    <col min="4615" max="4615" width="15.88671875" style="153" customWidth="1"/>
    <col min="4616" max="4864" width="11" style="153"/>
    <col min="4865" max="4865" width="35.6640625" style="153" customWidth="1"/>
    <col min="4866" max="4866" width="11.6640625" style="153" customWidth="1"/>
    <col min="4867" max="4867" width="15.6640625" style="153" customWidth="1"/>
    <col min="4868" max="4868" width="11.88671875" style="153" customWidth="1"/>
    <col min="4869" max="4869" width="15.88671875" style="153" customWidth="1"/>
    <col min="4870" max="4870" width="11.88671875" style="153" customWidth="1"/>
    <col min="4871" max="4871" width="15.88671875" style="153" customWidth="1"/>
    <col min="4872" max="5120" width="11" style="153"/>
    <col min="5121" max="5121" width="35.6640625" style="153" customWidth="1"/>
    <col min="5122" max="5122" width="11.6640625" style="153" customWidth="1"/>
    <col min="5123" max="5123" width="15.6640625" style="153" customWidth="1"/>
    <col min="5124" max="5124" width="11.88671875" style="153" customWidth="1"/>
    <col min="5125" max="5125" width="15.88671875" style="153" customWidth="1"/>
    <col min="5126" max="5126" width="11.88671875" style="153" customWidth="1"/>
    <col min="5127" max="5127" width="15.88671875" style="153" customWidth="1"/>
    <col min="5128" max="5376" width="11" style="153"/>
    <col min="5377" max="5377" width="35.6640625" style="153" customWidth="1"/>
    <col min="5378" max="5378" width="11.6640625" style="153" customWidth="1"/>
    <col min="5379" max="5379" width="15.6640625" style="153" customWidth="1"/>
    <col min="5380" max="5380" width="11.88671875" style="153" customWidth="1"/>
    <col min="5381" max="5381" width="15.88671875" style="153" customWidth="1"/>
    <col min="5382" max="5382" width="11.88671875" style="153" customWidth="1"/>
    <col min="5383" max="5383" width="15.88671875" style="153" customWidth="1"/>
    <col min="5384" max="5632" width="11" style="153"/>
    <col min="5633" max="5633" width="35.6640625" style="153" customWidth="1"/>
    <col min="5634" max="5634" width="11.6640625" style="153" customWidth="1"/>
    <col min="5635" max="5635" width="15.6640625" style="153" customWidth="1"/>
    <col min="5636" max="5636" width="11.88671875" style="153" customWidth="1"/>
    <col min="5637" max="5637" width="15.88671875" style="153" customWidth="1"/>
    <col min="5638" max="5638" width="11.88671875" style="153" customWidth="1"/>
    <col min="5639" max="5639" width="15.88671875" style="153" customWidth="1"/>
    <col min="5640" max="5888" width="11" style="153"/>
    <col min="5889" max="5889" width="35.6640625" style="153" customWidth="1"/>
    <col min="5890" max="5890" width="11.6640625" style="153" customWidth="1"/>
    <col min="5891" max="5891" width="15.6640625" style="153" customWidth="1"/>
    <col min="5892" max="5892" width="11.88671875" style="153" customWidth="1"/>
    <col min="5893" max="5893" width="15.88671875" style="153" customWidth="1"/>
    <col min="5894" max="5894" width="11.88671875" style="153" customWidth="1"/>
    <col min="5895" max="5895" width="15.88671875" style="153" customWidth="1"/>
    <col min="5896" max="6144" width="11" style="153"/>
    <col min="6145" max="6145" width="35.6640625" style="153" customWidth="1"/>
    <col min="6146" max="6146" width="11.6640625" style="153" customWidth="1"/>
    <col min="6147" max="6147" width="15.6640625" style="153" customWidth="1"/>
    <col min="6148" max="6148" width="11.88671875" style="153" customWidth="1"/>
    <col min="6149" max="6149" width="15.88671875" style="153" customWidth="1"/>
    <col min="6150" max="6150" width="11.88671875" style="153" customWidth="1"/>
    <col min="6151" max="6151" width="15.88671875" style="153" customWidth="1"/>
    <col min="6152" max="6400" width="11" style="153"/>
    <col min="6401" max="6401" width="35.6640625" style="153" customWidth="1"/>
    <col min="6402" max="6402" width="11.6640625" style="153" customWidth="1"/>
    <col min="6403" max="6403" width="15.6640625" style="153" customWidth="1"/>
    <col min="6404" max="6404" width="11.88671875" style="153" customWidth="1"/>
    <col min="6405" max="6405" width="15.88671875" style="153" customWidth="1"/>
    <col min="6406" max="6406" width="11.88671875" style="153" customWidth="1"/>
    <col min="6407" max="6407" width="15.88671875" style="153" customWidth="1"/>
    <col min="6408" max="6656" width="11" style="153"/>
    <col min="6657" max="6657" width="35.6640625" style="153" customWidth="1"/>
    <col min="6658" max="6658" width="11.6640625" style="153" customWidth="1"/>
    <col min="6659" max="6659" width="15.6640625" style="153" customWidth="1"/>
    <col min="6660" max="6660" width="11.88671875" style="153" customWidth="1"/>
    <col min="6661" max="6661" width="15.88671875" style="153" customWidth="1"/>
    <col min="6662" max="6662" width="11.88671875" style="153" customWidth="1"/>
    <col min="6663" max="6663" width="15.88671875" style="153" customWidth="1"/>
    <col min="6664" max="6912" width="11" style="153"/>
    <col min="6913" max="6913" width="35.6640625" style="153" customWidth="1"/>
    <col min="6914" max="6914" width="11.6640625" style="153" customWidth="1"/>
    <col min="6915" max="6915" width="15.6640625" style="153" customWidth="1"/>
    <col min="6916" max="6916" width="11.88671875" style="153" customWidth="1"/>
    <col min="6917" max="6917" width="15.88671875" style="153" customWidth="1"/>
    <col min="6918" max="6918" width="11.88671875" style="153" customWidth="1"/>
    <col min="6919" max="6919" width="15.88671875" style="153" customWidth="1"/>
    <col min="6920" max="7168" width="11" style="153"/>
    <col min="7169" max="7169" width="35.6640625" style="153" customWidth="1"/>
    <col min="7170" max="7170" width="11.6640625" style="153" customWidth="1"/>
    <col min="7171" max="7171" width="15.6640625" style="153" customWidth="1"/>
    <col min="7172" max="7172" width="11.88671875" style="153" customWidth="1"/>
    <col min="7173" max="7173" width="15.88671875" style="153" customWidth="1"/>
    <col min="7174" max="7174" width="11.88671875" style="153" customWidth="1"/>
    <col min="7175" max="7175" width="15.88671875" style="153" customWidth="1"/>
    <col min="7176" max="7424" width="11" style="153"/>
    <col min="7425" max="7425" width="35.6640625" style="153" customWidth="1"/>
    <col min="7426" max="7426" width="11.6640625" style="153" customWidth="1"/>
    <col min="7427" max="7427" width="15.6640625" style="153" customWidth="1"/>
    <col min="7428" max="7428" width="11.88671875" style="153" customWidth="1"/>
    <col min="7429" max="7429" width="15.88671875" style="153" customWidth="1"/>
    <col min="7430" max="7430" width="11.88671875" style="153" customWidth="1"/>
    <col min="7431" max="7431" width="15.88671875" style="153" customWidth="1"/>
    <col min="7432" max="7680" width="11" style="153"/>
    <col min="7681" max="7681" width="35.6640625" style="153" customWidth="1"/>
    <col min="7682" max="7682" width="11.6640625" style="153" customWidth="1"/>
    <col min="7683" max="7683" width="15.6640625" style="153" customWidth="1"/>
    <col min="7684" max="7684" width="11.88671875" style="153" customWidth="1"/>
    <col min="7685" max="7685" width="15.88671875" style="153" customWidth="1"/>
    <col min="7686" max="7686" width="11.88671875" style="153" customWidth="1"/>
    <col min="7687" max="7687" width="15.88671875" style="153" customWidth="1"/>
    <col min="7688" max="7936" width="11" style="153"/>
    <col min="7937" max="7937" width="35.6640625" style="153" customWidth="1"/>
    <col min="7938" max="7938" width="11.6640625" style="153" customWidth="1"/>
    <col min="7939" max="7939" width="15.6640625" style="153" customWidth="1"/>
    <col min="7940" max="7940" width="11.88671875" style="153" customWidth="1"/>
    <col min="7941" max="7941" width="15.88671875" style="153" customWidth="1"/>
    <col min="7942" max="7942" width="11.88671875" style="153" customWidth="1"/>
    <col min="7943" max="7943" width="15.88671875" style="153" customWidth="1"/>
    <col min="7944" max="8192" width="11" style="153"/>
    <col min="8193" max="8193" width="35.6640625" style="153" customWidth="1"/>
    <col min="8194" max="8194" width="11.6640625" style="153" customWidth="1"/>
    <col min="8195" max="8195" width="15.6640625" style="153" customWidth="1"/>
    <col min="8196" max="8196" width="11.88671875" style="153" customWidth="1"/>
    <col min="8197" max="8197" width="15.88671875" style="153" customWidth="1"/>
    <col min="8198" max="8198" width="11.88671875" style="153" customWidth="1"/>
    <col min="8199" max="8199" width="15.88671875" style="153" customWidth="1"/>
    <col min="8200" max="8448" width="11" style="153"/>
    <col min="8449" max="8449" width="35.6640625" style="153" customWidth="1"/>
    <col min="8450" max="8450" width="11.6640625" style="153" customWidth="1"/>
    <col min="8451" max="8451" width="15.6640625" style="153" customWidth="1"/>
    <col min="8452" max="8452" width="11.88671875" style="153" customWidth="1"/>
    <col min="8453" max="8453" width="15.88671875" style="153" customWidth="1"/>
    <col min="8454" max="8454" width="11.88671875" style="153" customWidth="1"/>
    <col min="8455" max="8455" width="15.88671875" style="153" customWidth="1"/>
    <col min="8456" max="8704" width="11" style="153"/>
    <col min="8705" max="8705" width="35.6640625" style="153" customWidth="1"/>
    <col min="8706" max="8706" width="11.6640625" style="153" customWidth="1"/>
    <col min="8707" max="8707" width="15.6640625" style="153" customWidth="1"/>
    <col min="8708" max="8708" width="11.88671875" style="153" customWidth="1"/>
    <col min="8709" max="8709" width="15.88671875" style="153" customWidth="1"/>
    <col min="8710" max="8710" width="11.88671875" style="153" customWidth="1"/>
    <col min="8711" max="8711" width="15.88671875" style="153" customWidth="1"/>
    <col min="8712" max="8960" width="11" style="153"/>
    <col min="8961" max="8961" width="35.6640625" style="153" customWidth="1"/>
    <col min="8962" max="8962" width="11.6640625" style="153" customWidth="1"/>
    <col min="8963" max="8963" width="15.6640625" style="153" customWidth="1"/>
    <col min="8964" max="8964" width="11.88671875" style="153" customWidth="1"/>
    <col min="8965" max="8965" width="15.88671875" style="153" customWidth="1"/>
    <col min="8966" max="8966" width="11.88671875" style="153" customWidth="1"/>
    <col min="8967" max="8967" width="15.88671875" style="153" customWidth="1"/>
    <col min="8968" max="9216" width="11" style="153"/>
    <col min="9217" max="9217" width="35.6640625" style="153" customWidth="1"/>
    <col min="9218" max="9218" width="11.6640625" style="153" customWidth="1"/>
    <col min="9219" max="9219" width="15.6640625" style="153" customWidth="1"/>
    <col min="9220" max="9220" width="11.88671875" style="153" customWidth="1"/>
    <col min="9221" max="9221" width="15.88671875" style="153" customWidth="1"/>
    <col min="9222" max="9222" width="11.88671875" style="153" customWidth="1"/>
    <col min="9223" max="9223" width="15.88671875" style="153" customWidth="1"/>
    <col min="9224" max="9472" width="11" style="153"/>
    <col min="9473" max="9473" width="35.6640625" style="153" customWidth="1"/>
    <col min="9474" max="9474" width="11.6640625" style="153" customWidth="1"/>
    <col min="9475" max="9475" width="15.6640625" style="153" customWidth="1"/>
    <col min="9476" max="9476" width="11.88671875" style="153" customWidth="1"/>
    <col min="9477" max="9477" width="15.88671875" style="153" customWidth="1"/>
    <col min="9478" max="9478" width="11.88671875" style="153" customWidth="1"/>
    <col min="9479" max="9479" width="15.88671875" style="153" customWidth="1"/>
    <col min="9480" max="9728" width="11" style="153"/>
    <col min="9729" max="9729" width="35.6640625" style="153" customWidth="1"/>
    <col min="9730" max="9730" width="11.6640625" style="153" customWidth="1"/>
    <col min="9731" max="9731" width="15.6640625" style="153" customWidth="1"/>
    <col min="9732" max="9732" width="11.88671875" style="153" customWidth="1"/>
    <col min="9733" max="9733" width="15.88671875" style="153" customWidth="1"/>
    <col min="9734" max="9734" width="11.88671875" style="153" customWidth="1"/>
    <col min="9735" max="9735" width="15.88671875" style="153" customWidth="1"/>
    <col min="9736" max="9984" width="11" style="153"/>
    <col min="9985" max="9985" width="35.6640625" style="153" customWidth="1"/>
    <col min="9986" max="9986" width="11.6640625" style="153" customWidth="1"/>
    <col min="9987" max="9987" width="15.6640625" style="153" customWidth="1"/>
    <col min="9988" max="9988" width="11.88671875" style="153" customWidth="1"/>
    <col min="9989" max="9989" width="15.88671875" style="153" customWidth="1"/>
    <col min="9990" max="9990" width="11.88671875" style="153" customWidth="1"/>
    <col min="9991" max="9991" width="15.88671875" style="153" customWidth="1"/>
    <col min="9992" max="10240" width="11" style="153"/>
    <col min="10241" max="10241" width="35.6640625" style="153" customWidth="1"/>
    <col min="10242" max="10242" width="11.6640625" style="153" customWidth="1"/>
    <col min="10243" max="10243" width="15.6640625" style="153" customWidth="1"/>
    <col min="10244" max="10244" width="11.88671875" style="153" customWidth="1"/>
    <col min="10245" max="10245" width="15.88671875" style="153" customWidth="1"/>
    <col min="10246" max="10246" width="11.88671875" style="153" customWidth="1"/>
    <col min="10247" max="10247" width="15.88671875" style="153" customWidth="1"/>
    <col min="10248" max="10496" width="11" style="153"/>
    <col min="10497" max="10497" width="35.6640625" style="153" customWidth="1"/>
    <col min="10498" max="10498" width="11.6640625" style="153" customWidth="1"/>
    <col min="10499" max="10499" width="15.6640625" style="153" customWidth="1"/>
    <col min="10500" max="10500" width="11.88671875" style="153" customWidth="1"/>
    <col min="10501" max="10501" width="15.88671875" style="153" customWidth="1"/>
    <col min="10502" max="10502" width="11.88671875" style="153" customWidth="1"/>
    <col min="10503" max="10503" width="15.88671875" style="153" customWidth="1"/>
    <col min="10504" max="10752" width="11" style="153"/>
    <col min="10753" max="10753" width="35.6640625" style="153" customWidth="1"/>
    <col min="10754" max="10754" width="11.6640625" style="153" customWidth="1"/>
    <col min="10755" max="10755" width="15.6640625" style="153" customWidth="1"/>
    <col min="10756" max="10756" width="11.88671875" style="153" customWidth="1"/>
    <col min="10757" max="10757" width="15.88671875" style="153" customWidth="1"/>
    <col min="10758" max="10758" width="11.88671875" style="153" customWidth="1"/>
    <col min="10759" max="10759" width="15.88671875" style="153" customWidth="1"/>
    <col min="10760" max="11008" width="11" style="153"/>
    <col min="11009" max="11009" width="35.6640625" style="153" customWidth="1"/>
    <col min="11010" max="11010" width="11.6640625" style="153" customWidth="1"/>
    <col min="11011" max="11011" width="15.6640625" style="153" customWidth="1"/>
    <col min="11012" max="11012" width="11.88671875" style="153" customWidth="1"/>
    <col min="11013" max="11013" width="15.88671875" style="153" customWidth="1"/>
    <col min="11014" max="11014" width="11.88671875" style="153" customWidth="1"/>
    <col min="11015" max="11015" width="15.88671875" style="153" customWidth="1"/>
    <col min="11016" max="11264" width="11" style="153"/>
    <col min="11265" max="11265" width="35.6640625" style="153" customWidth="1"/>
    <col min="11266" max="11266" width="11.6640625" style="153" customWidth="1"/>
    <col min="11267" max="11267" width="15.6640625" style="153" customWidth="1"/>
    <col min="11268" max="11268" width="11.88671875" style="153" customWidth="1"/>
    <col min="11269" max="11269" width="15.88671875" style="153" customWidth="1"/>
    <col min="11270" max="11270" width="11.88671875" style="153" customWidth="1"/>
    <col min="11271" max="11271" width="15.88671875" style="153" customWidth="1"/>
    <col min="11272" max="11520" width="11" style="153"/>
    <col min="11521" max="11521" width="35.6640625" style="153" customWidth="1"/>
    <col min="11522" max="11522" width="11.6640625" style="153" customWidth="1"/>
    <col min="11523" max="11523" width="15.6640625" style="153" customWidth="1"/>
    <col min="11524" max="11524" width="11.88671875" style="153" customWidth="1"/>
    <col min="11525" max="11525" width="15.88671875" style="153" customWidth="1"/>
    <col min="11526" max="11526" width="11.88671875" style="153" customWidth="1"/>
    <col min="11527" max="11527" width="15.88671875" style="153" customWidth="1"/>
    <col min="11528" max="11776" width="11" style="153"/>
    <col min="11777" max="11777" width="35.6640625" style="153" customWidth="1"/>
    <col min="11778" max="11778" width="11.6640625" style="153" customWidth="1"/>
    <col min="11779" max="11779" width="15.6640625" style="153" customWidth="1"/>
    <col min="11780" max="11780" width="11.88671875" style="153" customWidth="1"/>
    <col min="11781" max="11781" width="15.88671875" style="153" customWidth="1"/>
    <col min="11782" max="11782" width="11.88671875" style="153" customWidth="1"/>
    <col min="11783" max="11783" width="15.88671875" style="153" customWidth="1"/>
    <col min="11784" max="12032" width="11" style="153"/>
    <col min="12033" max="12033" width="35.6640625" style="153" customWidth="1"/>
    <col min="12034" max="12034" width="11.6640625" style="153" customWidth="1"/>
    <col min="12035" max="12035" width="15.6640625" style="153" customWidth="1"/>
    <col min="12036" max="12036" width="11.88671875" style="153" customWidth="1"/>
    <col min="12037" max="12037" width="15.88671875" style="153" customWidth="1"/>
    <col min="12038" max="12038" width="11.88671875" style="153" customWidth="1"/>
    <col min="12039" max="12039" width="15.88671875" style="153" customWidth="1"/>
    <col min="12040" max="12288" width="11" style="153"/>
    <col min="12289" max="12289" width="35.6640625" style="153" customWidth="1"/>
    <col min="12290" max="12290" width="11.6640625" style="153" customWidth="1"/>
    <col min="12291" max="12291" width="15.6640625" style="153" customWidth="1"/>
    <col min="12292" max="12292" width="11.88671875" style="153" customWidth="1"/>
    <col min="12293" max="12293" width="15.88671875" style="153" customWidth="1"/>
    <col min="12294" max="12294" width="11.88671875" style="153" customWidth="1"/>
    <col min="12295" max="12295" width="15.88671875" style="153" customWidth="1"/>
    <col min="12296" max="12544" width="11" style="153"/>
    <col min="12545" max="12545" width="35.6640625" style="153" customWidth="1"/>
    <col min="12546" max="12546" width="11.6640625" style="153" customWidth="1"/>
    <col min="12547" max="12547" width="15.6640625" style="153" customWidth="1"/>
    <col min="12548" max="12548" width="11.88671875" style="153" customWidth="1"/>
    <col min="12549" max="12549" width="15.88671875" style="153" customWidth="1"/>
    <col min="12550" max="12550" width="11.88671875" style="153" customWidth="1"/>
    <col min="12551" max="12551" width="15.88671875" style="153" customWidth="1"/>
    <col min="12552" max="12800" width="11" style="153"/>
    <col min="12801" max="12801" width="35.6640625" style="153" customWidth="1"/>
    <col min="12802" max="12802" width="11.6640625" style="153" customWidth="1"/>
    <col min="12803" max="12803" width="15.6640625" style="153" customWidth="1"/>
    <col min="12804" max="12804" width="11.88671875" style="153" customWidth="1"/>
    <col min="12805" max="12805" width="15.88671875" style="153" customWidth="1"/>
    <col min="12806" max="12806" width="11.88671875" style="153" customWidth="1"/>
    <col min="12807" max="12807" width="15.88671875" style="153" customWidth="1"/>
    <col min="12808" max="13056" width="11" style="153"/>
    <col min="13057" max="13057" width="35.6640625" style="153" customWidth="1"/>
    <col min="13058" max="13058" width="11.6640625" style="153" customWidth="1"/>
    <col min="13059" max="13059" width="15.6640625" style="153" customWidth="1"/>
    <col min="13060" max="13060" width="11.88671875" style="153" customWidth="1"/>
    <col min="13061" max="13061" width="15.88671875" style="153" customWidth="1"/>
    <col min="13062" max="13062" width="11.88671875" style="153" customWidth="1"/>
    <col min="13063" max="13063" width="15.88671875" style="153" customWidth="1"/>
    <col min="13064" max="13312" width="11" style="153"/>
    <col min="13313" max="13313" width="35.6640625" style="153" customWidth="1"/>
    <col min="13314" max="13314" width="11.6640625" style="153" customWidth="1"/>
    <col min="13315" max="13315" width="15.6640625" style="153" customWidth="1"/>
    <col min="13316" max="13316" width="11.88671875" style="153" customWidth="1"/>
    <col min="13317" max="13317" width="15.88671875" style="153" customWidth="1"/>
    <col min="13318" max="13318" width="11.88671875" style="153" customWidth="1"/>
    <col min="13319" max="13319" width="15.88671875" style="153" customWidth="1"/>
    <col min="13320" max="13568" width="11" style="153"/>
    <col min="13569" max="13569" width="35.6640625" style="153" customWidth="1"/>
    <col min="13570" max="13570" width="11.6640625" style="153" customWidth="1"/>
    <col min="13571" max="13571" width="15.6640625" style="153" customWidth="1"/>
    <col min="13572" max="13572" width="11.88671875" style="153" customWidth="1"/>
    <col min="13573" max="13573" width="15.88671875" style="153" customWidth="1"/>
    <col min="13574" max="13574" width="11.88671875" style="153" customWidth="1"/>
    <col min="13575" max="13575" width="15.88671875" style="153" customWidth="1"/>
    <col min="13576" max="13824" width="11" style="153"/>
    <col min="13825" max="13825" width="35.6640625" style="153" customWidth="1"/>
    <col min="13826" max="13826" width="11.6640625" style="153" customWidth="1"/>
    <col min="13827" max="13827" width="15.6640625" style="153" customWidth="1"/>
    <col min="13828" max="13828" width="11.88671875" style="153" customWidth="1"/>
    <col min="13829" max="13829" width="15.88671875" style="153" customWidth="1"/>
    <col min="13830" max="13830" width="11.88671875" style="153" customWidth="1"/>
    <col min="13831" max="13831" width="15.88671875" style="153" customWidth="1"/>
    <col min="13832" max="14080" width="11" style="153"/>
    <col min="14081" max="14081" width="35.6640625" style="153" customWidth="1"/>
    <col min="14082" max="14082" width="11.6640625" style="153" customWidth="1"/>
    <col min="14083" max="14083" width="15.6640625" style="153" customWidth="1"/>
    <col min="14084" max="14084" width="11.88671875" style="153" customWidth="1"/>
    <col min="14085" max="14085" width="15.88671875" style="153" customWidth="1"/>
    <col min="14086" max="14086" width="11.88671875" style="153" customWidth="1"/>
    <col min="14087" max="14087" width="15.88671875" style="153" customWidth="1"/>
    <col min="14088" max="14336" width="11" style="153"/>
    <col min="14337" max="14337" width="35.6640625" style="153" customWidth="1"/>
    <col min="14338" max="14338" width="11.6640625" style="153" customWidth="1"/>
    <col min="14339" max="14339" width="15.6640625" style="153" customWidth="1"/>
    <col min="14340" max="14340" width="11.88671875" style="153" customWidth="1"/>
    <col min="14341" max="14341" width="15.88671875" style="153" customWidth="1"/>
    <col min="14342" max="14342" width="11.88671875" style="153" customWidth="1"/>
    <col min="14343" max="14343" width="15.88671875" style="153" customWidth="1"/>
    <col min="14344" max="14592" width="11" style="153"/>
    <col min="14593" max="14593" width="35.6640625" style="153" customWidth="1"/>
    <col min="14594" max="14594" width="11.6640625" style="153" customWidth="1"/>
    <col min="14595" max="14595" width="15.6640625" style="153" customWidth="1"/>
    <col min="14596" max="14596" width="11.88671875" style="153" customWidth="1"/>
    <col min="14597" max="14597" width="15.88671875" style="153" customWidth="1"/>
    <col min="14598" max="14598" width="11.88671875" style="153" customWidth="1"/>
    <col min="14599" max="14599" width="15.88671875" style="153" customWidth="1"/>
    <col min="14600" max="14848" width="11" style="153"/>
    <col min="14849" max="14849" width="35.6640625" style="153" customWidth="1"/>
    <col min="14850" max="14850" width="11.6640625" style="153" customWidth="1"/>
    <col min="14851" max="14851" width="15.6640625" style="153" customWidth="1"/>
    <col min="14852" max="14852" width="11.88671875" style="153" customWidth="1"/>
    <col min="14853" max="14853" width="15.88671875" style="153" customWidth="1"/>
    <col min="14854" max="14854" width="11.88671875" style="153" customWidth="1"/>
    <col min="14855" max="14855" width="15.88671875" style="153" customWidth="1"/>
    <col min="14856" max="15104" width="11" style="153"/>
    <col min="15105" max="15105" width="35.6640625" style="153" customWidth="1"/>
    <col min="15106" max="15106" width="11.6640625" style="153" customWidth="1"/>
    <col min="15107" max="15107" width="15.6640625" style="153" customWidth="1"/>
    <col min="15108" max="15108" width="11.88671875" style="153" customWidth="1"/>
    <col min="15109" max="15109" width="15.88671875" style="153" customWidth="1"/>
    <col min="15110" max="15110" width="11.88671875" style="153" customWidth="1"/>
    <col min="15111" max="15111" width="15.88671875" style="153" customWidth="1"/>
    <col min="15112" max="15360" width="11" style="153"/>
    <col min="15361" max="15361" width="35.6640625" style="153" customWidth="1"/>
    <col min="15362" max="15362" width="11.6640625" style="153" customWidth="1"/>
    <col min="15363" max="15363" width="15.6640625" style="153" customWidth="1"/>
    <col min="15364" max="15364" width="11.88671875" style="153" customWidth="1"/>
    <col min="15365" max="15365" width="15.88671875" style="153" customWidth="1"/>
    <col min="15366" max="15366" width="11.88671875" style="153" customWidth="1"/>
    <col min="15367" max="15367" width="15.88671875" style="153" customWidth="1"/>
    <col min="15368" max="15616" width="11" style="153"/>
    <col min="15617" max="15617" width="35.6640625" style="153" customWidth="1"/>
    <col min="15618" max="15618" width="11.6640625" style="153" customWidth="1"/>
    <col min="15619" max="15619" width="15.6640625" style="153" customWidth="1"/>
    <col min="15620" max="15620" width="11.88671875" style="153" customWidth="1"/>
    <col min="15621" max="15621" width="15.88671875" style="153" customWidth="1"/>
    <col min="15622" max="15622" width="11.88671875" style="153" customWidth="1"/>
    <col min="15623" max="15623" width="15.88671875" style="153" customWidth="1"/>
    <col min="15624" max="15872" width="11" style="153"/>
    <col min="15873" max="15873" width="35.6640625" style="153" customWidth="1"/>
    <col min="15874" max="15874" width="11.6640625" style="153" customWidth="1"/>
    <col min="15875" max="15875" width="15.6640625" style="153" customWidth="1"/>
    <col min="15876" max="15876" width="11.88671875" style="153" customWidth="1"/>
    <col min="15877" max="15877" width="15.88671875" style="153" customWidth="1"/>
    <col min="15878" max="15878" width="11.88671875" style="153" customWidth="1"/>
    <col min="15879" max="15879" width="15.88671875" style="153" customWidth="1"/>
    <col min="15880" max="16128" width="11" style="153"/>
    <col min="16129" max="16129" width="35.6640625" style="153" customWidth="1"/>
    <col min="16130" max="16130" width="11.6640625" style="153" customWidth="1"/>
    <col min="16131" max="16131" width="15.6640625" style="153" customWidth="1"/>
    <col min="16132" max="16132" width="11.88671875" style="153" customWidth="1"/>
    <col min="16133" max="16133" width="15.88671875" style="153" customWidth="1"/>
    <col min="16134" max="16134" width="11.88671875" style="153" customWidth="1"/>
    <col min="16135" max="16135" width="15.88671875" style="153" customWidth="1"/>
    <col min="16136" max="16384" width="11" style="153"/>
  </cols>
  <sheetData>
    <row r="1" spans="1:16" ht="27" customHeight="1" x14ac:dyDescent="0.25">
      <c r="A1" s="151" t="s">
        <v>131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24.9" customHeight="1" x14ac:dyDescent="0.3">
      <c r="A2" s="154" t="s">
        <v>132</v>
      </c>
      <c r="B2" s="155"/>
      <c r="C2" s="155"/>
      <c r="D2" s="155"/>
      <c r="E2" s="155"/>
      <c r="F2" s="155"/>
      <c r="G2" s="155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9.5" customHeight="1" thickBot="1" x14ac:dyDescent="0.35">
      <c r="A3" s="154"/>
      <c r="B3" s="155"/>
      <c r="C3" s="155"/>
      <c r="D3" s="155"/>
      <c r="E3" s="155"/>
      <c r="F3" s="155"/>
      <c r="G3" s="155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9.95" customHeight="1" thickBot="1" x14ac:dyDescent="0.3">
      <c r="A4" s="156" t="s">
        <v>133</v>
      </c>
      <c r="B4" s="157"/>
      <c r="C4" s="157"/>
      <c r="D4" s="157"/>
      <c r="E4" s="157"/>
      <c r="F4" s="157"/>
      <c r="G4" s="158"/>
      <c r="H4" s="152"/>
      <c r="I4" s="152"/>
      <c r="J4" s="152"/>
      <c r="K4" s="152"/>
      <c r="L4" s="152"/>
      <c r="M4" s="152"/>
      <c r="N4" s="152"/>
      <c r="O4" s="152"/>
      <c r="P4" s="152"/>
    </row>
    <row r="5" spans="1:16" ht="17.100000000000001" customHeight="1" x14ac:dyDescent="0.25">
      <c r="A5" s="437" t="s">
        <v>70</v>
      </c>
      <c r="B5" s="439" t="s">
        <v>64</v>
      </c>
      <c r="C5" s="440"/>
      <c r="D5" s="441" t="s">
        <v>65</v>
      </c>
      <c r="E5" s="442"/>
      <c r="F5" s="441" t="s">
        <v>66</v>
      </c>
      <c r="G5" s="44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17.100000000000001" customHeight="1" thickBot="1" x14ac:dyDescent="0.3">
      <c r="A6" s="438"/>
      <c r="B6" s="159" t="s">
        <v>134</v>
      </c>
      <c r="C6" s="160" t="s">
        <v>135</v>
      </c>
      <c r="D6" s="161" t="s">
        <v>134</v>
      </c>
      <c r="E6" s="162" t="s">
        <v>135</v>
      </c>
      <c r="F6" s="159" t="s">
        <v>134</v>
      </c>
      <c r="G6" s="163" t="s">
        <v>135</v>
      </c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6.5" customHeight="1" x14ac:dyDescent="0.3">
      <c r="A7" s="112" t="s">
        <v>76</v>
      </c>
      <c r="B7" s="164">
        <v>3.25</v>
      </c>
      <c r="C7" s="165">
        <v>1.84</v>
      </c>
      <c r="D7" s="166">
        <v>4.4800000000000004</v>
      </c>
      <c r="E7" s="167">
        <v>4.08</v>
      </c>
      <c r="F7" s="168">
        <v>5.5</v>
      </c>
      <c r="G7" s="169">
        <v>3.67</v>
      </c>
      <c r="H7" s="152"/>
      <c r="I7" s="152"/>
      <c r="J7" s="152"/>
      <c r="K7" s="152"/>
      <c r="L7" s="152"/>
      <c r="M7" s="152"/>
      <c r="N7" s="152"/>
      <c r="O7" s="152"/>
      <c r="P7" s="152"/>
    </row>
    <row r="8" spans="1:16" ht="17.100000000000001" customHeight="1" x14ac:dyDescent="0.3">
      <c r="A8" s="121" t="s">
        <v>77</v>
      </c>
      <c r="B8" s="170">
        <v>2.2200000000000002</v>
      </c>
      <c r="C8" s="171">
        <v>0.61</v>
      </c>
      <c r="D8" s="170">
        <v>0.8</v>
      </c>
      <c r="E8" s="171">
        <v>0.2</v>
      </c>
      <c r="F8" s="170">
        <v>4.8600000000000003</v>
      </c>
      <c r="G8" s="171">
        <v>3.45</v>
      </c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7.100000000000001" customHeight="1" x14ac:dyDescent="0.3">
      <c r="A9" s="128" t="s">
        <v>78</v>
      </c>
      <c r="B9" s="172">
        <v>9.49</v>
      </c>
      <c r="C9" s="173">
        <v>3.84</v>
      </c>
      <c r="D9" s="172">
        <v>2.8200000000000007</v>
      </c>
      <c r="E9" s="173">
        <v>1.82</v>
      </c>
      <c r="F9" s="172">
        <v>4.04</v>
      </c>
      <c r="G9" s="173">
        <v>3.23</v>
      </c>
      <c r="H9" s="152"/>
      <c r="I9" s="152"/>
      <c r="J9" s="152"/>
      <c r="K9" s="152"/>
      <c r="L9" s="152"/>
      <c r="M9" s="152"/>
      <c r="N9" s="152"/>
      <c r="O9" s="152"/>
      <c r="P9" s="152"/>
    </row>
    <row r="10" spans="1:16" ht="17.100000000000001" customHeight="1" x14ac:dyDescent="0.3">
      <c r="A10" s="121" t="s">
        <v>79</v>
      </c>
      <c r="B10" s="170">
        <v>4.0200000000000005</v>
      </c>
      <c r="C10" s="171">
        <v>1.21</v>
      </c>
      <c r="D10" s="170">
        <v>0.4</v>
      </c>
      <c r="E10" s="171">
        <v>0.2</v>
      </c>
      <c r="F10" s="170">
        <v>4.0199999999999996</v>
      </c>
      <c r="G10" s="171">
        <v>3.42</v>
      </c>
      <c r="H10" s="152"/>
      <c r="I10" s="152"/>
      <c r="J10" s="152"/>
      <c r="K10" s="152"/>
      <c r="L10" s="152"/>
      <c r="M10" s="152"/>
      <c r="N10" s="152"/>
      <c r="O10" s="152"/>
      <c r="P10" s="152"/>
    </row>
    <row r="11" spans="1:16" ht="17.100000000000001" customHeight="1" x14ac:dyDescent="0.3">
      <c r="A11" s="128" t="s">
        <v>80</v>
      </c>
      <c r="B11" s="172">
        <v>3.94</v>
      </c>
      <c r="C11" s="173">
        <v>2.36</v>
      </c>
      <c r="D11" s="172">
        <v>1.19</v>
      </c>
      <c r="E11" s="173">
        <v>0.99</v>
      </c>
      <c r="F11" s="172">
        <v>5.13</v>
      </c>
      <c r="G11" s="173">
        <v>3.94</v>
      </c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7.100000000000001" customHeight="1" x14ac:dyDescent="0.3">
      <c r="A12" s="121" t="s">
        <v>81</v>
      </c>
      <c r="B12" s="170">
        <v>7.73</v>
      </c>
      <c r="C12" s="171">
        <v>4.3600000000000003</v>
      </c>
      <c r="D12" s="170">
        <v>4.5600000000000005</v>
      </c>
      <c r="E12" s="171">
        <v>2.38</v>
      </c>
      <c r="F12" s="170">
        <v>4.95</v>
      </c>
      <c r="G12" s="171">
        <v>3.76</v>
      </c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7.100000000000001" customHeight="1" x14ac:dyDescent="0.3">
      <c r="A13" s="128" t="s">
        <v>82</v>
      </c>
      <c r="B13" s="172">
        <v>5.58</v>
      </c>
      <c r="C13" s="173">
        <v>1.59</v>
      </c>
      <c r="D13" s="172">
        <v>2.5900000000000003</v>
      </c>
      <c r="E13" s="173">
        <v>1.59</v>
      </c>
      <c r="F13" s="172">
        <v>3.3900000000000006</v>
      </c>
      <c r="G13" s="173">
        <v>2.19</v>
      </c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7.100000000000001" customHeight="1" x14ac:dyDescent="0.3">
      <c r="A14" s="121" t="s">
        <v>83</v>
      </c>
      <c r="B14" s="170">
        <v>2.8000000000000003</v>
      </c>
      <c r="C14" s="171">
        <v>1.2</v>
      </c>
      <c r="D14" s="170">
        <v>0.4</v>
      </c>
      <c r="E14" s="171">
        <v>0.2</v>
      </c>
      <c r="F14" s="170">
        <v>2.8000000000000003</v>
      </c>
      <c r="G14" s="171">
        <v>2.4</v>
      </c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ht="17.100000000000001" customHeight="1" thickBot="1" x14ac:dyDescent="0.35">
      <c r="A15" s="128" t="s">
        <v>84</v>
      </c>
      <c r="B15" s="172">
        <v>3.5</v>
      </c>
      <c r="C15" s="173">
        <v>1.2</v>
      </c>
      <c r="D15" s="172">
        <v>1.1000000000000001</v>
      </c>
      <c r="E15" s="173">
        <v>0.8</v>
      </c>
      <c r="F15" s="172">
        <v>3.7</v>
      </c>
      <c r="G15" s="173">
        <v>3.1</v>
      </c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 ht="17.100000000000001" customHeight="1" x14ac:dyDescent="0.3">
      <c r="A16" s="135" t="s">
        <v>85</v>
      </c>
      <c r="B16" s="174">
        <v>4.3899999999999997</v>
      </c>
      <c r="C16" s="175">
        <v>2.59</v>
      </c>
      <c r="D16" s="174">
        <v>2.79</v>
      </c>
      <c r="E16" s="175">
        <v>1.99</v>
      </c>
      <c r="F16" s="174">
        <v>3.3900000000000006</v>
      </c>
      <c r="G16" s="175">
        <v>1.99</v>
      </c>
      <c r="H16" s="152"/>
      <c r="I16" s="152"/>
      <c r="J16" s="152"/>
      <c r="K16" s="152"/>
      <c r="L16" s="152"/>
      <c r="M16" s="152"/>
      <c r="N16" s="152"/>
      <c r="O16" s="152"/>
      <c r="P16" s="152"/>
    </row>
    <row r="17" spans="1:18" ht="17.100000000000001" customHeight="1" x14ac:dyDescent="0.3">
      <c r="A17" s="128" t="s">
        <v>86</v>
      </c>
      <c r="B17" s="172">
        <v>4.6500000000000004</v>
      </c>
      <c r="C17" s="173">
        <v>1.42</v>
      </c>
      <c r="D17" s="172">
        <v>1.21</v>
      </c>
      <c r="E17" s="173">
        <v>0.81</v>
      </c>
      <c r="F17" s="172">
        <v>4.26</v>
      </c>
      <c r="G17" s="173">
        <v>3.05</v>
      </c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8" ht="17.100000000000001" customHeight="1" x14ac:dyDescent="0.3">
      <c r="A18" s="121" t="s">
        <v>87</v>
      </c>
      <c r="B18" s="170">
        <v>3.2399999999999998</v>
      </c>
      <c r="C18" s="171">
        <v>1.02</v>
      </c>
      <c r="D18" s="170">
        <v>0.60000000000000009</v>
      </c>
      <c r="E18" s="171">
        <v>0.2</v>
      </c>
      <c r="F18" s="170">
        <v>3.0400000000000005</v>
      </c>
      <c r="G18" s="171">
        <v>1.22</v>
      </c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8" ht="17.100000000000001" customHeight="1" x14ac:dyDescent="0.3">
      <c r="A19" s="128" t="s">
        <v>88</v>
      </c>
      <c r="B19" s="172">
        <v>3.0100000000000007</v>
      </c>
      <c r="C19" s="173">
        <v>1.01</v>
      </c>
      <c r="D19" s="172">
        <v>1.01</v>
      </c>
      <c r="E19" s="173">
        <v>0.61</v>
      </c>
      <c r="F19" s="172">
        <v>3.2300000000000004</v>
      </c>
      <c r="G19" s="173">
        <v>2.02</v>
      </c>
      <c r="H19" s="152"/>
      <c r="I19" s="152"/>
      <c r="J19" s="152"/>
      <c r="K19" s="152"/>
      <c r="L19" s="152"/>
      <c r="M19" s="152"/>
      <c r="N19" s="152"/>
      <c r="O19" s="152"/>
      <c r="P19" s="152"/>
    </row>
    <row r="20" spans="1:18" ht="17.100000000000001" customHeight="1" x14ac:dyDescent="0.3">
      <c r="A20" s="121" t="s">
        <v>89</v>
      </c>
      <c r="B20" s="170">
        <v>5.76</v>
      </c>
      <c r="C20" s="171">
        <v>3.76</v>
      </c>
      <c r="D20" s="170">
        <v>5.3600000000000012</v>
      </c>
      <c r="E20" s="171">
        <v>4.3600000000000003</v>
      </c>
      <c r="F20" s="170">
        <v>3.5700000000000012</v>
      </c>
      <c r="G20" s="171">
        <v>1.58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18" ht="17.100000000000001" customHeight="1" x14ac:dyDescent="0.3">
      <c r="A21" s="128" t="s">
        <v>90</v>
      </c>
      <c r="B21" s="172">
        <v>1.7999999999999998</v>
      </c>
      <c r="C21" s="173">
        <v>0.2</v>
      </c>
      <c r="D21" s="172">
        <v>0.4</v>
      </c>
      <c r="E21" s="173">
        <v>0.2</v>
      </c>
      <c r="F21" s="172">
        <v>1.5999999999999999</v>
      </c>
      <c r="G21" s="173">
        <v>1</v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18" ht="16.5" customHeight="1" x14ac:dyDescent="0.3">
      <c r="A22" s="121" t="s">
        <v>91</v>
      </c>
      <c r="B22" s="170">
        <v>1.4</v>
      </c>
      <c r="C22" s="171">
        <v>0.4</v>
      </c>
      <c r="D22" s="170">
        <v>0.4</v>
      </c>
      <c r="E22" s="171">
        <v>0.2</v>
      </c>
      <c r="F22" s="170">
        <v>1.2</v>
      </c>
      <c r="G22" s="171">
        <v>0.6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 ht="17.100000000000001" customHeight="1" x14ac:dyDescent="0.3">
      <c r="A23" s="128" t="s">
        <v>92</v>
      </c>
      <c r="B23" s="172">
        <v>13.69</v>
      </c>
      <c r="C23" s="173">
        <v>4.46</v>
      </c>
      <c r="D23" s="172">
        <v>4.9499999999999993</v>
      </c>
      <c r="E23" s="173">
        <v>4.5599999999999996</v>
      </c>
      <c r="F23" s="172">
        <v>4.18</v>
      </c>
      <c r="G23" s="173">
        <v>1.84</v>
      </c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 ht="17.100000000000001" customHeight="1" x14ac:dyDescent="0.3">
      <c r="A24" s="121" t="s">
        <v>93</v>
      </c>
      <c r="B24" s="170">
        <v>0</v>
      </c>
      <c r="C24" s="171">
        <v>0</v>
      </c>
      <c r="D24" s="170">
        <v>0</v>
      </c>
      <c r="E24" s="171">
        <v>0</v>
      </c>
      <c r="F24" s="170">
        <v>0</v>
      </c>
      <c r="G24" s="171">
        <v>0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 ht="17.100000000000001" customHeight="1" x14ac:dyDescent="0.3">
      <c r="A25" s="128" t="s">
        <v>94</v>
      </c>
      <c r="B25" s="172">
        <v>9.4</v>
      </c>
      <c r="C25" s="173">
        <v>7.6</v>
      </c>
      <c r="D25" s="172">
        <v>1.5000000000000002</v>
      </c>
      <c r="E25" s="173">
        <v>0.6</v>
      </c>
      <c r="F25" s="172">
        <v>1.2000000000000004</v>
      </c>
      <c r="G25" s="173">
        <v>0.4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18" ht="17.100000000000001" customHeight="1" x14ac:dyDescent="0.3">
      <c r="A26" s="121" t="s">
        <v>95</v>
      </c>
      <c r="B26" s="170">
        <v>2.78</v>
      </c>
      <c r="C26" s="171">
        <v>1.39</v>
      </c>
      <c r="D26" s="170">
        <v>1.19</v>
      </c>
      <c r="E26" s="171">
        <v>1.19</v>
      </c>
      <c r="F26" s="170">
        <v>3.17</v>
      </c>
      <c r="G26" s="171">
        <v>1.68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 ht="17.100000000000001" customHeight="1" x14ac:dyDescent="0.3">
      <c r="A27" s="128" t="s">
        <v>96</v>
      </c>
      <c r="B27" s="172">
        <v>5.2199999999999989</v>
      </c>
      <c r="C27" s="173">
        <v>2.0099999999999998</v>
      </c>
      <c r="D27" s="172">
        <v>5.43</v>
      </c>
      <c r="E27" s="173">
        <v>5.43</v>
      </c>
      <c r="F27" s="172">
        <v>2.41</v>
      </c>
      <c r="G27" s="173">
        <v>1.41</v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1:18" ht="17.100000000000001" customHeight="1" x14ac:dyDescent="0.3">
      <c r="A28" s="121" t="s">
        <v>97</v>
      </c>
      <c r="B28" s="170">
        <v>4.6399999999999997</v>
      </c>
      <c r="C28" s="171">
        <v>2.23</v>
      </c>
      <c r="D28" s="170">
        <v>0.8</v>
      </c>
      <c r="E28" s="171">
        <v>0.2</v>
      </c>
      <c r="F28" s="170">
        <v>4.0400000000000009</v>
      </c>
      <c r="G28" s="171">
        <v>1.22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 ht="17.100000000000001" customHeight="1" x14ac:dyDescent="0.3">
      <c r="A29" s="128" t="s">
        <v>98</v>
      </c>
      <c r="B29" s="172">
        <v>3.5900000000000003</v>
      </c>
      <c r="C29" s="173">
        <v>1.39</v>
      </c>
      <c r="D29" s="172">
        <v>1</v>
      </c>
      <c r="E29" s="173">
        <v>0.8</v>
      </c>
      <c r="F29" s="172">
        <v>1.4</v>
      </c>
      <c r="G29" s="173">
        <v>1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18" ht="17.100000000000001" customHeight="1" x14ac:dyDescent="0.3">
      <c r="A30" s="121" t="s">
        <v>99</v>
      </c>
      <c r="B30" s="170">
        <v>3.9699999999999998</v>
      </c>
      <c r="C30" s="171">
        <v>1.39</v>
      </c>
      <c r="D30" s="170">
        <v>0.8</v>
      </c>
      <c r="E30" s="171">
        <v>0.4</v>
      </c>
      <c r="F30" s="170">
        <v>0.8</v>
      </c>
      <c r="G30" s="171">
        <v>0.2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ht="17.100000000000001" customHeight="1" x14ac:dyDescent="0.3">
      <c r="A31" s="128" t="s">
        <v>100</v>
      </c>
      <c r="B31" s="172">
        <v>1.1000000000000001</v>
      </c>
      <c r="C31" s="173">
        <v>0.5</v>
      </c>
      <c r="D31" s="172">
        <v>0.30000000000000004</v>
      </c>
      <c r="E31" s="173">
        <v>0.1</v>
      </c>
      <c r="F31" s="172">
        <v>3.3000000000000003</v>
      </c>
      <c r="G31" s="173">
        <v>1.5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17.100000000000001" customHeight="1" x14ac:dyDescent="0.3">
      <c r="A32" s="121" t="s">
        <v>101</v>
      </c>
      <c r="B32" s="170">
        <v>3</v>
      </c>
      <c r="C32" s="171">
        <v>0.5</v>
      </c>
      <c r="D32" s="170">
        <v>1</v>
      </c>
      <c r="E32" s="171">
        <v>0.6</v>
      </c>
      <c r="F32" s="170">
        <v>2.1</v>
      </c>
      <c r="G32" s="171">
        <v>1.1000000000000001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1:18" ht="17.100000000000001" customHeight="1" x14ac:dyDescent="0.3">
      <c r="A33" s="128" t="s">
        <v>102</v>
      </c>
      <c r="B33" s="172">
        <v>0.4</v>
      </c>
      <c r="C33" s="173">
        <v>0.4</v>
      </c>
      <c r="D33" s="172">
        <v>1.2</v>
      </c>
      <c r="E33" s="173">
        <v>1</v>
      </c>
      <c r="F33" s="172">
        <v>4</v>
      </c>
      <c r="G33" s="173">
        <v>2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 ht="17.100000000000001" customHeight="1" x14ac:dyDescent="0.3">
      <c r="A34" s="121" t="s">
        <v>103</v>
      </c>
      <c r="B34" s="170">
        <v>3.19</v>
      </c>
      <c r="C34" s="171">
        <v>1.19</v>
      </c>
      <c r="D34" s="170">
        <v>0.4</v>
      </c>
      <c r="E34" s="171">
        <v>0.2</v>
      </c>
      <c r="F34" s="170">
        <v>3.37</v>
      </c>
      <c r="G34" s="171">
        <v>2.1800000000000002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8" ht="17.100000000000001" customHeight="1" x14ac:dyDescent="0.3">
      <c r="A35" s="128" t="s">
        <v>104</v>
      </c>
      <c r="B35" s="172">
        <v>4.2500000000000009</v>
      </c>
      <c r="C35" s="173">
        <v>1.83</v>
      </c>
      <c r="D35" s="172">
        <v>2.2200000000000002</v>
      </c>
      <c r="E35" s="173">
        <v>1.62</v>
      </c>
      <c r="F35" s="172">
        <v>1.6199999999999999</v>
      </c>
      <c r="G35" s="173">
        <v>0.61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1:18" ht="17.100000000000001" customHeight="1" x14ac:dyDescent="0.3">
      <c r="A36" s="121" t="s">
        <v>105</v>
      </c>
      <c r="B36" s="170">
        <v>5.67</v>
      </c>
      <c r="C36" s="171">
        <v>2.4500000000000002</v>
      </c>
      <c r="D36" s="170">
        <v>1.02</v>
      </c>
      <c r="E36" s="171">
        <v>0.41</v>
      </c>
      <c r="F36" s="170">
        <v>2.6500000000000004</v>
      </c>
      <c r="G36" s="171">
        <v>0.82</v>
      </c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8" ht="17.100000000000001" customHeight="1" x14ac:dyDescent="0.3">
      <c r="A37" s="128" t="s">
        <v>106</v>
      </c>
      <c r="B37" s="172">
        <v>3.95</v>
      </c>
      <c r="C37" s="173">
        <v>1.85</v>
      </c>
      <c r="D37" s="172">
        <v>2.2799999999999998</v>
      </c>
      <c r="E37" s="173">
        <v>1.24</v>
      </c>
      <c r="F37" s="172">
        <v>3.92</v>
      </c>
      <c r="G37" s="173">
        <v>1.85</v>
      </c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1:18" ht="17.100000000000001" customHeight="1" x14ac:dyDescent="0.3">
      <c r="A38" s="121" t="s">
        <v>107</v>
      </c>
      <c r="B38" s="170">
        <v>15.599999999999998</v>
      </c>
      <c r="C38" s="171">
        <v>5.8</v>
      </c>
      <c r="D38" s="170">
        <v>10.099999999999998</v>
      </c>
      <c r="E38" s="171">
        <v>8.1</v>
      </c>
      <c r="F38" s="170">
        <v>4.9999999999999991</v>
      </c>
      <c r="G38" s="171">
        <v>1.5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1:18" ht="17.100000000000001" customHeight="1" x14ac:dyDescent="0.3">
      <c r="A39" s="128" t="s">
        <v>108</v>
      </c>
      <c r="B39" s="172">
        <v>0.81</v>
      </c>
      <c r="C39" s="173">
        <v>0.61</v>
      </c>
      <c r="D39" s="172">
        <v>0.4</v>
      </c>
      <c r="E39" s="173">
        <v>0.2</v>
      </c>
      <c r="F39" s="172">
        <v>3.05</v>
      </c>
      <c r="G39" s="173">
        <v>2.0299999999999998</v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8" ht="17.100000000000001" customHeight="1" x14ac:dyDescent="0.3">
      <c r="A40" s="121" t="s">
        <v>109</v>
      </c>
      <c r="B40" s="170">
        <v>2.4099999999999997</v>
      </c>
      <c r="C40" s="171">
        <v>0.41</v>
      </c>
      <c r="D40" s="170">
        <v>0.8</v>
      </c>
      <c r="E40" s="171">
        <v>0.2</v>
      </c>
      <c r="F40" s="170">
        <v>4.0500000000000007</v>
      </c>
      <c r="G40" s="171">
        <v>1.22</v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1:18" ht="17.100000000000001" customHeight="1" x14ac:dyDescent="0.3">
      <c r="A41" s="128" t="s">
        <v>110</v>
      </c>
      <c r="B41" s="172">
        <v>5.8500000000000005</v>
      </c>
      <c r="C41" s="173">
        <v>5.45</v>
      </c>
      <c r="D41" s="172">
        <v>0.2</v>
      </c>
      <c r="E41" s="173">
        <v>0.2</v>
      </c>
      <c r="F41" s="172">
        <v>2.2199999999999998</v>
      </c>
      <c r="G41" s="173">
        <v>1.01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 ht="17.100000000000001" customHeight="1" x14ac:dyDescent="0.3">
      <c r="A42" s="121" t="s">
        <v>111</v>
      </c>
      <c r="B42" s="170">
        <v>3.65</v>
      </c>
      <c r="C42" s="171">
        <v>2.65</v>
      </c>
      <c r="D42" s="170">
        <v>1.63</v>
      </c>
      <c r="E42" s="171">
        <v>1.22</v>
      </c>
      <c r="F42" s="170">
        <v>3.25</v>
      </c>
      <c r="G42" s="171">
        <v>1.63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 ht="17.100000000000001" customHeight="1" thickBot="1" x14ac:dyDescent="0.35">
      <c r="A43" s="128" t="s">
        <v>112</v>
      </c>
      <c r="B43" s="172">
        <v>3.19</v>
      </c>
      <c r="C43" s="173">
        <v>0.59</v>
      </c>
      <c r="D43" s="172">
        <v>0.8</v>
      </c>
      <c r="E43" s="173">
        <v>0.2</v>
      </c>
      <c r="F43" s="172">
        <v>0.60000000000000009</v>
      </c>
      <c r="G43" s="173">
        <v>0.2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1:18" ht="17.100000000000001" customHeight="1" x14ac:dyDescent="0.3">
      <c r="A44" s="135" t="s">
        <v>113</v>
      </c>
      <c r="B44" s="174">
        <v>8.4499999999999993</v>
      </c>
      <c r="C44" s="175">
        <v>4.9400000000000004</v>
      </c>
      <c r="D44" s="174">
        <v>0</v>
      </c>
      <c r="E44" s="175">
        <v>0</v>
      </c>
      <c r="F44" s="174">
        <v>2.89</v>
      </c>
      <c r="G44" s="175">
        <v>1.24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1:18" ht="17.100000000000001" customHeight="1" x14ac:dyDescent="0.3">
      <c r="A45" s="128" t="s">
        <v>114</v>
      </c>
      <c r="B45" s="172">
        <v>5.58</v>
      </c>
      <c r="C45" s="173">
        <v>1.79</v>
      </c>
      <c r="D45" s="172">
        <v>0.60000000000000009</v>
      </c>
      <c r="E45" s="173">
        <v>0.4</v>
      </c>
      <c r="F45" s="172">
        <v>3.0000000000000009</v>
      </c>
      <c r="G45" s="173">
        <v>1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</row>
    <row r="46" spans="1:18" ht="17.100000000000001" customHeight="1" x14ac:dyDescent="0.3">
      <c r="A46" s="121" t="s">
        <v>115</v>
      </c>
      <c r="B46" s="170">
        <v>0.4</v>
      </c>
      <c r="C46" s="171">
        <v>0.2</v>
      </c>
      <c r="D46" s="170">
        <v>0.2</v>
      </c>
      <c r="E46" s="171">
        <v>0.2</v>
      </c>
      <c r="F46" s="170">
        <v>2.79</v>
      </c>
      <c r="G46" s="171">
        <v>1.59</v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1:18" ht="17.100000000000001" customHeight="1" x14ac:dyDescent="0.3">
      <c r="A47" s="128" t="s">
        <v>116</v>
      </c>
      <c r="B47" s="172">
        <v>1</v>
      </c>
      <c r="C47" s="173">
        <v>0.8</v>
      </c>
      <c r="D47" s="172">
        <v>0.2</v>
      </c>
      <c r="E47" s="173">
        <v>0.2</v>
      </c>
      <c r="F47" s="172">
        <v>5</v>
      </c>
      <c r="G47" s="173">
        <v>2.8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</row>
    <row r="48" spans="1:18" ht="17.100000000000001" customHeight="1" x14ac:dyDescent="0.3">
      <c r="A48" s="121" t="s">
        <v>117</v>
      </c>
      <c r="B48" s="170">
        <v>5.0200000000000005</v>
      </c>
      <c r="C48" s="171">
        <v>2.21</v>
      </c>
      <c r="D48" s="170">
        <v>0.2</v>
      </c>
      <c r="E48" s="171">
        <v>0.2</v>
      </c>
      <c r="F48" s="170">
        <v>3.2100000000000004</v>
      </c>
      <c r="G48" s="171">
        <v>1.61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</row>
    <row r="49" spans="1:18" ht="17.100000000000001" customHeight="1" x14ac:dyDescent="0.3">
      <c r="A49" s="128" t="s">
        <v>118</v>
      </c>
      <c r="B49" s="172">
        <v>2.2000000000000002</v>
      </c>
      <c r="C49" s="173">
        <v>1.6</v>
      </c>
      <c r="D49" s="172">
        <v>0.4</v>
      </c>
      <c r="E49" s="173">
        <v>0.2</v>
      </c>
      <c r="F49" s="172">
        <v>3.6000000000000005</v>
      </c>
      <c r="G49" s="173">
        <v>1.2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</row>
    <row r="50" spans="1:18" ht="17.100000000000001" customHeight="1" x14ac:dyDescent="0.3">
      <c r="A50" s="121" t="s">
        <v>119</v>
      </c>
      <c r="B50" s="170">
        <v>1.9900000000000002</v>
      </c>
      <c r="C50" s="171">
        <v>1.59</v>
      </c>
      <c r="D50" s="170">
        <v>0</v>
      </c>
      <c r="E50" s="171">
        <v>0</v>
      </c>
      <c r="F50" s="170">
        <v>3.1900000000000004</v>
      </c>
      <c r="G50" s="171">
        <v>1.19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</row>
    <row r="51" spans="1:18" ht="17.100000000000001" customHeight="1" x14ac:dyDescent="0.3">
      <c r="A51" s="128" t="s">
        <v>120</v>
      </c>
      <c r="B51" s="172">
        <v>0.2</v>
      </c>
      <c r="C51" s="173">
        <v>0.1</v>
      </c>
      <c r="D51" s="172">
        <v>0</v>
      </c>
      <c r="E51" s="173">
        <v>0</v>
      </c>
      <c r="F51" s="172">
        <v>2.9000000000000008</v>
      </c>
      <c r="G51" s="173">
        <v>1.6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</row>
    <row r="52" spans="1:18" ht="17.100000000000001" customHeight="1" x14ac:dyDescent="0.3">
      <c r="A52" s="121" t="s">
        <v>121</v>
      </c>
      <c r="B52" s="170">
        <v>1.7</v>
      </c>
      <c r="C52" s="171">
        <v>1</v>
      </c>
      <c r="D52" s="170">
        <v>0</v>
      </c>
      <c r="E52" s="171">
        <v>0</v>
      </c>
      <c r="F52" s="170">
        <v>2.8000000000000003</v>
      </c>
      <c r="G52" s="171">
        <v>1.7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</row>
    <row r="53" spans="1:18" ht="17.100000000000001" customHeight="1" x14ac:dyDescent="0.3">
      <c r="A53" s="128" t="s">
        <v>122</v>
      </c>
      <c r="B53" s="172">
        <v>3.5500000000000003</v>
      </c>
      <c r="C53" s="173">
        <v>1.77</v>
      </c>
      <c r="D53" s="172">
        <v>2.37</v>
      </c>
      <c r="E53" s="173">
        <v>2.17</v>
      </c>
      <c r="F53" s="172">
        <v>2.1800000000000002</v>
      </c>
      <c r="G53" s="173">
        <v>0.79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1:18" ht="17.100000000000001" customHeight="1" x14ac:dyDescent="0.3">
      <c r="A54" s="121" t="s">
        <v>123</v>
      </c>
      <c r="B54" s="170">
        <v>6.8</v>
      </c>
      <c r="C54" s="171">
        <v>6</v>
      </c>
      <c r="D54" s="170">
        <v>0.60000000000000009</v>
      </c>
      <c r="E54" s="171">
        <v>0.4</v>
      </c>
      <c r="F54" s="170">
        <v>4</v>
      </c>
      <c r="G54" s="171">
        <v>1.6</v>
      </c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</row>
    <row r="55" spans="1:18" ht="17.100000000000001" customHeight="1" x14ac:dyDescent="0.3">
      <c r="A55" s="128" t="s">
        <v>124</v>
      </c>
      <c r="B55" s="172">
        <v>3.08</v>
      </c>
      <c r="C55" s="173">
        <v>2.67</v>
      </c>
      <c r="D55" s="172">
        <v>0</v>
      </c>
      <c r="E55" s="173">
        <v>0</v>
      </c>
      <c r="F55" s="172">
        <v>2.06</v>
      </c>
      <c r="G55" s="173">
        <v>1.03</v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</row>
    <row r="56" spans="1:18" ht="17.100000000000001" customHeight="1" x14ac:dyDescent="0.3">
      <c r="A56" s="121" t="s">
        <v>125</v>
      </c>
      <c r="B56" s="170">
        <v>5.4</v>
      </c>
      <c r="C56" s="171">
        <v>1.4</v>
      </c>
      <c r="D56" s="170">
        <v>0.2</v>
      </c>
      <c r="E56" s="171">
        <v>0.2</v>
      </c>
      <c r="F56" s="170">
        <v>4.8000000000000007</v>
      </c>
      <c r="G56" s="171">
        <v>1.4</v>
      </c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1:18" ht="17.100000000000001" customHeight="1" x14ac:dyDescent="0.3">
      <c r="A57" s="128" t="s">
        <v>126</v>
      </c>
      <c r="B57" s="172">
        <v>9.9799999999999986</v>
      </c>
      <c r="C57" s="173">
        <v>7.96</v>
      </c>
      <c r="D57" s="172">
        <v>1.22</v>
      </c>
      <c r="E57" s="173">
        <v>1.22</v>
      </c>
      <c r="F57" s="172">
        <v>2.44</v>
      </c>
      <c r="G57" s="173">
        <v>1.22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</row>
    <row r="58" spans="1:18" ht="17.100000000000001" customHeight="1" x14ac:dyDescent="0.3">
      <c r="A58" s="121" t="s">
        <v>127</v>
      </c>
      <c r="B58" s="170">
        <v>2</v>
      </c>
      <c r="C58" s="171">
        <v>0.4</v>
      </c>
      <c r="D58" s="170">
        <v>3.43</v>
      </c>
      <c r="E58" s="171">
        <v>1.82</v>
      </c>
      <c r="F58" s="170">
        <v>7.6800000000000006</v>
      </c>
      <c r="G58" s="171">
        <v>2.63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</row>
    <row r="59" spans="1:18" ht="17.100000000000001" customHeight="1" x14ac:dyDescent="0.3">
      <c r="A59" s="128" t="s">
        <v>128</v>
      </c>
      <c r="B59" s="172">
        <v>2.04</v>
      </c>
      <c r="C59" s="173">
        <v>1.02</v>
      </c>
      <c r="D59" s="172">
        <v>0</v>
      </c>
      <c r="E59" s="173">
        <v>0</v>
      </c>
      <c r="F59" s="172">
        <v>2.0300000000000002</v>
      </c>
      <c r="G59" s="173">
        <v>1.22</v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1:18" s="152" customFormat="1" ht="20.100000000000001" customHeight="1" thickBot="1" x14ac:dyDescent="0.35">
      <c r="A60" s="143" t="s">
        <v>129</v>
      </c>
      <c r="B60" s="177">
        <v>8</v>
      </c>
      <c r="C60" s="178">
        <v>5.2</v>
      </c>
      <c r="D60" s="177">
        <v>0.4</v>
      </c>
      <c r="E60" s="178">
        <v>0.2</v>
      </c>
      <c r="F60" s="177">
        <v>2.2000000000000002</v>
      </c>
      <c r="G60" s="178">
        <v>1.6</v>
      </c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</row>
    <row r="61" spans="1:18" s="152" customFormat="1" x14ac:dyDescent="0.25">
      <c r="A61" s="153" t="s">
        <v>136</v>
      </c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1:18" s="152" customFormat="1" x14ac:dyDescent="0.25">
      <c r="A62" s="179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1:18" s="152" customFormat="1" ht="13.5" customHeight="1" x14ac:dyDescent="0.25"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1:18" s="152" customFormat="1" x14ac:dyDescent="0.25"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</row>
    <row r="65" spans="1:18" s="152" customFormat="1" x14ac:dyDescent="0.25"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1:18" s="152" customFormat="1" x14ac:dyDescent="0.25"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</row>
    <row r="67" spans="1:18" s="152" customFormat="1" x14ac:dyDescent="0.25"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1:18" s="152" customFormat="1" x14ac:dyDescent="0.25"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</row>
    <row r="69" spans="1:18" s="152" customFormat="1" x14ac:dyDescent="0.25"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</row>
    <row r="70" spans="1:18" s="152" customFormat="1" x14ac:dyDescent="0.25"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1:18" s="152" customFormat="1" x14ac:dyDescent="0.25"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1:18" x14ac:dyDescent="0.2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</row>
  </sheetData>
  <mergeCells count="4">
    <mergeCell ref="A5:A6"/>
    <mergeCell ref="B5:C5"/>
    <mergeCell ref="D5:E5"/>
    <mergeCell ref="F5:G5"/>
  </mergeCells>
  <printOptions horizontalCentered="1"/>
  <pageMargins left="0.55118110236220474" right="0.47244094488188981" top="0.43307086614173229" bottom="0.27559055118110237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E7DB-E0C1-4BE2-82F5-D5E88BB6FD1E}">
  <dimension ref="A1:EC96"/>
  <sheetViews>
    <sheetView view="pageBreakPreview" zoomScaleNormal="100" zoomScaleSheetLayoutView="100" workbookViewId="0">
      <selection activeCell="A22" sqref="A22"/>
    </sheetView>
  </sheetViews>
  <sheetFormatPr baseColWidth="10" defaultColWidth="11" defaultRowHeight="13.2" x14ac:dyDescent="0.25"/>
  <cols>
    <col min="1" max="1" width="23.5546875" style="476" customWidth="1"/>
    <col min="2" max="2" width="12.109375" style="476" customWidth="1"/>
    <col min="3" max="4" width="9.33203125" style="476" customWidth="1"/>
    <col min="5" max="5" width="12.109375" style="476" customWidth="1"/>
    <col min="6" max="7" width="9.33203125" style="476" customWidth="1"/>
    <col min="8" max="8" width="12.109375" style="476" customWidth="1"/>
    <col min="9" max="10" width="9.33203125" style="476" customWidth="1"/>
    <col min="11" max="11" width="12.109375" style="476" customWidth="1"/>
    <col min="12" max="13" width="9.33203125" style="476" customWidth="1"/>
    <col min="14" max="256" width="11" style="476"/>
    <col min="257" max="257" width="23.5546875" style="476" customWidth="1"/>
    <col min="258" max="258" width="12.109375" style="476" customWidth="1"/>
    <col min="259" max="260" width="9.33203125" style="476" customWidth="1"/>
    <col min="261" max="261" width="12.109375" style="476" customWidth="1"/>
    <col min="262" max="263" width="9.33203125" style="476" customWidth="1"/>
    <col min="264" max="264" width="12.109375" style="476" customWidth="1"/>
    <col min="265" max="266" width="9.33203125" style="476" customWidth="1"/>
    <col min="267" max="267" width="12.109375" style="476" customWidth="1"/>
    <col min="268" max="269" width="9.33203125" style="476" customWidth="1"/>
    <col min="270" max="512" width="11" style="476"/>
    <col min="513" max="513" width="23.5546875" style="476" customWidth="1"/>
    <col min="514" max="514" width="12.109375" style="476" customWidth="1"/>
    <col min="515" max="516" width="9.33203125" style="476" customWidth="1"/>
    <col min="517" max="517" width="12.109375" style="476" customWidth="1"/>
    <col min="518" max="519" width="9.33203125" style="476" customWidth="1"/>
    <col min="520" max="520" width="12.109375" style="476" customWidth="1"/>
    <col min="521" max="522" width="9.33203125" style="476" customWidth="1"/>
    <col min="523" max="523" width="12.109375" style="476" customWidth="1"/>
    <col min="524" max="525" width="9.33203125" style="476" customWidth="1"/>
    <col min="526" max="768" width="11" style="476"/>
    <col min="769" max="769" width="23.5546875" style="476" customWidth="1"/>
    <col min="770" max="770" width="12.109375" style="476" customWidth="1"/>
    <col min="771" max="772" width="9.33203125" style="476" customWidth="1"/>
    <col min="773" max="773" width="12.109375" style="476" customWidth="1"/>
    <col min="774" max="775" width="9.33203125" style="476" customWidth="1"/>
    <col min="776" max="776" width="12.109375" style="476" customWidth="1"/>
    <col min="777" max="778" width="9.33203125" style="476" customWidth="1"/>
    <col min="779" max="779" width="12.109375" style="476" customWidth="1"/>
    <col min="780" max="781" width="9.33203125" style="476" customWidth="1"/>
    <col min="782" max="1024" width="11" style="476"/>
    <col min="1025" max="1025" width="23.5546875" style="476" customWidth="1"/>
    <col min="1026" max="1026" width="12.109375" style="476" customWidth="1"/>
    <col min="1027" max="1028" width="9.33203125" style="476" customWidth="1"/>
    <col min="1029" max="1029" width="12.109375" style="476" customWidth="1"/>
    <col min="1030" max="1031" width="9.33203125" style="476" customWidth="1"/>
    <col min="1032" max="1032" width="12.109375" style="476" customWidth="1"/>
    <col min="1033" max="1034" width="9.33203125" style="476" customWidth="1"/>
    <col min="1035" max="1035" width="12.109375" style="476" customWidth="1"/>
    <col min="1036" max="1037" width="9.33203125" style="476" customWidth="1"/>
    <col min="1038" max="1280" width="11" style="476"/>
    <col min="1281" max="1281" width="23.5546875" style="476" customWidth="1"/>
    <col min="1282" max="1282" width="12.109375" style="476" customWidth="1"/>
    <col min="1283" max="1284" width="9.33203125" style="476" customWidth="1"/>
    <col min="1285" max="1285" width="12.109375" style="476" customWidth="1"/>
    <col min="1286" max="1287" width="9.33203125" style="476" customWidth="1"/>
    <col min="1288" max="1288" width="12.109375" style="476" customWidth="1"/>
    <col min="1289" max="1290" width="9.33203125" style="476" customWidth="1"/>
    <col min="1291" max="1291" width="12.109375" style="476" customWidth="1"/>
    <col min="1292" max="1293" width="9.33203125" style="476" customWidth="1"/>
    <col min="1294" max="1536" width="11" style="476"/>
    <col min="1537" max="1537" width="23.5546875" style="476" customWidth="1"/>
    <col min="1538" max="1538" width="12.109375" style="476" customWidth="1"/>
    <col min="1539" max="1540" width="9.33203125" style="476" customWidth="1"/>
    <col min="1541" max="1541" width="12.109375" style="476" customWidth="1"/>
    <col min="1542" max="1543" width="9.33203125" style="476" customWidth="1"/>
    <col min="1544" max="1544" width="12.109375" style="476" customWidth="1"/>
    <col min="1545" max="1546" width="9.33203125" style="476" customWidth="1"/>
    <col min="1547" max="1547" width="12.109375" style="476" customWidth="1"/>
    <col min="1548" max="1549" width="9.33203125" style="476" customWidth="1"/>
    <col min="1550" max="1792" width="11" style="476"/>
    <col min="1793" max="1793" width="23.5546875" style="476" customWidth="1"/>
    <col min="1794" max="1794" width="12.109375" style="476" customWidth="1"/>
    <col min="1795" max="1796" width="9.33203125" style="476" customWidth="1"/>
    <col min="1797" max="1797" width="12.109375" style="476" customWidth="1"/>
    <col min="1798" max="1799" width="9.33203125" style="476" customWidth="1"/>
    <col min="1800" max="1800" width="12.109375" style="476" customWidth="1"/>
    <col min="1801" max="1802" width="9.33203125" style="476" customWidth="1"/>
    <col min="1803" max="1803" width="12.109375" style="476" customWidth="1"/>
    <col min="1804" max="1805" width="9.33203125" style="476" customWidth="1"/>
    <col min="1806" max="2048" width="11" style="476"/>
    <col min="2049" max="2049" width="23.5546875" style="476" customWidth="1"/>
    <col min="2050" max="2050" width="12.109375" style="476" customWidth="1"/>
    <col min="2051" max="2052" width="9.33203125" style="476" customWidth="1"/>
    <col min="2053" max="2053" width="12.109375" style="476" customWidth="1"/>
    <col min="2054" max="2055" width="9.33203125" style="476" customWidth="1"/>
    <col min="2056" max="2056" width="12.109375" style="476" customWidth="1"/>
    <col min="2057" max="2058" width="9.33203125" style="476" customWidth="1"/>
    <col min="2059" max="2059" width="12.109375" style="476" customWidth="1"/>
    <col min="2060" max="2061" width="9.33203125" style="476" customWidth="1"/>
    <col min="2062" max="2304" width="11" style="476"/>
    <col min="2305" max="2305" width="23.5546875" style="476" customWidth="1"/>
    <col min="2306" max="2306" width="12.109375" style="476" customWidth="1"/>
    <col min="2307" max="2308" width="9.33203125" style="476" customWidth="1"/>
    <col min="2309" max="2309" width="12.109375" style="476" customWidth="1"/>
    <col min="2310" max="2311" width="9.33203125" style="476" customWidth="1"/>
    <col min="2312" max="2312" width="12.109375" style="476" customWidth="1"/>
    <col min="2313" max="2314" width="9.33203125" style="476" customWidth="1"/>
    <col min="2315" max="2315" width="12.109375" style="476" customWidth="1"/>
    <col min="2316" max="2317" width="9.33203125" style="476" customWidth="1"/>
    <col min="2318" max="2560" width="11" style="476"/>
    <col min="2561" max="2561" width="23.5546875" style="476" customWidth="1"/>
    <col min="2562" max="2562" width="12.109375" style="476" customWidth="1"/>
    <col min="2563" max="2564" width="9.33203125" style="476" customWidth="1"/>
    <col min="2565" max="2565" width="12.109375" style="476" customWidth="1"/>
    <col min="2566" max="2567" width="9.33203125" style="476" customWidth="1"/>
    <col min="2568" max="2568" width="12.109375" style="476" customWidth="1"/>
    <col min="2569" max="2570" width="9.33203125" style="476" customWidth="1"/>
    <col min="2571" max="2571" width="12.109375" style="476" customWidth="1"/>
    <col min="2572" max="2573" width="9.33203125" style="476" customWidth="1"/>
    <col min="2574" max="2816" width="11" style="476"/>
    <col min="2817" max="2817" width="23.5546875" style="476" customWidth="1"/>
    <col min="2818" max="2818" width="12.109375" style="476" customWidth="1"/>
    <col min="2819" max="2820" width="9.33203125" style="476" customWidth="1"/>
    <col min="2821" max="2821" width="12.109375" style="476" customWidth="1"/>
    <col min="2822" max="2823" width="9.33203125" style="476" customWidth="1"/>
    <col min="2824" max="2824" width="12.109375" style="476" customWidth="1"/>
    <col min="2825" max="2826" width="9.33203125" style="476" customWidth="1"/>
    <col min="2827" max="2827" width="12.109375" style="476" customWidth="1"/>
    <col min="2828" max="2829" width="9.33203125" style="476" customWidth="1"/>
    <col min="2830" max="3072" width="11" style="476"/>
    <col min="3073" max="3073" width="23.5546875" style="476" customWidth="1"/>
    <col min="3074" max="3074" width="12.109375" style="476" customWidth="1"/>
    <col min="3075" max="3076" width="9.33203125" style="476" customWidth="1"/>
    <col min="3077" max="3077" width="12.109375" style="476" customWidth="1"/>
    <col min="3078" max="3079" width="9.33203125" style="476" customWidth="1"/>
    <col min="3080" max="3080" width="12.109375" style="476" customWidth="1"/>
    <col min="3081" max="3082" width="9.33203125" style="476" customWidth="1"/>
    <col min="3083" max="3083" width="12.109375" style="476" customWidth="1"/>
    <col min="3084" max="3085" width="9.33203125" style="476" customWidth="1"/>
    <col min="3086" max="3328" width="11" style="476"/>
    <col min="3329" max="3329" width="23.5546875" style="476" customWidth="1"/>
    <col min="3330" max="3330" width="12.109375" style="476" customWidth="1"/>
    <col min="3331" max="3332" width="9.33203125" style="476" customWidth="1"/>
    <col min="3333" max="3333" width="12.109375" style="476" customWidth="1"/>
    <col min="3334" max="3335" width="9.33203125" style="476" customWidth="1"/>
    <col min="3336" max="3336" width="12.109375" style="476" customWidth="1"/>
    <col min="3337" max="3338" width="9.33203125" style="476" customWidth="1"/>
    <col min="3339" max="3339" width="12.109375" style="476" customWidth="1"/>
    <col min="3340" max="3341" width="9.33203125" style="476" customWidth="1"/>
    <col min="3342" max="3584" width="11" style="476"/>
    <col min="3585" max="3585" width="23.5546875" style="476" customWidth="1"/>
    <col min="3586" max="3586" width="12.109375" style="476" customWidth="1"/>
    <col min="3587" max="3588" width="9.33203125" style="476" customWidth="1"/>
    <col min="3589" max="3589" width="12.109375" style="476" customWidth="1"/>
    <col min="3590" max="3591" width="9.33203125" style="476" customWidth="1"/>
    <col min="3592" max="3592" width="12.109375" style="476" customWidth="1"/>
    <col min="3593" max="3594" width="9.33203125" style="476" customWidth="1"/>
    <col min="3595" max="3595" width="12.109375" style="476" customWidth="1"/>
    <col min="3596" max="3597" width="9.33203125" style="476" customWidth="1"/>
    <col min="3598" max="3840" width="11" style="476"/>
    <col min="3841" max="3841" width="23.5546875" style="476" customWidth="1"/>
    <col min="3842" max="3842" width="12.109375" style="476" customWidth="1"/>
    <col min="3843" max="3844" width="9.33203125" style="476" customWidth="1"/>
    <col min="3845" max="3845" width="12.109375" style="476" customWidth="1"/>
    <col min="3846" max="3847" width="9.33203125" style="476" customWidth="1"/>
    <col min="3848" max="3848" width="12.109375" style="476" customWidth="1"/>
    <col min="3849" max="3850" width="9.33203125" style="476" customWidth="1"/>
    <col min="3851" max="3851" width="12.109375" style="476" customWidth="1"/>
    <col min="3852" max="3853" width="9.33203125" style="476" customWidth="1"/>
    <col min="3854" max="4096" width="11" style="476"/>
    <col min="4097" max="4097" width="23.5546875" style="476" customWidth="1"/>
    <col min="4098" max="4098" width="12.109375" style="476" customWidth="1"/>
    <col min="4099" max="4100" width="9.33203125" style="476" customWidth="1"/>
    <col min="4101" max="4101" width="12.109375" style="476" customWidth="1"/>
    <col min="4102" max="4103" width="9.33203125" style="476" customWidth="1"/>
    <col min="4104" max="4104" width="12.109375" style="476" customWidth="1"/>
    <col min="4105" max="4106" width="9.33203125" style="476" customWidth="1"/>
    <col min="4107" max="4107" width="12.109375" style="476" customWidth="1"/>
    <col min="4108" max="4109" width="9.33203125" style="476" customWidth="1"/>
    <col min="4110" max="4352" width="11" style="476"/>
    <col min="4353" max="4353" width="23.5546875" style="476" customWidth="1"/>
    <col min="4354" max="4354" width="12.109375" style="476" customWidth="1"/>
    <col min="4355" max="4356" width="9.33203125" style="476" customWidth="1"/>
    <col min="4357" max="4357" width="12.109375" style="476" customWidth="1"/>
    <col min="4358" max="4359" width="9.33203125" style="476" customWidth="1"/>
    <col min="4360" max="4360" width="12.109375" style="476" customWidth="1"/>
    <col min="4361" max="4362" width="9.33203125" style="476" customWidth="1"/>
    <col min="4363" max="4363" width="12.109375" style="476" customWidth="1"/>
    <col min="4364" max="4365" width="9.33203125" style="476" customWidth="1"/>
    <col min="4366" max="4608" width="11" style="476"/>
    <col min="4609" max="4609" width="23.5546875" style="476" customWidth="1"/>
    <col min="4610" max="4610" width="12.109375" style="476" customWidth="1"/>
    <col min="4611" max="4612" width="9.33203125" style="476" customWidth="1"/>
    <col min="4613" max="4613" width="12.109375" style="476" customWidth="1"/>
    <col min="4614" max="4615" width="9.33203125" style="476" customWidth="1"/>
    <col min="4616" max="4616" width="12.109375" style="476" customWidth="1"/>
    <col min="4617" max="4618" width="9.33203125" style="476" customWidth="1"/>
    <col min="4619" max="4619" width="12.109375" style="476" customWidth="1"/>
    <col min="4620" max="4621" width="9.33203125" style="476" customWidth="1"/>
    <col min="4622" max="4864" width="11" style="476"/>
    <col min="4865" max="4865" width="23.5546875" style="476" customWidth="1"/>
    <col min="4866" max="4866" width="12.109375" style="476" customWidth="1"/>
    <col min="4867" max="4868" width="9.33203125" style="476" customWidth="1"/>
    <col min="4869" max="4869" width="12.109375" style="476" customWidth="1"/>
    <col min="4870" max="4871" width="9.33203125" style="476" customWidth="1"/>
    <col min="4872" max="4872" width="12.109375" style="476" customWidth="1"/>
    <col min="4873" max="4874" width="9.33203125" style="476" customWidth="1"/>
    <col min="4875" max="4875" width="12.109375" style="476" customWidth="1"/>
    <col min="4876" max="4877" width="9.33203125" style="476" customWidth="1"/>
    <col min="4878" max="5120" width="11" style="476"/>
    <col min="5121" max="5121" width="23.5546875" style="476" customWidth="1"/>
    <col min="5122" max="5122" width="12.109375" style="476" customWidth="1"/>
    <col min="5123" max="5124" width="9.33203125" style="476" customWidth="1"/>
    <col min="5125" max="5125" width="12.109375" style="476" customWidth="1"/>
    <col min="5126" max="5127" width="9.33203125" style="476" customWidth="1"/>
    <col min="5128" max="5128" width="12.109375" style="476" customWidth="1"/>
    <col min="5129" max="5130" width="9.33203125" style="476" customWidth="1"/>
    <col min="5131" max="5131" width="12.109375" style="476" customWidth="1"/>
    <col min="5132" max="5133" width="9.33203125" style="476" customWidth="1"/>
    <col min="5134" max="5376" width="11" style="476"/>
    <col min="5377" max="5377" width="23.5546875" style="476" customWidth="1"/>
    <col min="5378" max="5378" width="12.109375" style="476" customWidth="1"/>
    <col min="5379" max="5380" width="9.33203125" style="476" customWidth="1"/>
    <col min="5381" max="5381" width="12.109375" style="476" customWidth="1"/>
    <col min="5382" max="5383" width="9.33203125" style="476" customWidth="1"/>
    <col min="5384" max="5384" width="12.109375" style="476" customWidth="1"/>
    <col min="5385" max="5386" width="9.33203125" style="476" customWidth="1"/>
    <col min="5387" max="5387" width="12.109375" style="476" customWidth="1"/>
    <col min="5388" max="5389" width="9.33203125" style="476" customWidth="1"/>
    <col min="5390" max="5632" width="11" style="476"/>
    <col min="5633" max="5633" width="23.5546875" style="476" customWidth="1"/>
    <col min="5634" max="5634" width="12.109375" style="476" customWidth="1"/>
    <col min="5635" max="5636" width="9.33203125" style="476" customWidth="1"/>
    <col min="5637" max="5637" width="12.109375" style="476" customWidth="1"/>
    <col min="5638" max="5639" width="9.33203125" style="476" customWidth="1"/>
    <col min="5640" max="5640" width="12.109375" style="476" customWidth="1"/>
    <col min="5641" max="5642" width="9.33203125" style="476" customWidth="1"/>
    <col min="5643" max="5643" width="12.109375" style="476" customWidth="1"/>
    <col min="5644" max="5645" width="9.33203125" style="476" customWidth="1"/>
    <col min="5646" max="5888" width="11" style="476"/>
    <col min="5889" max="5889" width="23.5546875" style="476" customWidth="1"/>
    <col min="5890" max="5890" width="12.109375" style="476" customWidth="1"/>
    <col min="5891" max="5892" width="9.33203125" style="476" customWidth="1"/>
    <col min="5893" max="5893" width="12.109375" style="476" customWidth="1"/>
    <col min="5894" max="5895" width="9.33203125" style="476" customWidth="1"/>
    <col min="5896" max="5896" width="12.109375" style="476" customWidth="1"/>
    <col min="5897" max="5898" width="9.33203125" style="476" customWidth="1"/>
    <col min="5899" max="5899" width="12.109375" style="476" customWidth="1"/>
    <col min="5900" max="5901" width="9.33203125" style="476" customWidth="1"/>
    <col min="5902" max="6144" width="11" style="476"/>
    <col min="6145" max="6145" width="23.5546875" style="476" customWidth="1"/>
    <col min="6146" max="6146" width="12.109375" style="476" customWidth="1"/>
    <col min="6147" max="6148" width="9.33203125" style="476" customWidth="1"/>
    <col min="6149" max="6149" width="12.109375" style="476" customWidth="1"/>
    <col min="6150" max="6151" width="9.33203125" style="476" customWidth="1"/>
    <col min="6152" max="6152" width="12.109375" style="476" customWidth="1"/>
    <col min="6153" max="6154" width="9.33203125" style="476" customWidth="1"/>
    <col min="6155" max="6155" width="12.109375" style="476" customWidth="1"/>
    <col min="6156" max="6157" width="9.33203125" style="476" customWidth="1"/>
    <col min="6158" max="6400" width="11" style="476"/>
    <col min="6401" max="6401" width="23.5546875" style="476" customWidth="1"/>
    <col min="6402" max="6402" width="12.109375" style="476" customWidth="1"/>
    <col min="6403" max="6404" width="9.33203125" style="476" customWidth="1"/>
    <col min="6405" max="6405" width="12.109375" style="476" customWidth="1"/>
    <col min="6406" max="6407" width="9.33203125" style="476" customWidth="1"/>
    <col min="6408" max="6408" width="12.109375" style="476" customWidth="1"/>
    <col min="6409" max="6410" width="9.33203125" style="476" customWidth="1"/>
    <col min="6411" max="6411" width="12.109375" style="476" customWidth="1"/>
    <col min="6412" max="6413" width="9.33203125" style="476" customWidth="1"/>
    <col min="6414" max="6656" width="11" style="476"/>
    <col min="6657" max="6657" width="23.5546875" style="476" customWidth="1"/>
    <col min="6658" max="6658" width="12.109375" style="476" customWidth="1"/>
    <col min="6659" max="6660" width="9.33203125" style="476" customWidth="1"/>
    <col min="6661" max="6661" width="12.109375" style="476" customWidth="1"/>
    <col min="6662" max="6663" width="9.33203125" style="476" customWidth="1"/>
    <col min="6664" max="6664" width="12.109375" style="476" customWidth="1"/>
    <col min="6665" max="6666" width="9.33203125" style="476" customWidth="1"/>
    <col min="6667" max="6667" width="12.109375" style="476" customWidth="1"/>
    <col min="6668" max="6669" width="9.33203125" style="476" customWidth="1"/>
    <col min="6670" max="6912" width="11" style="476"/>
    <col min="6913" max="6913" width="23.5546875" style="476" customWidth="1"/>
    <col min="6914" max="6914" width="12.109375" style="476" customWidth="1"/>
    <col min="6915" max="6916" width="9.33203125" style="476" customWidth="1"/>
    <col min="6917" max="6917" width="12.109375" style="476" customWidth="1"/>
    <col min="6918" max="6919" width="9.33203125" style="476" customWidth="1"/>
    <col min="6920" max="6920" width="12.109375" style="476" customWidth="1"/>
    <col min="6921" max="6922" width="9.33203125" style="476" customWidth="1"/>
    <col min="6923" max="6923" width="12.109375" style="476" customWidth="1"/>
    <col min="6924" max="6925" width="9.33203125" style="476" customWidth="1"/>
    <col min="6926" max="7168" width="11" style="476"/>
    <col min="7169" max="7169" width="23.5546875" style="476" customWidth="1"/>
    <col min="7170" max="7170" width="12.109375" style="476" customWidth="1"/>
    <col min="7171" max="7172" width="9.33203125" style="476" customWidth="1"/>
    <col min="7173" max="7173" width="12.109375" style="476" customWidth="1"/>
    <col min="7174" max="7175" width="9.33203125" style="476" customWidth="1"/>
    <col min="7176" max="7176" width="12.109375" style="476" customWidth="1"/>
    <col min="7177" max="7178" width="9.33203125" style="476" customWidth="1"/>
    <col min="7179" max="7179" width="12.109375" style="476" customWidth="1"/>
    <col min="7180" max="7181" width="9.33203125" style="476" customWidth="1"/>
    <col min="7182" max="7424" width="11" style="476"/>
    <col min="7425" max="7425" width="23.5546875" style="476" customWidth="1"/>
    <col min="7426" max="7426" width="12.109375" style="476" customWidth="1"/>
    <col min="7427" max="7428" width="9.33203125" style="476" customWidth="1"/>
    <col min="7429" max="7429" width="12.109375" style="476" customWidth="1"/>
    <col min="7430" max="7431" width="9.33203125" style="476" customWidth="1"/>
    <col min="7432" max="7432" width="12.109375" style="476" customWidth="1"/>
    <col min="7433" max="7434" width="9.33203125" style="476" customWidth="1"/>
    <col min="7435" max="7435" width="12.109375" style="476" customWidth="1"/>
    <col min="7436" max="7437" width="9.33203125" style="476" customWidth="1"/>
    <col min="7438" max="7680" width="11" style="476"/>
    <col min="7681" max="7681" width="23.5546875" style="476" customWidth="1"/>
    <col min="7682" max="7682" width="12.109375" style="476" customWidth="1"/>
    <col min="7683" max="7684" width="9.33203125" style="476" customWidth="1"/>
    <col min="7685" max="7685" width="12.109375" style="476" customWidth="1"/>
    <col min="7686" max="7687" width="9.33203125" style="476" customWidth="1"/>
    <col min="7688" max="7688" width="12.109375" style="476" customWidth="1"/>
    <col min="7689" max="7690" width="9.33203125" style="476" customWidth="1"/>
    <col min="7691" max="7691" width="12.109375" style="476" customWidth="1"/>
    <col min="7692" max="7693" width="9.33203125" style="476" customWidth="1"/>
    <col min="7694" max="7936" width="11" style="476"/>
    <col min="7937" max="7937" width="23.5546875" style="476" customWidth="1"/>
    <col min="7938" max="7938" width="12.109375" style="476" customWidth="1"/>
    <col min="7939" max="7940" width="9.33203125" style="476" customWidth="1"/>
    <col min="7941" max="7941" width="12.109375" style="476" customWidth="1"/>
    <col min="7942" max="7943" width="9.33203125" style="476" customWidth="1"/>
    <col min="7944" max="7944" width="12.109375" style="476" customWidth="1"/>
    <col min="7945" max="7946" width="9.33203125" style="476" customWidth="1"/>
    <col min="7947" max="7947" width="12.109375" style="476" customWidth="1"/>
    <col min="7948" max="7949" width="9.33203125" style="476" customWidth="1"/>
    <col min="7950" max="8192" width="11" style="476"/>
    <col min="8193" max="8193" width="23.5546875" style="476" customWidth="1"/>
    <col min="8194" max="8194" width="12.109375" style="476" customWidth="1"/>
    <col min="8195" max="8196" width="9.33203125" style="476" customWidth="1"/>
    <col min="8197" max="8197" width="12.109375" style="476" customWidth="1"/>
    <col min="8198" max="8199" width="9.33203125" style="476" customWidth="1"/>
    <col min="8200" max="8200" width="12.109375" style="476" customWidth="1"/>
    <col min="8201" max="8202" width="9.33203125" style="476" customWidth="1"/>
    <col min="8203" max="8203" width="12.109375" style="476" customWidth="1"/>
    <col min="8204" max="8205" width="9.33203125" style="476" customWidth="1"/>
    <col min="8206" max="8448" width="11" style="476"/>
    <col min="8449" max="8449" width="23.5546875" style="476" customWidth="1"/>
    <col min="8450" max="8450" width="12.109375" style="476" customWidth="1"/>
    <col min="8451" max="8452" width="9.33203125" style="476" customWidth="1"/>
    <col min="8453" max="8453" width="12.109375" style="476" customWidth="1"/>
    <col min="8454" max="8455" width="9.33203125" style="476" customWidth="1"/>
    <col min="8456" max="8456" width="12.109375" style="476" customWidth="1"/>
    <col min="8457" max="8458" width="9.33203125" style="476" customWidth="1"/>
    <col min="8459" max="8459" width="12.109375" style="476" customWidth="1"/>
    <col min="8460" max="8461" width="9.33203125" style="476" customWidth="1"/>
    <col min="8462" max="8704" width="11" style="476"/>
    <col min="8705" max="8705" width="23.5546875" style="476" customWidth="1"/>
    <col min="8706" max="8706" width="12.109375" style="476" customWidth="1"/>
    <col min="8707" max="8708" width="9.33203125" style="476" customWidth="1"/>
    <col min="8709" max="8709" width="12.109375" style="476" customWidth="1"/>
    <col min="8710" max="8711" width="9.33203125" style="476" customWidth="1"/>
    <col min="8712" max="8712" width="12.109375" style="476" customWidth="1"/>
    <col min="8713" max="8714" width="9.33203125" style="476" customWidth="1"/>
    <col min="8715" max="8715" width="12.109375" style="476" customWidth="1"/>
    <col min="8716" max="8717" width="9.33203125" style="476" customWidth="1"/>
    <col min="8718" max="8960" width="11" style="476"/>
    <col min="8961" max="8961" width="23.5546875" style="476" customWidth="1"/>
    <col min="8962" max="8962" width="12.109375" style="476" customWidth="1"/>
    <col min="8963" max="8964" width="9.33203125" style="476" customWidth="1"/>
    <col min="8965" max="8965" width="12.109375" style="476" customWidth="1"/>
    <col min="8966" max="8967" width="9.33203125" style="476" customWidth="1"/>
    <col min="8968" max="8968" width="12.109375" style="476" customWidth="1"/>
    <col min="8969" max="8970" width="9.33203125" style="476" customWidth="1"/>
    <col min="8971" max="8971" width="12.109375" style="476" customWidth="1"/>
    <col min="8972" max="8973" width="9.33203125" style="476" customWidth="1"/>
    <col min="8974" max="9216" width="11" style="476"/>
    <col min="9217" max="9217" width="23.5546875" style="476" customWidth="1"/>
    <col min="9218" max="9218" width="12.109375" style="476" customWidth="1"/>
    <col min="9219" max="9220" width="9.33203125" style="476" customWidth="1"/>
    <col min="9221" max="9221" width="12.109375" style="476" customWidth="1"/>
    <col min="9222" max="9223" width="9.33203125" style="476" customWidth="1"/>
    <col min="9224" max="9224" width="12.109375" style="476" customWidth="1"/>
    <col min="9225" max="9226" width="9.33203125" style="476" customWidth="1"/>
    <col min="9227" max="9227" width="12.109375" style="476" customWidth="1"/>
    <col min="9228" max="9229" width="9.33203125" style="476" customWidth="1"/>
    <col min="9230" max="9472" width="11" style="476"/>
    <col min="9473" max="9473" width="23.5546875" style="476" customWidth="1"/>
    <col min="9474" max="9474" width="12.109375" style="476" customWidth="1"/>
    <col min="9475" max="9476" width="9.33203125" style="476" customWidth="1"/>
    <col min="9477" max="9477" width="12.109375" style="476" customWidth="1"/>
    <col min="9478" max="9479" width="9.33203125" style="476" customWidth="1"/>
    <col min="9480" max="9480" width="12.109375" style="476" customWidth="1"/>
    <col min="9481" max="9482" width="9.33203125" style="476" customWidth="1"/>
    <col min="9483" max="9483" width="12.109375" style="476" customWidth="1"/>
    <col min="9484" max="9485" width="9.33203125" style="476" customWidth="1"/>
    <col min="9486" max="9728" width="11" style="476"/>
    <col min="9729" max="9729" width="23.5546875" style="476" customWidth="1"/>
    <col min="9730" max="9730" width="12.109375" style="476" customWidth="1"/>
    <col min="9731" max="9732" width="9.33203125" style="476" customWidth="1"/>
    <col min="9733" max="9733" width="12.109375" style="476" customWidth="1"/>
    <col min="9734" max="9735" width="9.33203125" style="476" customWidth="1"/>
    <col min="9736" max="9736" width="12.109375" style="476" customWidth="1"/>
    <col min="9737" max="9738" width="9.33203125" style="476" customWidth="1"/>
    <col min="9739" max="9739" width="12.109375" style="476" customWidth="1"/>
    <col min="9740" max="9741" width="9.33203125" style="476" customWidth="1"/>
    <col min="9742" max="9984" width="11" style="476"/>
    <col min="9985" max="9985" width="23.5546875" style="476" customWidth="1"/>
    <col min="9986" max="9986" width="12.109375" style="476" customWidth="1"/>
    <col min="9987" max="9988" width="9.33203125" style="476" customWidth="1"/>
    <col min="9989" max="9989" width="12.109375" style="476" customWidth="1"/>
    <col min="9990" max="9991" width="9.33203125" style="476" customWidth="1"/>
    <col min="9992" max="9992" width="12.109375" style="476" customWidth="1"/>
    <col min="9993" max="9994" width="9.33203125" style="476" customWidth="1"/>
    <col min="9995" max="9995" width="12.109375" style="476" customWidth="1"/>
    <col min="9996" max="9997" width="9.33203125" style="476" customWidth="1"/>
    <col min="9998" max="10240" width="11" style="476"/>
    <col min="10241" max="10241" width="23.5546875" style="476" customWidth="1"/>
    <col min="10242" max="10242" width="12.109375" style="476" customWidth="1"/>
    <col min="10243" max="10244" width="9.33203125" style="476" customWidth="1"/>
    <col min="10245" max="10245" width="12.109375" style="476" customWidth="1"/>
    <col min="10246" max="10247" width="9.33203125" style="476" customWidth="1"/>
    <col min="10248" max="10248" width="12.109375" style="476" customWidth="1"/>
    <col min="10249" max="10250" width="9.33203125" style="476" customWidth="1"/>
    <col min="10251" max="10251" width="12.109375" style="476" customWidth="1"/>
    <col min="10252" max="10253" width="9.33203125" style="476" customWidth="1"/>
    <col min="10254" max="10496" width="11" style="476"/>
    <col min="10497" max="10497" width="23.5546875" style="476" customWidth="1"/>
    <col min="10498" max="10498" width="12.109375" style="476" customWidth="1"/>
    <col min="10499" max="10500" width="9.33203125" style="476" customWidth="1"/>
    <col min="10501" max="10501" width="12.109375" style="476" customWidth="1"/>
    <col min="10502" max="10503" width="9.33203125" style="476" customWidth="1"/>
    <col min="10504" max="10504" width="12.109375" style="476" customWidth="1"/>
    <col min="10505" max="10506" width="9.33203125" style="476" customWidth="1"/>
    <col min="10507" max="10507" width="12.109375" style="476" customWidth="1"/>
    <col min="10508" max="10509" width="9.33203125" style="476" customWidth="1"/>
    <col min="10510" max="10752" width="11" style="476"/>
    <col min="10753" max="10753" width="23.5546875" style="476" customWidth="1"/>
    <col min="10754" max="10754" width="12.109375" style="476" customWidth="1"/>
    <col min="10755" max="10756" width="9.33203125" style="476" customWidth="1"/>
    <col min="10757" max="10757" width="12.109375" style="476" customWidth="1"/>
    <col min="10758" max="10759" width="9.33203125" style="476" customWidth="1"/>
    <col min="10760" max="10760" width="12.109375" style="476" customWidth="1"/>
    <col min="10761" max="10762" width="9.33203125" style="476" customWidth="1"/>
    <col min="10763" max="10763" width="12.109375" style="476" customWidth="1"/>
    <col min="10764" max="10765" width="9.33203125" style="476" customWidth="1"/>
    <col min="10766" max="11008" width="11" style="476"/>
    <col min="11009" max="11009" width="23.5546875" style="476" customWidth="1"/>
    <col min="11010" max="11010" width="12.109375" style="476" customWidth="1"/>
    <col min="11011" max="11012" width="9.33203125" style="476" customWidth="1"/>
    <col min="11013" max="11013" width="12.109375" style="476" customWidth="1"/>
    <col min="11014" max="11015" width="9.33203125" style="476" customWidth="1"/>
    <col min="11016" max="11016" width="12.109375" style="476" customWidth="1"/>
    <col min="11017" max="11018" width="9.33203125" style="476" customWidth="1"/>
    <col min="11019" max="11019" width="12.109375" style="476" customWidth="1"/>
    <col min="11020" max="11021" width="9.33203125" style="476" customWidth="1"/>
    <col min="11022" max="11264" width="11" style="476"/>
    <col min="11265" max="11265" width="23.5546875" style="476" customWidth="1"/>
    <col min="11266" max="11266" width="12.109375" style="476" customWidth="1"/>
    <col min="11267" max="11268" width="9.33203125" style="476" customWidth="1"/>
    <col min="11269" max="11269" width="12.109375" style="476" customWidth="1"/>
    <col min="11270" max="11271" width="9.33203125" style="476" customWidth="1"/>
    <col min="11272" max="11272" width="12.109375" style="476" customWidth="1"/>
    <col min="11273" max="11274" width="9.33203125" style="476" customWidth="1"/>
    <col min="11275" max="11275" width="12.109375" style="476" customWidth="1"/>
    <col min="11276" max="11277" width="9.33203125" style="476" customWidth="1"/>
    <col min="11278" max="11520" width="11" style="476"/>
    <col min="11521" max="11521" width="23.5546875" style="476" customWidth="1"/>
    <col min="11522" max="11522" width="12.109375" style="476" customWidth="1"/>
    <col min="11523" max="11524" width="9.33203125" style="476" customWidth="1"/>
    <col min="11525" max="11525" width="12.109375" style="476" customWidth="1"/>
    <col min="11526" max="11527" width="9.33203125" style="476" customWidth="1"/>
    <col min="11528" max="11528" width="12.109375" style="476" customWidth="1"/>
    <col min="11529" max="11530" width="9.33203125" style="476" customWidth="1"/>
    <col min="11531" max="11531" width="12.109375" style="476" customWidth="1"/>
    <col min="11532" max="11533" width="9.33203125" style="476" customWidth="1"/>
    <col min="11534" max="11776" width="11" style="476"/>
    <col min="11777" max="11777" width="23.5546875" style="476" customWidth="1"/>
    <col min="11778" max="11778" width="12.109375" style="476" customWidth="1"/>
    <col min="11779" max="11780" width="9.33203125" style="476" customWidth="1"/>
    <col min="11781" max="11781" width="12.109375" style="476" customWidth="1"/>
    <col min="11782" max="11783" width="9.33203125" style="476" customWidth="1"/>
    <col min="11784" max="11784" width="12.109375" style="476" customWidth="1"/>
    <col min="11785" max="11786" width="9.33203125" style="476" customWidth="1"/>
    <col min="11787" max="11787" width="12.109375" style="476" customWidth="1"/>
    <col min="11788" max="11789" width="9.33203125" style="476" customWidth="1"/>
    <col min="11790" max="12032" width="11" style="476"/>
    <col min="12033" max="12033" width="23.5546875" style="476" customWidth="1"/>
    <col min="12034" max="12034" width="12.109375" style="476" customWidth="1"/>
    <col min="12035" max="12036" width="9.33203125" style="476" customWidth="1"/>
    <col min="12037" max="12037" width="12.109375" style="476" customWidth="1"/>
    <col min="12038" max="12039" width="9.33203125" style="476" customWidth="1"/>
    <col min="12040" max="12040" width="12.109375" style="476" customWidth="1"/>
    <col min="12041" max="12042" width="9.33203125" style="476" customWidth="1"/>
    <col min="12043" max="12043" width="12.109375" style="476" customWidth="1"/>
    <col min="12044" max="12045" width="9.33203125" style="476" customWidth="1"/>
    <col min="12046" max="12288" width="11" style="476"/>
    <col min="12289" max="12289" width="23.5546875" style="476" customWidth="1"/>
    <col min="12290" max="12290" width="12.109375" style="476" customWidth="1"/>
    <col min="12291" max="12292" width="9.33203125" style="476" customWidth="1"/>
    <col min="12293" max="12293" width="12.109375" style="476" customWidth="1"/>
    <col min="12294" max="12295" width="9.33203125" style="476" customWidth="1"/>
    <col min="12296" max="12296" width="12.109375" style="476" customWidth="1"/>
    <col min="12297" max="12298" width="9.33203125" style="476" customWidth="1"/>
    <col min="12299" max="12299" width="12.109375" style="476" customWidth="1"/>
    <col min="12300" max="12301" width="9.33203125" style="476" customWidth="1"/>
    <col min="12302" max="12544" width="11" style="476"/>
    <col min="12545" max="12545" width="23.5546875" style="476" customWidth="1"/>
    <col min="12546" max="12546" width="12.109375" style="476" customWidth="1"/>
    <col min="12547" max="12548" width="9.33203125" style="476" customWidth="1"/>
    <col min="12549" max="12549" width="12.109375" style="476" customWidth="1"/>
    <col min="12550" max="12551" width="9.33203125" style="476" customWidth="1"/>
    <col min="12552" max="12552" width="12.109375" style="476" customWidth="1"/>
    <col min="12553" max="12554" width="9.33203125" style="476" customWidth="1"/>
    <col min="12555" max="12555" width="12.109375" style="476" customWidth="1"/>
    <col min="12556" max="12557" width="9.33203125" style="476" customWidth="1"/>
    <col min="12558" max="12800" width="11" style="476"/>
    <col min="12801" max="12801" width="23.5546875" style="476" customWidth="1"/>
    <col min="12802" max="12802" width="12.109375" style="476" customWidth="1"/>
    <col min="12803" max="12804" width="9.33203125" style="476" customWidth="1"/>
    <col min="12805" max="12805" width="12.109375" style="476" customWidth="1"/>
    <col min="12806" max="12807" width="9.33203125" style="476" customWidth="1"/>
    <col min="12808" max="12808" width="12.109375" style="476" customWidth="1"/>
    <col min="12809" max="12810" width="9.33203125" style="476" customWidth="1"/>
    <col min="12811" max="12811" width="12.109375" style="476" customWidth="1"/>
    <col min="12812" max="12813" width="9.33203125" style="476" customWidth="1"/>
    <col min="12814" max="13056" width="11" style="476"/>
    <col min="13057" max="13057" width="23.5546875" style="476" customWidth="1"/>
    <col min="13058" max="13058" width="12.109375" style="476" customWidth="1"/>
    <col min="13059" max="13060" width="9.33203125" style="476" customWidth="1"/>
    <col min="13061" max="13061" width="12.109375" style="476" customWidth="1"/>
    <col min="13062" max="13063" width="9.33203125" style="476" customWidth="1"/>
    <col min="13064" max="13064" width="12.109375" style="476" customWidth="1"/>
    <col min="13065" max="13066" width="9.33203125" style="476" customWidth="1"/>
    <col min="13067" max="13067" width="12.109375" style="476" customWidth="1"/>
    <col min="13068" max="13069" width="9.33203125" style="476" customWidth="1"/>
    <col min="13070" max="13312" width="11" style="476"/>
    <col min="13313" max="13313" width="23.5546875" style="476" customWidth="1"/>
    <col min="13314" max="13314" width="12.109375" style="476" customWidth="1"/>
    <col min="13315" max="13316" width="9.33203125" style="476" customWidth="1"/>
    <col min="13317" max="13317" width="12.109375" style="476" customWidth="1"/>
    <col min="13318" max="13319" width="9.33203125" style="476" customWidth="1"/>
    <col min="13320" max="13320" width="12.109375" style="476" customWidth="1"/>
    <col min="13321" max="13322" width="9.33203125" style="476" customWidth="1"/>
    <col min="13323" max="13323" width="12.109375" style="476" customWidth="1"/>
    <col min="13324" max="13325" width="9.33203125" style="476" customWidth="1"/>
    <col min="13326" max="13568" width="11" style="476"/>
    <col min="13569" max="13569" width="23.5546875" style="476" customWidth="1"/>
    <col min="13570" max="13570" width="12.109375" style="476" customWidth="1"/>
    <col min="13571" max="13572" width="9.33203125" style="476" customWidth="1"/>
    <col min="13573" max="13573" width="12.109375" style="476" customWidth="1"/>
    <col min="13574" max="13575" width="9.33203125" style="476" customWidth="1"/>
    <col min="13576" max="13576" width="12.109375" style="476" customWidth="1"/>
    <col min="13577" max="13578" width="9.33203125" style="476" customWidth="1"/>
    <col min="13579" max="13579" width="12.109375" style="476" customWidth="1"/>
    <col min="13580" max="13581" width="9.33203125" style="476" customWidth="1"/>
    <col min="13582" max="13824" width="11" style="476"/>
    <col min="13825" max="13825" width="23.5546875" style="476" customWidth="1"/>
    <col min="13826" max="13826" width="12.109375" style="476" customWidth="1"/>
    <col min="13827" max="13828" width="9.33203125" style="476" customWidth="1"/>
    <col min="13829" max="13829" width="12.109375" style="476" customWidth="1"/>
    <col min="13830" max="13831" width="9.33203125" style="476" customWidth="1"/>
    <col min="13832" max="13832" width="12.109375" style="476" customWidth="1"/>
    <col min="13833" max="13834" width="9.33203125" style="476" customWidth="1"/>
    <col min="13835" max="13835" width="12.109375" style="476" customWidth="1"/>
    <col min="13836" max="13837" width="9.33203125" style="476" customWidth="1"/>
    <col min="13838" max="14080" width="11" style="476"/>
    <col min="14081" max="14081" width="23.5546875" style="476" customWidth="1"/>
    <col min="14082" max="14082" width="12.109375" style="476" customWidth="1"/>
    <col min="14083" max="14084" width="9.33203125" style="476" customWidth="1"/>
    <col min="14085" max="14085" width="12.109375" style="476" customWidth="1"/>
    <col min="14086" max="14087" width="9.33203125" style="476" customWidth="1"/>
    <col min="14088" max="14088" width="12.109375" style="476" customWidth="1"/>
    <col min="14089" max="14090" width="9.33203125" style="476" customWidth="1"/>
    <col min="14091" max="14091" width="12.109375" style="476" customWidth="1"/>
    <col min="14092" max="14093" width="9.33203125" style="476" customWidth="1"/>
    <col min="14094" max="14336" width="11" style="476"/>
    <col min="14337" max="14337" width="23.5546875" style="476" customWidth="1"/>
    <col min="14338" max="14338" width="12.109375" style="476" customWidth="1"/>
    <col min="14339" max="14340" width="9.33203125" style="476" customWidth="1"/>
    <col min="14341" max="14341" width="12.109375" style="476" customWidth="1"/>
    <col min="14342" max="14343" width="9.33203125" style="476" customWidth="1"/>
    <col min="14344" max="14344" width="12.109375" style="476" customWidth="1"/>
    <col min="14345" max="14346" width="9.33203125" style="476" customWidth="1"/>
    <col min="14347" max="14347" width="12.109375" style="476" customWidth="1"/>
    <col min="14348" max="14349" width="9.33203125" style="476" customWidth="1"/>
    <col min="14350" max="14592" width="11" style="476"/>
    <col min="14593" max="14593" width="23.5546875" style="476" customWidth="1"/>
    <col min="14594" max="14594" width="12.109375" style="476" customWidth="1"/>
    <col min="14595" max="14596" width="9.33203125" style="476" customWidth="1"/>
    <col min="14597" max="14597" width="12.109375" style="476" customWidth="1"/>
    <col min="14598" max="14599" width="9.33203125" style="476" customWidth="1"/>
    <col min="14600" max="14600" width="12.109375" style="476" customWidth="1"/>
    <col min="14601" max="14602" width="9.33203125" style="476" customWidth="1"/>
    <col min="14603" max="14603" width="12.109375" style="476" customWidth="1"/>
    <col min="14604" max="14605" width="9.33203125" style="476" customWidth="1"/>
    <col min="14606" max="14848" width="11" style="476"/>
    <col min="14849" max="14849" width="23.5546875" style="476" customWidth="1"/>
    <col min="14850" max="14850" width="12.109375" style="476" customWidth="1"/>
    <col min="14851" max="14852" width="9.33203125" style="476" customWidth="1"/>
    <col min="14853" max="14853" width="12.109375" style="476" customWidth="1"/>
    <col min="14854" max="14855" width="9.33203125" style="476" customWidth="1"/>
    <col min="14856" max="14856" width="12.109375" style="476" customWidth="1"/>
    <col min="14857" max="14858" width="9.33203125" style="476" customWidth="1"/>
    <col min="14859" max="14859" width="12.109375" style="476" customWidth="1"/>
    <col min="14860" max="14861" width="9.33203125" style="476" customWidth="1"/>
    <col min="14862" max="15104" width="11" style="476"/>
    <col min="15105" max="15105" width="23.5546875" style="476" customWidth="1"/>
    <col min="15106" max="15106" width="12.109375" style="476" customWidth="1"/>
    <col min="15107" max="15108" width="9.33203125" style="476" customWidth="1"/>
    <col min="15109" max="15109" width="12.109375" style="476" customWidth="1"/>
    <col min="15110" max="15111" width="9.33203125" style="476" customWidth="1"/>
    <col min="15112" max="15112" width="12.109375" style="476" customWidth="1"/>
    <col min="15113" max="15114" width="9.33203125" style="476" customWidth="1"/>
    <col min="15115" max="15115" width="12.109375" style="476" customWidth="1"/>
    <col min="15116" max="15117" width="9.33203125" style="476" customWidth="1"/>
    <col min="15118" max="15360" width="11" style="476"/>
    <col min="15361" max="15361" width="23.5546875" style="476" customWidth="1"/>
    <col min="15362" max="15362" width="12.109375" style="476" customWidth="1"/>
    <col min="15363" max="15364" width="9.33203125" style="476" customWidth="1"/>
    <col min="15365" max="15365" width="12.109375" style="476" customWidth="1"/>
    <col min="15366" max="15367" width="9.33203125" style="476" customWidth="1"/>
    <col min="15368" max="15368" width="12.109375" style="476" customWidth="1"/>
    <col min="15369" max="15370" width="9.33203125" style="476" customWidth="1"/>
    <col min="15371" max="15371" width="12.109375" style="476" customWidth="1"/>
    <col min="15372" max="15373" width="9.33203125" style="476" customWidth="1"/>
    <col min="15374" max="15616" width="11" style="476"/>
    <col min="15617" max="15617" width="23.5546875" style="476" customWidth="1"/>
    <col min="15618" max="15618" width="12.109375" style="476" customWidth="1"/>
    <col min="15619" max="15620" width="9.33203125" style="476" customWidth="1"/>
    <col min="15621" max="15621" width="12.109375" style="476" customWidth="1"/>
    <col min="15622" max="15623" width="9.33203125" style="476" customWidth="1"/>
    <col min="15624" max="15624" width="12.109375" style="476" customWidth="1"/>
    <col min="15625" max="15626" width="9.33203125" style="476" customWidth="1"/>
    <col min="15627" max="15627" width="12.109375" style="476" customWidth="1"/>
    <col min="15628" max="15629" width="9.33203125" style="476" customWidth="1"/>
    <col min="15630" max="15872" width="11" style="476"/>
    <col min="15873" max="15873" width="23.5546875" style="476" customWidth="1"/>
    <col min="15874" max="15874" width="12.109375" style="476" customWidth="1"/>
    <col min="15875" max="15876" width="9.33203125" style="476" customWidth="1"/>
    <col min="15877" max="15877" width="12.109375" style="476" customWidth="1"/>
    <col min="15878" max="15879" width="9.33203125" style="476" customWidth="1"/>
    <col min="15880" max="15880" width="12.109375" style="476" customWidth="1"/>
    <col min="15881" max="15882" width="9.33203125" style="476" customWidth="1"/>
    <col min="15883" max="15883" width="12.109375" style="476" customWidth="1"/>
    <col min="15884" max="15885" width="9.33203125" style="476" customWidth="1"/>
    <col min="15886" max="16128" width="11" style="476"/>
    <col min="16129" max="16129" width="23.5546875" style="476" customWidth="1"/>
    <col min="16130" max="16130" width="12.109375" style="476" customWidth="1"/>
    <col min="16131" max="16132" width="9.33203125" style="476" customWidth="1"/>
    <col min="16133" max="16133" width="12.109375" style="476" customWidth="1"/>
    <col min="16134" max="16135" width="9.33203125" style="476" customWidth="1"/>
    <col min="16136" max="16136" width="12.109375" style="476" customWidth="1"/>
    <col min="16137" max="16138" width="9.33203125" style="476" customWidth="1"/>
    <col min="16139" max="16139" width="12.109375" style="476" customWidth="1"/>
    <col min="16140" max="16141" width="9.33203125" style="476" customWidth="1"/>
    <col min="16142" max="16384" width="11" style="476"/>
  </cols>
  <sheetData>
    <row r="1" spans="1:133" ht="26.25" customHeight="1" x14ac:dyDescent="0.4">
      <c r="A1" s="475" t="s">
        <v>782</v>
      </c>
      <c r="B1" s="475"/>
      <c r="C1" s="475"/>
      <c r="D1" s="475"/>
      <c r="E1" s="475"/>
      <c r="F1" s="475"/>
    </row>
    <row r="2" spans="1:133" ht="21.9" customHeight="1" x14ac:dyDescent="0.25">
      <c r="A2" s="477" t="s">
        <v>783</v>
      </c>
      <c r="B2" s="477"/>
      <c r="C2" s="477"/>
      <c r="D2" s="477"/>
      <c r="E2" s="477"/>
      <c r="F2" s="477"/>
    </row>
    <row r="3" spans="1:133" ht="21.9" customHeight="1" thickBot="1" x14ac:dyDescent="0.3">
      <c r="A3" s="478"/>
      <c r="B3" s="478"/>
      <c r="C3" s="478"/>
      <c r="D3" s="478"/>
      <c r="E3" s="478"/>
      <c r="F3" s="478"/>
    </row>
    <row r="4" spans="1:133" ht="30" customHeight="1" thickBot="1" x14ac:dyDescent="0.35">
      <c r="A4" s="479" t="s">
        <v>784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1"/>
      <c r="M4" s="482" t="s">
        <v>785</v>
      </c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483"/>
      <c r="AX4" s="483"/>
      <c r="AY4" s="483"/>
      <c r="AZ4" s="483"/>
      <c r="BA4" s="483"/>
      <c r="BB4" s="483"/>
      <c r="BC4" s="483"/>
      <c r="BD4" s="483"/>
      <c r="BE4" s="483"/>
      <c r="BF4" s="483"/>
      <c r="BG4" s="483"/>
      <c r="BH4" s="483"/>
      <c r="BI4" s="483"/>
      <c r="BJ4" s="483"/>
      <c r="BK4" s="483"/>
      <c r="BL4" s="483"/>
      <c r="BM4" s="483"/>
      <c r="BN4" s="483"/>
      <c r="BO4" s="483"/>
      <c r="BP4" s="483"/>
      <c r="BQ4" s="483"/>
      <c r="BR4" s="483"/>
      <c r="BS4" s="483"/>
      <c r="BT4" s="483"/>
      <c r="BU4" s="483"/>
      <c r="BV4" s="483"/>
      <c r="BW4" s="483"/>
      <c r="BX4" s="483"/>
      <c r="BY4" s="483"/>
      <c r="BZ4" s="483"/>
      <c r="CA4" s="483"/>
      <c r="CB4" s="483"/>
      <c r="CC4" s="483"/>
      <c r="CD4" s="483"/>
      <c r="CE4" s="483"/>
      <c r="CF4" s="483"/>
      <c r="CG4" s="483"/>
      <c r="CH4" s="483"/>
      <c r="CI4" s="483"/>
      <c r="CJ4" s="483"/>
      <c r="CK4" s="483"/>
      <c r="CL4" s="483"/>
      <c r="CM4" s="483"/>
      <c r="CN4" s="483"/>
      <c r="CO4" s="483"/>
      <c r="CP4" s="483"/>
      <c r="CQ4" s="483"/>
      <c r="CR4" s="483"/>
      <c r="CS4" s="483"/>
      <c r="CT4" s="483"/>
      <c r="CU4" s="483"/>
      <c r="CV4" s="483"/>
      <c r="CW4" s="483"/>
      <c r="CX4" s="483"/>
      <c r="CY4" s="483"/>
      <c r="CZ4" s="483"/>
      <c r="DA4" s="483"/>
      <c r="DB4" s="483"/>
      <c r="DC4" s="483"/>
      <c r="DD4" s="483"/>
      <c r="DE4" s="483"/>
      <c r="DF4" s="483"/>
      <c r="DG4" s="483"/>
      <c r="DH4" s="483"/>
      <c r="DI4" s="483"/>
      <c r="DJ4" s="483"/>
      <c r="DK4" s="483"/>
      <c r="DL4" s="483"/>
      <c r="DM4" s="483"/>
      <c r="DN4" s="483"/>
      <c r="DO4" s="483"/>
      <c r="DP4" s="483"/>
      <c r="DQ4" s="483"/>
      <c r="DR4" s="483"/>
      <c r="DS4" s="483"/>
      <c r="DT4" s="483"/>
      <c r="DU4" s="483"/>
      <c r="DV4" s="483"/>
      <c r="DW4" s="483"/>
    </row>
    <row r="5" spans="1:133" ht="15.75" customHeight="1" x14ac:dyDescent="0.3">
      <c r="A5" s="484" t="s">
        <v>605</v>
      </c>
      <c r="B5" s="485" t="s">
        <v>786</v>
      </c>
      <c r="C5" s="486"/>
      <c r="D5" s="486"/>
      <c r="E5" s="486"/>
      <c r="F5" s="486"/>
      <c r="G5" s="487"/>
      <c r="H5" s="485" t="s">
        <v>142</v>
      </c>
      <c r="I5" s="486"/>
      <c r="J5" s="486"/>
      <c r="K5" s="486"/>
      <c r="L5" s="486"/>
      <c r="M5" s="487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  <c r="BL5" s="483"/>
      <c r="BM5" s="483"/>
      <c r="BN5" s="483"/>
      <c r="BO5" s="483"/>
      <c r="BP5" s="483"/>
      <c r="BQ5" s="483"/>
      <c r="BR5" s="483"/>
      <c r="BS5" s="483"/>
      <c r="BT5" s="483"/>
      <c r="BU5" s="483"/>
      <c r="BV5" s="483"/>
      <c r="BW5" s="483"/>
      <c r="BX5" s="483"/>
      <c r="BY5" s="483"/>
      <c r="BZ5" s="483"/>
      <c r="CA5" s="483"/>
      <c r="CB5" s="483"/>
      <c r="CC5" s="483"/>
      <c r="CD5" s="483"/>
      <c r="CE5" s="483"/>
      <c r="CF5" s="483"/>
      <c r="CG5" s="483"/>
      <c r="CH5" s="483"/>
      <c r="CI5" s="483"/>
      <c r="CJ5" s="483"/>
      <c r="CK5" s="483"/>
      <c r="CL5" s="483"/>
      <c r="CM5" s="483"/>
      <c r="CN5" s="483"/>
      <c r="CO5" s="483"/>
      <c r="CP5" s="483"/>
      <c r="CQ5" s="483"/>
      <c r="CR5" s="483"/>
      <c r="CS5" s="483"/>
      <c r="CT5" s="483"/>
      <c r="CU5" s="483"/>
      <c r="CV5" s="483"/>
      <c r="CW5" s="483"/>
      <c r="CX5" s="483"/>
      <c r="CY5" s="483"/>
      <c r="CZ5" s="483"/>
      <c r="DA5" s="483"/>
      <c r="DB5" s="483"/>
      <c r="DC5" s="483"/>
      <c r="DD5" s="483"/>
      <c r="DE5" s="483"/>
      <c r="DF5" s="483"/>
      <c r="DG5" s="483"/>
      <c r="DH5" s="483"/>
      <c r="DI5" s="483"/>
      <c r="DJ5" s="483"/>
      <c r="DK5" s="483"/>
      <c r="DL5" s="483"/>
      <c r="DM5" s="483"/>
      <c r="DN5" s="483"/>
      <c r="DO5" s="483"/>
      <c r="DP5" s="483"/>
      <c r="DQ5" s="483"/>
      <c r="DR5" s="483"/>
      <c r="DS5" s="483"/>
      <c r="DT5" s="483"/>
      <c r="DU5" s="483"/>
      <c r="DV5" s="483"/>
      <c r="DW5" s="483"/>
      <c r="DX5" s="483"/>
      <c r="DY5" s="483"/>
      <c r="DZ5" s="483"/>
      <c r="EA5" s="483"/>
      <c r="EB5" s="483"/>
      <c r="EC5" s="483"/>
    </row>
    <row r="6" spans="1:133" ht="15.75" customHeight="1" x14ac:dyDescent="0.3">
      <c r="A6" s="488"/>
      <c r="B6" s="489" t="s">
        <v>787</v>
      </c>
      <c r="C6" s="490"/>
      <c r="D6" s="490"/>
      <c r="E6" s="491" t="s">
        <v>788</v>
      </c>
      <c r="F6" s="490"/>
      <c r="G6" s="492"/>
      <c r="H6" s="489" t="s">
        <v>789</v>
      </c>
      <c r="I6" s="490"/>
      <c r="J6" s="490"/>
      <c r="K6" s="491" t="s">
        <v>790</v>
      </c>
      <c r="L6" s="490"/>
      <c r="M6" s="492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  <c r="BK6" s="483"/>
      <c r="BL6" s="483"/>
      <c r="BM6" s="483"/>
      <c r="BN6" s="483"/>
      <c r="BO6" s="483"/>
      <c r="BP6" s="483"/>
      <c r="BQ6" s="483"/>
      <c r="BR6" s="483"/>
      <c r="BS6" s="483"/>
      <c r="BT6" s="483"/>
      <c r="BU6" s="483"/>
      <c r="BV6" s="483"/>
      <c r="BW6" s="483"/>
      <c r="BX6" s="483"/>
      <c r="BY6" s="483"/>
      <c r="BZ6" s="483"/>
      <c r="CA6" s="483"/>
      <c r="CB6" s="483"/>
      <c r="CC6" s="483"/>
      <c r="CD6" s="483"/>
      <c r="CE6" s="483"/>
      <c r="CF6" s="483"/>
      <c r="CG6" s="483"/>
      <c r="CH6" s="483"/>
      <c r="CI6" s="483"/>
      <c r="CJ6" s="483"/>
      <c r="CK6" s="483"/>
      <c r="CL6" s="483"/>
      <c r="CM6" s="483"/>
      <c r="CN6" s="483"/>
      <c r="CO6" s="483"/>
      <c r="CP6" s="483"/>
      <c r="CQ6" s="483"/>
      <c r="CR6" s="483"/>
      <c r="CS6" s="483"/>
      <c r="CT6" s="483"/>
      <c r="CU6" s="483"/>
      <c r="CV6" s="483"/>
      <c r="CW6" s="483"/>
      <c r="CX6" s="483"/>
      <c r="CY6" s="483"/>
      <c r="CZ6" s="483"/>
      <c r="DA6" s="483"/>
      <c r="DB6" s="483"/>
      <c r="DC6" s="483"/>
      <c r="DD6" s="483"/>
      <c r="DE6" s="483"/>
      <c r="DF6" s="483"/>
      <c r="DG6" s="483"/>
      <c r="DH6" s="483"/>
      <c r="DI6" s="483"/>
      <c r="DJ6" s="483"/>
      <c r="DK6" s="483"/>
      <c r="DL6" s="483"/>
      <c r="DM6" s="483"/>
      <c r="DN6" s="483"/>
      <c r="DO6" s="483"/>
      <c r="DP6" s="483"/>
      <c r="DQ6" s="483"/>
      <c r="DR6" s="483"/>
      <c r="DS6" s="483"/>
      <c r="DT6" s="483"/>
      <c r="DU6" s="483"/>
      <c r="DV6" s="483"/>
      <c r="DW6" s="483"/>
      <c r="DX6" s="483"/>
      <c r="DY6" s="483"/>
      <c r="DZ6" s="483"/>
      <c r="EA6" s="483"/>
      <c r="EB6" s="483"/>
      <c r="EC6" s="483"/>
    </row>
    <row r="7" spans="1:133" ht="35.25" customHeight="1" thickBot="1" x14ac:dyDescent="0.35">
      <c r="A7" s="493"/>
      <c r="B7" s="494" t="s">
        <v>791</v>
      </c>
      <c r="C7" s="495">
        <v>2022</v>
      </c>
      <c r="D7" s="496" t="s">
        <v>792</v>
      </c>
      <c r="E7" s="497" t="str">
        <f>B7</f>
        <v>Mitjana 2012/2021</v>
      </c>
      <c r="F7" s="495">
        <f t="shared" ref="F7:M7" si="0">C7</f>
        <v>2022</v>
      </c>
      <c r="G7" s="498" t="str">
        <f t="shared" si="0"/>
        <v>Avanç 2023</v>
      </c>
      <c r="H7" s="494" t="str">
        <f t="shared" si="0"/>
        <v>Mitjana 2012/2021</v>
      </c>
      <c r="I7" s="495">
        <f t="shared" si="0"/>
        <v>2022</v>
      </c>
      <c r="J7" s="496" t="str">
        <f t="shared" si="0"/>
        <v>Avanç 2023</v>
      </c>
      <c r="K7" s="497" t="str">
        <f t="shared" si="0"/>
        <v>Mitjana 2012/2021</v>
      </c>
      <c r="L7" s="495">
        <f t="shared" si="0"/>
        <v>2022</v>
      </c>
      <c r="M7" s="498" t="str">
        <f t="shared" si="0"/>
        <v>Avanç 2023</v>
      </c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483"/>
      <c r="AZ7" s="483"/>
      <c r="BA7" s="483"/>
      <c r="BB7" s="483"/>
      <c r="BC7" s="483"/>
      <c r="BD7" s="483"/>
      <c r="BE7" s="483"/>
      <c r="BF7" s="483"/>
      <c r="BG7" s="483"/>
      <c r="BH7" s="483"/>
      <c r="BI7" s="483"/>
      <c r="BJ7" s="483"/>
      <c r="BK7" s="483"/>
      <c r="BL7" s="483"/>
      <c r="BM7" s="483"/>
      <c r="BN7" s="483"/>
      <c r="BO7" s="483"/>
      <c r="BP7" s="483"/>
      <c r="BQ7" s="483"/>
      <c r="BR7" s="483"/>
      <c r="BS7" s="483"/>
      <c r="BT7" s="483"/>
      <c r="BU7" s="483"/>
      <c r="BV7" s="483"/>
      <c r="BW7" s="483"/>
      <c r="BX7" s="483"/>
      <c r="BY7" s="483"/>
      <c r="BZ7" s="483"/>
      <c r="CA7" s="483"/>
      <c r="CB7" s="483"/>
      <c r="CC7" s="483"/>
      <c r="CD7" s="483"/>
      <c r="CE7" s="483"/>
      <c r="CF7" s="483"/>
      <c r="CG7" s="483"/>
      <c r="CH7" s="483"/>
      <c r="CI7" s="483"/>
      <c r="CJ7" s="483"/>
      <c r="CK7" s="483"/>
      <c r="CL7" s="483"/>
      <c r="CM7" s="483"/>
      <c r="CN7" s="483"/>
      <c r="CO7" s="483"/>
      <c r="CP7" s="483"/>
      <c r="CQ7" s="483"/>
      <c r="CR7" s="483"/>
      <c r="CS7" s="483"/>
      <c r="CT7" s="483"/>
      <c r="CU7" s="483"/>
      <c r="CV7" s="483"/>
      <c r="CW7" s="483"/>
      <c r="CX7" s="483"/>
      <c r="CY7" s="483"/>
      <c r="CZ7" s="483"/>
      <c r="DA7" s="483"/>
      <c r="DB7" s="483"/>
      <c r="DC7" s="483"/>
      <c r="DD7" s="483"/>
      <c r="DE7" s="483"/>
      <c r="DF7" s="483"/>
      <c r="DG7" s="483"/>
      <c r="DH7" s="483"/>
      <c r="DI7" s="483"/>
      <c r="DJ7" s="483"/>
      <c r="DK7" s="483"/>
      <c r="DL7" s="483"/>
      <c r="DM7" s="483"/>
      <c r="DN7" s="483"/>
      <c r="DO7" s="483"/>
      <c r="DP7" s="483"/>
      <c r="DQ7" s="483"/>
      <c r="DR7" s="483"/>
      <c r="DS7" s="483"/>
      <c r="DT7" s="483"/>
      <c r="DU7" s="483"/>
      <c r="DV7" s="483"/>
      <c r="DW7" s="483"/>
      <c r="DX7" s="483"/>
      <c r="DY7" s="483"/>
      <c r="DZ7" s="483"/>
      <c r="EA7" s="483"/>
      <c r="EB7" s="483"/>
      <c r="EC7" s="483"/>
    </row>
    <row r="8" spans="1:133" ht="15.75" customHeight="1" x14ac:dyDescent="0.3">
      <c r="A8" s="499" t="s">
        <v>793</v>
      </c>
      <c r="B8" s="500"/>
      <c r="C8" s="501"/>
      <c r="D8" s="501"/>
      <c r="E8" s="501"/>
      <c r="F8" s="501"/>
      <c r="G8" s="502"/>
      <c r="H8" s="503"/>
      <c r="I8" s="504"/>
      <c r="J8" s="504"/>
      <c r="K8" s="504"/>
      <c r="L8" s="504"/>
      <c r="M8" s="505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3"/>
      <c r="AY8" s="483"/>
      <c r="AZ8" s="483"/>
      <c r="BA8" s="483"/>
      <c r="BB8" s="483"/>
      <c r="BC8" s="483"/>
      <c r="BD8" s="483"/>
      <c r="BE8" s="483"/>
      <c r="BF8" s="483"/>
      <c r="BG8" s="483"/>
      <c r="BH8" s="483"/>
      <c r="BI8" s="483"/>
      <c r="BJ8" s="483"/>
      <c r="BK8" s="483"/>
      <c r="BL8" s="483"/>
      <c r="BM8" s="483"/>
      <c r="BN8" s="483"/>
      <c r="BO8" s="483"/>
      <c r="BP8" s="483"/>
      <c r="BQ8" s="483"/>
      <c r="BR8" s="483"/>
      <c r="BS8" s="483"/>
      <c r="BT8" s="483"/>
      <c r="BU8" s="483"/>
      <c r="BV8" s="483"/>
      <c r="BW8" s="483"/>
      <c r="BX8" s="483"/>
      <c r="BY8" s="483"/>
      <c r="BZ8" s="483"/>
      <c r="CA8" s="483"/>
      <c r="CB8" s="483"/>
      <c r="CC8" s="483"/>
      <c r="CD8" s="483"/>
      <c r="CE8" s="483"/>
      <c r="CF8" s="483"/>
      <c r="CG8" s="483"/>
      <c r="CH8" s="483"/>
      <c r="CI8" s="483"/>
      <c r="CJ8" s="483"/>
      <c r="CK8" s="483"/>
      <c r="CL8" s="483"/>
      <c r="CM8" s="483"/>
      <c r="CN8" s="483"/>
      <c r="CO8" s="483"/>
      <c r="CP8" s="483"/>
      <c r="CQ8" s="483"/>
      <c r="CR8" s="483"/>
      <c r="CS8" s="483"/>
      <c r="CT8" s="483"/>
      <c r="CU8" s="483"/>
      <c r="CV8" s="483"/>
      <c r="CW8" s="483"/>
      <c r="CX8" s="483"/>
      <c r="CY8" s="483"/>
      <c r="CZ8" s="483"/>
      <c r="DA8" s="483"/>
      <c r="DB8" s="483"/>
      <c r="DC8" s="483"/>
      <c r="DD8" s="483"/>
      <c r="DE8" s="483"/>
      <c r="DF8" s="483"/>
      <c r="DG8" s="483"/>
      <c r="DH8" s="483"/>
      <c r="DI8" s="483"/>
      <c r="DJ8" s="483"/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83"/>
      <c r="DX8" s="483"/>
      <c r="DY8" s="483"/>
      <c r="DZ8" s="483"/>
      <c r="EA8" s="483"/>
      <c r="EB8" s="483"/>
      <c r="EC8" s="483"/>
    </row>
    <row r="9" spans="1:133" ht="15.75" customHeight="1" x14ac:dyDescent="0.3">
      <c r="A9" s="506" t="s">
        <v>712</v>
      </c>
      <c r="B9" s="507">
        <v>15203.199999999999</v>
      </c>
      <c r="C9" s="508">
        <v>15021</v>
      </c>
      <c r="D9" s="508">
        <v>15264</v>
      </c>
      <c r="E9" s="508">
        <v>120161.8</v>
      </c>
      <c r="F9" s="508">
        <v>91343</v>
      </c>
      <c r="G9" s="508">
        <v>95774</v>
      </c>
      <c r="H9" s="509">
        <v>351.3</v>
      </c>
      <c r="I9" s="508">
        <v>414</v>
      </c>
      <c r="J9" s="508">
        <v>376</v>
      </c>
      <c r="K9" s="508">
        <v>1227.5999999999999</v>
      </c>
      <c r="L9" s="508">
        <v>794</v>
      </c>
      <c r="M9" s="510">
        <v>1251</v>
      </c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  <c r="BN9" s="483"/>
      <c r="BO9" s="483"/>
      <c r="BP9" s="483"/>
      <c r="BQ9" s="483"/>
      <c r="BR9" s="483"/>
      <c r="BS9" s="483"/>
      <c r="BT9" s="483"/>
      <c r="BU9" s="483"/>
      <c r="BV9" s="483"/>
      <c r="BW9" s="483"/>
      <c r="BX9" s="483"/>
      <c r="BY9" s="483"/>
      <c r="BZ9" s="483"/>
      <c r="CA9" s="483"/>
      <c r="CB9" s="483"/>
      <c r="CC9" s="483"/>
      <c r="CD9" s="483"/>
      <c r="CE9" s="483"/>
      <c r="CF9" s="483"/>
      <c r="CG9" s="483"/>
      <c r="CH9" s="483"/>
      <c r="CI9" s="483"/>
      <c r="CJ9" s="483"/>
      <c r="CK9" s="483"/>
      <c r="CL9" s="483"/>
      <c r="CM9" s="483"/>
      <c r="CN9" s="483"/>
      <c r="CO9" s="483"/>
      <c r="CP9" s="483"/>
      <c r="CQ9" s="483"/>
      <c r="CR9" s="483"/>
      <c r="CS9" s="483"/>
      <c r="CT9" s="483"/>
      <c r="CU9" s="483"/>
      <c r="CV9" s="483"/>
      <c r="CW9" s="483"/>
      <c r="CX9" s="483"/>
      <c r="CY9" s="483"/>
      <c r="CZ9" s="483"/>
      <c r="DA9" s="483"/>
      <c r="DB9" s="483"/>
      <c r="DC9" s="483"/>
      <c r="DD9" s="483"/>
      <c r="DE9" s="483"/>
      <c r="DF9" s="483"/>
      <c r="DG9" s="483"/>
      <c r="DH9" s="483"/>
      <c r="DI9" s="483"/>
      <c r="DJ9" s="483"/>
      <c r="DK9" s="483"/>
      <c r="DL9" s="483"/>
      <c r="DM9" s="483"/>
      <c r="DN9" s="483"/>
      <c r="DO9" s="483"/>
      <c r="DP9" s="483"/>
      <c r="DQ9" s="483"/>
      <c r="DR9" s="483"/>
      <c r="DS9" s="483"/>
      <c r="DT9" s="483"/>
      <c r="DU9" s="483"/>
      <c r="DV9" s="483"/>
      <c r="DW9" s="483"/>
      <c r="DX9" s="483"/>
      <c r="DY9" s="483"/>
      <c r="DZ9" s="483"/>
      <c r="EA9" s="483"/>
      <c r="EB9" s="483"/>
      <c r="EC9" s="483"/>
    </row>
    <row r="10" spans="1:133" ht="15.75" customHeight="1" x14ac:dyDescent="0.3">
      <c r="A10" s="511" t="s">
        <v>794</v>
      </c>
      <c r="B10" s="512">
        <v>4478.6000000000004</v>
      </c>
      <c r="C10" s="513">
        <v>5100</v>
      </c>
      <c r="D10" s="513">
        <v>5046</v>
      </c>
      <c r="E10" s="513">
        <v>9462.08</v>
      </c>
      <c r="F10" s="513">
        <v>9931</v>
      </c>
      <c r="G10" s="513">
        <v>3273</v>
      </c>
      <c r="H10" s="514">
        <v>1478.7</v>
      </c>
      <c r="I10" s="513">
        <v>1482</v>
      </c>
      <c r="J10" s="513">
        <v>1412</v>
      </c>
      <c r="K10" s="513">
        <v>3679.6</v>
      </c>
      <c r="L10" s="513">
        <v>3482</v>
      </c>
      <c r="M10" s="515">
        <v>1498</v>
      </c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  <c r="BN10" s="483"/>
      <c r="BO10" s="483"/>
      <c r="BP10" s="483"/>
      <c r="BQ10" s="483"/>
      <c r="BR10" s="483"/>
      <c r="BS10" s="483"/>
      <c r="BT10" s="483"/>
      <c r="BU10" s="483"/>
      <c r="BV10" s="483"/>
      <c r="BW10" s="483"/>
      <c r="BX10" s="483"/>
      <c r="BY10" s="483"/>
      <c r="BZ10" s="483"/>
      <c r="CA10" s="483"/>
      <c r="CB10" s="483"/>
      <c r="CC10" s="483"/>
      <c r="CD10" s="483"/>
      <c r="CE10" s="483"/>
      <c r="CF10" s="483"/>
      <c r="CG10" s="483"/>
      <c r="CH10" s="483"/>
      <c r="CI10" s="483"/>
      <c r="CJ10" s="483"/>
      <c r="CK10" s="483"/>
      <c r="CL10" s="483"/>
      <c r="CM10" s="483"/>
      <c r="CN10" s="483"/>
      <c r="CO10" s="483"/>
      <c r="CP10" s="483"/>
      <c r="CQ10" s="483"/>
      <c r="CR10" s="483"/>
      <c r="CS10" s="483"/>
      <c r="CT10" s="483"/>
      <c r="CU10" s="483"/>
      <c r="CV10" s="483"/>
      <c r="CW10" s="483"/>
      <c r="CX10" s="483"/>
      <c r="CY10" s="483"/>
      <c r="CZ10" s="483"/>
      <c r="DA10" s="483"/>
      <c r="DB10" s="483"/>
      <c r="DC10" s="483"/>
      <c r="DD10" s="483"/>
      <c r="DE10" s="483"/>
      <c r="DF10" s="483"/>
      <c r="DG10" s="483"/>
      <c r="DH10" s="483"/>
      <c r="DI10" s="483"/>
      <c r="DJ10" s="483"/>
      <c r="DK10" s="483"/>
      <c r="DL10" s="483"/>
      <c r="DM10" s="483"/>
      <c r="DN10" s="483"/>
      <c r="DO10" s="483"/>
      <c r="DP10" s="483"/>
      <c r="DQ10" s="483"/>
      <c r="DR10" s="483"/>
      <c r="DS10" s="483"/>
      <c r="DT10" s="483"/>
      <c r="DU10" s="483"/>
      <c r="DV10" s="483"/>
      <c r="DW10" s="483"/>
      <c r="DX10" s="483"/>
      <c r="DY10" s="483"/>
      <c r="DZ10" s="483"/>
      <c r="EA10" s="483"/>
      <c r="EB10" s="483"/>
      <c r="EC10" s="483"/>
    </row>
    <row r="11" spans="1:133" ht="15.75" customHeight="1" x14ac:dyDescent="0.3">
      <c r="A11" s="516" t="s">
        <v>795</v>
      </c>
      <c r="B11" s="507">
        <v>16325.9</v>
      </c>
      <c r="C11" s="508">
        <v>13085</v>
      </c>
      <c r="D11" s="508">
        <v>12176</v>
      </c>
      <c r="E11" s="508">
        <v>28674.739999999998</v>
      </c>
      <c r="F11" s="508">
        <v>23906</v>
      </c>
      <c r="G11" s="508">
        <v>8608</v>
      </c>
      <c r="H11" s="509">
        <v>3251.8</v>
      </c>
      <c r="I11" s="508">
        <v>2574</v>
      </c>
      <c r="J11" s="508">
        <v>2523</v>
      </c>
      <c r="K11" s="508">
        <v>5962.9</v>
      </c>
      <c r="L11" s="508">
        <v>4616</v>
      </c>
      <c r="M11" s="510">
        <v>2556</v>
      </c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  <c r="AV11" s="483"/>
      <c r="AW11" s="483"/>
      <c r="AX11" s="483"/>
      <c r="AY11" s="483"/>
      <c r="AZ11" s="483"/>
      <c r="BA11" s="483"/>
      <c r="BB11" s="483"/>
      <c r="BC11" s="483"/>
      <c r="BD11" s="483"/>
      <c r="BE11" s="483"/>
      <c r="BF11" s="483"/>
      <c r="BG11" s="483"/>
      <c r="BH11" s="483"/>
      <c r="BI11" s="483"/>
      <c r="BJ11" s="483"/>
      <c r="BK11" s="483"/>
      <c r="BL11" s="483"/>
      <c r="BM11" s="483"/>
      <c r="BN11" s="483"/>
      <c r="BO11" s="483"/>
      <c r="BP11" s="483"/>
      <c r="BQ11" s="483"/>
      <c r="BR11" s="483"/>
      <c r="BS11" s="483"/>
      <c r="BT11" s="483"/>
      <c r="BU11" s="483"/>
      <c r="BV11" s="483"/>
      <c r="BW11" s="483"/>
      <c r="BX11" s="483"/>
      <c r="BY11" s="483"/>
      <c r="BZ11" s="483"/>
      <c r="CA11" s="483"/>
      <c r="CB11" s="483"/>
      <c r="CC11" s="483"/>
      <c r="CD11" s="483"/>
      <c r="CE11" s="483"/>
      <c r="CF11" s="483"/>
      <c r="CG11" s="483"/>
      <c r="CH11" s="483"/>
      <c r="CI11" s="483"/>
      <c r="CJ11" s="483"/>
      <c r="CK11" s="483"/>
      <c r="CL11" s="483"/>
      <c r="CM11" s="483"/>
      <c r="CN11" s="483"/>
      <c r="CO11" s="483"/>
      <c r="CP11" s="483"/>
      <c r="CQ11" s="483"/>
      <c r="CR11" s="483"/>
      <c r="CS11" s="483"/>
      <c r="CT11" s="483"/>
      <c r="CU11" s="483"/>
      <c r="CV11" s="483"/>
      <c r="CW11" s="483"/>
      <c r="CX11" s="483"/>
      <c r="CY11" s="483"/>
      <c r="CZ11" s="483"/>
      <c r="DA11" s="483"/>
      <c r="DB11" s="483"/>
      <c r="DC11" s="483"/>
      <c r="DD11" s="483"/>
      <c r="DE11" s="483"/>
      <c r="DF11" s="483"/>
      <c r="DG11" s="483"/>
      <c r="DH11" s="483"/>
      <c r="DI11" s="483"/>
      <c r="DJ11" s="483"/>
      <c r="DK11" s="483"/>
      <c r="DL11" s="483"/>
      <c r="DM11" s="483"/>
      <c r="DN11" s="483"/>
      <c r="DO11" s="483"/>
      <c r="DP11" s="483"/>
      <c r="DQ11" s="483"/>
      <c r="DR11" s="483"/>
      <c r="DS11" s="483"/>
      <c r="DT11" s="483"/>
      <c r="DU11" s="483"/>
      <c r="DV11" s="483"/>
      <c r="DW11" s="483"/>
      <c r="DX11" s="483"/>
      <c r="DY11" s="483"/>
      <c r="DZ11" s="483"/>
      <c r="EA11" s="483"/>
      <c r="EB11" s="483"/>
      <c r="EC11" s="483"/>
    </row>
    <row r="12" spans="1:133" ht="15.75" customHeight="1" x14ac:dyDescent="0.3">
      <c r="A12" s="511" t="s">
        <v>796</v>
      </c>
      <c r="B12" s="512">
        <v>5428</v>
      </c>
      <c r="C12" s="513">
        <v>5236</v>
      </c>
      <c r="D12" s="513">
        <v>5552</v>
      </c>
      <c r="E12" s="513">
        <v>9714.11</v>
      </c>
      <c r="F12" s="513">
        <v>10498</v>
      </c>
      <c r="G12" s="515">
        <v>4990</v>
      </c>
      <c r="H12" s="514">
        <v>2469.1999999999998</v>
      </c>
      <c r="I12" s="513">
        <v>2037</v>
      </c>
      <c r="J12" s="513">
        <v>2432</v>
      </c>
      <c r="K12" s="513">
        <v>5078</v>
      </c>
      <c r="L12" s="513">
        <v>4627</v>
      </c>
      <c r="M12" s="515">
        <v>2487</v>
      </c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483"/>
      <c r="BF12" s="483"/>
      <c r="BG12" s="483"/>
      <c r="BH12" s="483"/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C12" s="483"/>
      <c r="DD12" s="483"/>
      <c r="DE12" s="483"/>
      <c r="DF12" s="483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3"/>
      <c r="DT12" s="483"/>
      <c r="DU12" s="483"/>
      <c r="DV12" s="483"/>
      <c r="DW12" s="483"/>
      <c r="DX12" s="483"/>
      <c r="DY12" s="483"/>
      <c r="DZ12" s="483"/>
      <c r="EA12" s="483"/>
      <c r="EB12" s="483"/>
      <c r="EC12" s="483"/>
    </row>
    <row r="13" spans="1:133" ht="15.75" customHeight="1" x14ac:dyDescent="0.3">
      <c r="A13" s="517" t="s">
        <v>711</v>
      </c>
      <c r="B13" s="507">
        <v>559.9</v>
      </c>
      <c r="C13" s="508">
        <v>311</v>
      </c>
      <c r="D13" s="508">
        <v>305</v>
      </c>
      <c r="E13" s="508">
        <v>5335.11</v>
      </c>
      <c r="F13" s="508">
        <v>3939</v>
      </c>
      <c r="G13" s="510">
        <v>3658</v>
      </c>
      <c r="H13" s="518">
        <v>252.6</v>
      </c>
      <c r="I13" s="519">
        <v>200</v>
      </c>
      <c r="J13" s="519">
        <v>184</v>
      </c>
      <c r="K13" s="519">
        <v>2633.7</v>
      </c>
      <c r="L13" s="519">
        <v>2399</v>
      </c>
      <c r="M13" s="520">
        <v>2208</v>
      </c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</row>
    <row r="14" spans="1:133" ht="15.75" customHeight="1" x14ac:dyDescent="0.3">
      <c r="A14" s="499" t="s">
        <v>797</v>
      </c>
      <c r="B14" s="521"/>
      <c r="C14" s="522"/>
      <c r="D14" s="522"/>
      <c r="E14" s="522"/>
      <c r="F14" s="522"/>
      <c r="G14" s="523"/>
      <c r="H14" s="509"/>
      <c r="I14" s="508"/>
      <c r="J14" s="508"/>
      <c r="K14" s="508"/>
      <c r="L14" s="508"/>
      <c r="M14" s="510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3"/>
      <c r="CH14" s="483"/>
      <c r="CI14" s="483"/>
      <c r="CJ14" s="483"/>
      <c r="CK14" s="483"/>
      <c r="CL14" s="483"/>
      <c r="CM14" s="483"/>
      <c r="CN14" s="483"/>
      <c r="CO14" s="483"/>
      <c r="CP14" s="483"/>
      <c r="CQ14" s="483"/>
      <c r="CR14" s="483"/>
      <c r="CS14" s="483"/>
      <c r="CT14" s="483"/>
      <c r="CU14" s="483"/>
      <c r="CV14" s="483"/>
      <c r="CW14" s="483"/>
      <c r="CX14" s="483"/>
      <c r="CY14" s="483"/>
      <c r="CZ14" s="483"/>
      <c r="DA14" s="483"/>
      <c r="DB14" s="483"/>
      <c r="DC14" s="483"/>
      <c r="DD14" s="483"/>
      <c r="DE14" s="483"/>
      <c r="DF14" s="483"/>
      <c r="DG14" s="483"/>
      <c r="DH14" s="483"/>
      <c r="DI14" s="483"/>
      <c r="DJ14" s="483"/>
      <c r="DK14" s="483"/>
      <c r="DL14" s="483"/>
      <c r="DM14" s="483"/>
      <c r="DN14" s="483"/>
      <c r="DO14" s="483"/>
      <c r="DP14" s="483"/>
      <c r="DQ14" s="483"/>
      <c r="DR14" s="483"/>
      <c r="DS14" s="483"/>
      <c r="DT14" s="483"/>
      <c r="DU14" s="483"/>
      <c r="DV14" s="483"/>
      <c r="DW14" s="483"/>
      <c r="DX14" s="483"/>
      <c r="DY14" s="483"/>
      <c r="DZ14" s="483"/>
      <c r="EA14" s="483"/>
      <c r="EB14" s="483"/>
      <c r="EC14" s="483"/>
    </row>
    <row r="15" spans="1:133" ht="15.75" customHeight="1" x14ac:dyDescent="0.3">
      <c r="A15" s="506" t="s">
        <v>798</v>
      </c>
      <c r="B15" s="507">
        <v>13.5</v>
      </c>
      <c r="C15" s="508">
        <v>5</v>
      </c>
      <c r="D15" s="508">
        <v>0</v>
      </c>
      <c r="E15" s="508">
        <v>22.29</v>
      </c>
      <c r="F15" s="508">
        <v>6</v>
      </c>
      <c r="G15" s="510">
        <v>0</v>
      </c>
      <c r="H15" s="509">
        <v>3</v>
      </c>
      <c r="I15" s="508">
        <v>5</v>
      </c>
      <c r="J15" s="508">
        <v>0</v>
      </c>
      <c r="K15" s="508">
        <v>4.0999999999999996</v>
      </c>
      <c r="L15" s="508">
        <v>6</v>
      </c>
      <c r="M15" s="510">
        <v>0</v>
      </c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</row>
    <row r="16" spans="1:133" ht="15.75" customHeight="1" x14ac:dyDescent="0.3">
      <c r="A16" s="524" t="s">
        <v>799</v>
      </c>
      <c r="B16" s="512">
        <v>14.8</v>
      </c>
      <c r="C16" s="513">
        <v>15</v>
      </c>
      <c r="D16" s="513">
        <v>10</v>
      </c>
      <c r="E16" s="513">
        <v>9.58</v>
      </c>
      <c r="F16" s="513">
        <v>16</v>
      </c>
      <c r="G16" s="515">
        <v>2</v>
      </c>
      <c r="H16" s="525">
        <v>1.9</v>
      </c>
      <c r="I16" s="526">
        <v>0</v>
      </c>
      <c r="J16" s="526">
        <v>0</v>
      </c>
      <c r="K16" s="526">
        <v>1.2</v>
      </c>
      <c r="L16" s="526">
        <v>0</v>
      </c>
      <c r="M16" s="527">
        <v>0</v>
      </c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3"/>
      <c r="AY16" s="483"/>
      <c r="AZ16" s="483"/>
      <c r="BA16" s="483"/>
      <c r="BB16" s="483"/>
      <c r="BC16" s="483"/>
      <c r="BD16" s="483"/>
      <c r="BE16" s="483"/>
      <c r="BF16" s="483"/>
      <c r="BG16" s="483"/>
      <c r="BH16" s="483"/>
      <c r="BI16" s="483"/>
      <c r="BJ16" s="48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483"/>
      <c r="DA16" s="483"/>
      <c r="DB16" s="483"/>
      <c r="DC16" s="483"/>
      <c r="DD16" s="483"/>
      <c r="DE16" s="483"/>
      <c r="DF16" s="483"/>
      <c r="DG16" s="483"/>
      <c r="DH16" s="483"/>
      <c r="DI16" s="483"/>
      <c r="DJ16" s="483"/>
      <c r="DK16" s="483"/>
      <c r="DL16" s="483"/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</row>
    <row r="17" spans="1:133" ht="15.75" customHeight="1" x14ac:dyDescent="0.3">
      <c r="A17" s="499" t="s">
        <v>800</v>
      </c>
      <c r="B17" s="521"/>
      <c r="C17" s="522"/>
      <c r="D17" s="522"/>
      <c r="E17" s="522"/>
      <c r="F17" s="522"/>
      <c r="G17" s="523"/>
      <c r="H17" s="509"/>
      <c r="I17" s="508"/>
      <c r="J17" s="508"/>
      <c r="K17" s="508"/>
      <c r="L17" s="508"/>
      <c r="M17" s="510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483"/>
      <c r="BF17" s="483"/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483"/>
      <c r="BZ17" s="483"/>
      <c r="CA17" s="483"/>
      <c r="CB17" s="483"/>
      <c r="CC17" s="483"/>
      <c r="CD17" s="483"/>
      <c r="CE17" s="483"/>
      <c r="CF17" s="483"/>
      <c r="CG17" s="483"/>
      <c r="CH17" s="483"/>
      <c r="CI17" s="483"/>
      <c r="CJ17" s="483"/>
      <c r="CK17" s="483"/>
      <c r="CL17" s="483"/>
      <c r="CM17" s="483"/>
      <c r="CN17" s="483"/>
      <c r="CO17" s="483"/>
      <c r="CP17" s="483"/>
      <c r="CQ17" s="483"/>
      <c r="CR17" s="483"/>
      <c r="CS17" s="483"/>
      <c r="CT17" s="483"/>
      <c r="CU17" s="483"/>
      <c r="CV17" s="483"/>
      <c r="CW17" s="483"/>
      <c r="CX17" s="483"/>
      <c r="CY17" s="483"/>
      <c r="CZ17" s="483"/>
      <c r="DA17" s="483"/>
      <c r="DB17" s="483"/>
      <c r="DC17" s="483"/>
      <c r="DD17" s="483"/>
      <c r="DE17" s="483"/>
      <c r="DF17" s="483"/>
      <c r="DG17" s="483"/>
      <c r="DH17" s="483"/>
      <c r="DI17" s="483"/>
      <c r="DJ17" s="483"/>
      <c r="DK17" s="483"/>
      <c r="DL17" s="483"/>
      <c r="DM17" s="483"/>
      <c r="DN17" s="483"/>
      <c r="DO17" s="483"/>
      <c r="DP17" s="483"/>
      <c r="DQ17" s="483"/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3"/>
      <c r="EC17" s="483"/>
    </row>
    <row r="18" spans="1:133" ht="15.75" customHeight="1" x14ac:dyDescent="0.3">
      <c r="A18" s="516" t="s">
        <v>801</v>
      </c>
      <c r="B18" s="507">
        <v>1133.2</v>
      </c>
      <c r="C18" s="508">
        <v>1413</v>
      </c>
      <c r="D18" s="508">
        <v>1469</v>
      </c>
      <c r="E18" s="508">
        <v>37103.94</v>
      </c>
      <c r="F18" s="508">
        <v>52938</v>
      </c>
      <c r="G18" s="510">
        <v>52792</v>
      </c>
      <c r="H18" s="509">
        <v>228.5</v>
      </c>
      <c r="I18" s="508">
        <v>284</v>
      </c>
      <c r="J18" s="508">
        <v>315</v>
      </c>
      <c r="K18" s="508">
        <v>5780.4</v>
      </c>
      <c r="L18" s="508">
        <v>5510</v>
      </c>
      <c r="M18" s="510">
        <v>7560</v>
      </c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3"/>
      <c r="AY18" s="483"/>
      <c r="AZ18" s="483"/>
      <c r="BA18" s="483"/>
      <c r="BB18" s="483"/>
      <c r="BC18" s="483"/>
      <c r="BD18" s="483"/>
      <c r="BE18" s="483"/>
      <c r="BF18" s="483"/>
      <c r="BG18" s="483"/>
      <c r="BH18" s="483"/>
      <c r="BI18" s="483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483"/>
      <c r="CB18" s="483"/>
      <c r="CC18" s="483"/>
      <c r="CD18" s="483"/>
      <c r="CE18" s="483"/>
      <c r="CF18" s="483"/>
      <c r="CG18" s="483"/>
      <c r="CH18" s="483"/>
      <c r="CI18" s="483"/>
      <c r="CJ18" s="483"/>
      <c r="CK18" s="483"/>
      <c r="CL18" s="483"/>
      <c r="CM18" s="483"/>
      <c r="CN18" s="483"/>
      <c r="CO18" s="483"/>
      <c r="CP18" s="483"/>
      <c r="CQ18" s="483"/>
      <c r="CR18" s="483"/>
      <c r="CS18" s="483"/>
      <c r="CT18" s="483"/>
      <c r="CU18" s="483"/>
      <c r="CV18" s="483"/>
      <c r="CW18" s="483"/>
      <c r="CX18" s="483"/>
      <c r="CY18" s="483"/>
      <c r="CZ18" s="483"/>
      <c r="DA18" s="483"/>
      <c r="DB18" s="483"/>
      <c r="DC18" s="483"/>
      <c r="DD18" s="483"/>
      <c r="DE18" s="483"/>
      <c r="DF18" s="483"/>
      <c r="DG18" s="483"/>
      <c r="DH18" s="483"/>
      <c r="DI18" s="483"/>
      <c r="DJ18" s="483"/>
      <c r="DK18" s="483"/>
      <c r="DL18" s="483"/>
      <c r="DM18" s="483"/>
      <c r="DN18" s="483"/>
      <c r="DO18" s="483"/>
      <c r="DP18" s="483"/>
      <c r="DQ18" s="483"/>
      <c r="DR18" s="483"/>
      <c r="DS18" s="483"/>
      <c r="DT18" s="483"/>
      <c r="DU18" s="483"/>
      <c r="DV18" s="483"/>
      <c r="DW18" s="483"/>
      <c r="DX18" s="483"/>
      <c r="DY18" s="483"/>
      <c r="DZ18" s="483"/>
      <c r="EA18" s="483"/>
      <c r="EB18" s="483"/>
      <c r="EC18" s="483"/>
    </row>
    <row r="19" spans="1:133" ht="15.75" customHeight="1" x14ac:dyDescent="0.3">
      <c r="A19" s="528" t="s">
        <v>802</v>
      </c>
      <c r="B19" s="512">
        <v>572.6</v>
      </c>
      <c r="C19" s="513">
        <v>574</v>
      </c>
      <c r="D19" s="513">
        <v>658</v>
      </c>
      <c r="E19" s="513">
        <v>15157.8</v>
      </c>
      <c r="F19" s="513">
        <v>11871</v>
      </c>
      <c r="G19" s="515">
        <v>17593</v>
      </c>
      <c r="H19" s="514">
        <v>319.8</v>
      </c>
      <c r="I19" s="529">
        <v>466</v>
      </c>
      <c r="J19" s="529">
        <v>550</v>
      </c>
      <c r="K19" s="513">
        <v>8590.9</v>
      </c>
      <c r="L19" s="513">
        <v>9658</v>
      </c>
      <c r="M19" s="530">
        <v>15400</v>
      </c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483"/>
      <c r="CB19" s="483"/>
      <c r="CC19" s="483"/>
      <c r="CD19" s="483"/>
      <c r="CE19" s="483"/>
      <c r="CF19" s="483"/>
      <c r="CG19" s="483"/>
      <c r="CH19" s="483"/>
      <c r="CI19" s="483"/>
      <c r="CJ19" s="483"/>
      <c r="CK19" s="483"/>
      <c r="CL19" s="483"/>
      <c r="CM19" s="483"/>
      <c r="CN19" s="483"/>
      <c r="CO19" s="483"/>
      <c r="CP19" s="483"/>
      <c r="CQ19" s="483"/>
      <c r="CR19" s="483"/>
      <c r="CS19" s="483"/>
      <c r="CT19" s="483"/>
      <c r="CU19" s="483"/>
      <c r="CV19" s="483"/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3"/>
      <c r="DJ19" s="483"/>
      <c r="DK19" s="483"/>
      <c r="DL19" s="483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3"/>
      <c r="EB19" s="483"/>
      <c r="EC19" s="483"/>
    </row>
    <row r="20" spans="1:133" ht="15.75" customHeight="1" x14ac:dyDescent="0.3">
      <c r="A20" s="506" t="s">
        <v>803</v>
      </c>
      <c r="B20" s="507">
        <v>411.6</v>
      </c>
      <c r="C20" s="508">
        <v>415</v>
      </c>
      <c r="D20" s="508">
        <v>438</v>
      </c>
      <c r="E20" s="508">
        <v>8499.65</v>
      </c>
      <c r="F20" s="508">
        <v>8579</v>
      </c>
      <c r="G20" s="510">
        <v>32268</v>
      </c>
      <c r="H20" s="509">
        <v>216.8</v>
      </c>
      <c r="I20" s="508">
        <v>196</v>
      </c>
      <c r="J20" s="508">
        <v>216</v>
      </c>
      <c r="K20" s="508">
        <v>5206.5</v>
      </c>
      <c r="L20" s="508">
        <v>4866</v>
      </c>
      <c r="M20" s="510">
        <v>28792</v>
      </c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83"/>
      <c r="CA20" s="483"/>
      <c r="CB20" s="483"/>
      <c r="CC20" s="483"/>
      <c r="CD20" s="483"/>
      <c r="CE20" s="483"/>
      <c r="CF20" s="483"/>
      <c r="CG20" s="483"/>
      <c r="CH20" s="483"/>
      <c r="CI20" s="483"/>
      <c r="CJ20" s="483"/>
      <c r="CK20" s="483"/>
      <c r="CL20" s="483"/>
      <c r="CM20" s="483"/>
      <c r="CN20" s="483"/>
      <c r="CO20" s="483"/>
      <c r="CP20" s="483"/>
      <c r="CQ20" s="483"/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3"/>
      <c r="DJ20" s="483"/>
      <c r="DK20" s="483"/>
      <c r="DL20" s="483"/>
      <c r="DM20" s="483"/>
      <c r="DN20" s="483"/>
      <c r="DO20" s="483"/>
      <c r="DP20" s="483"/>
      <c r="DQ20" s="483"/>
      <c r="DR20" s="483"/>
      <c r="DS20" s="483"/>
      <c r="DT20" s="483"/>
      <c r="DU20" s="483"/>
      <c r="DV20" s="483"/>
      <c r="DW20" s="483"/>
      <c r="DX20" s="483"/>
      <c r="DY20" s="483"/>
      <c r="DZ20" s="483"/>
      <c r="EA20" s="483"/>
      <c r="EB20" s="483"/>
      <c r="EC20" s="483"/>
    </row>
    <row r="21" spans="1:133" ht="15.75" customHeight="1" x14ac:dyDescent="0.3">
      <c r="A21" s="524" t="s">
        <v>804</v>
      </c>
      <c r="B21" s="512">
        <v>528.4</v>
      </c>
      <c r="C21" s="513">
        <v>610</v>
      </c>
      <c r="D21" s="513">
        <v>610</v>
      </c>
      <c r="E21" s="513">
        <v>8568.5</v>
      </c>
      <c r="F21" s="513">
        <v>9091</v>
      </c>
      <c r="G21" s="515">
        <v>9091</v>
      </c>
      <c r="H21" s="525">
        <v>0</v>
      </c>
      <c r="I21" s="526">
        <v>0</v>
      </c>
      <c r="J21" s="526">
        <v>0</v>
      </c>
      <c r="K21" s="526">
        <v>0</v>
      </c>
      <c r="L21" s="526">
        <v>0</v>
      </c>
      <c r="M21" s="527">
        <v>0</v>
      </c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483"/>
      <c r="BF21" s="48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3"/>
      <c r="BW21" s="483"/>
      <c r="BX21" s="483"/>
      <c r="BY21" s="483"/>
      <c r="BZ21" s="483"/>
      <c r="CA21" s="483"/>
      <c r="CB21" s="483"/>
      <c r="CC21" s="483"/>
      <c r="CD21" s="483"/>
      <c r="CE21" s="483"/>
      <c r="CF21" s="483"/>
      <c r="CG21" s="483"/>
      <c r="CH21" s="483"/>
      <c r="CI21" s="483"/>
      <c r="CJ21" s="483"/>
      <c r="CK21" s="483"/>
      <c r="CL21" s="483"/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  <c r="DB21" s="483"/>
      <c r="DC21" s="483"/>
      <c r="DD21" s="483"/>
      <c r="DE21" s="483"/>
      <c r="DF21" s="483"/>
      <c r="DG21" s="483"/>
      <c r="DH21" s="483"/>
      <c r="DI21" s="483"/>
      <c r="DJ21" s="483"/>
      <c r="DK21" s="483"/>
      <c r="DL21" s="483"/>
      <c r="DM21" s="483"/>
      <c r="DN21" s="483"/>
      <c r="DO21" s="483"/>
      <c r="DP21" s="483"/>
      <c r="DQ21" s="483"/>
      <c r="DR21" s="483"/>
      <c r="DS21" s="483"/>
      <c r="DT21" s="483"/>
      <c r="DU21" s="483"/>
      <c r="DV21" s="483"/>
      <c r="DW21" s="483"/>
      <c r="DX21" s="483"/>
      <c r="DY21" s="483"/>
      <c r="DZ21" s="483"/>
      <c r="EA21" s="483"/>
      <c r="EB21" s="483"/>
      <c r="EC21" s="483"/>
    </row>
    <row r="22" spans="1:133" ht="15.75" customHeight="1" x14ac:dyDescent="0.3">
      <c r="A22" s="499" t="s">
        <v>805</v>
      </c>
      <c r="B22" s="521"/>
      <c r="C22" s="522"/>
      <c r="D22" s="522"/>
      <c r="E22" s="522"/>
      <c r="F22" s="522"/>
      <c r="G22" s="523"/>
      <c r="H22" s="509"/>
      <c r="I22" s="508"/>
      <c r="J22" s="508"/>
      <c r="K22" s="508"/>
      <c r="L22" s="508"/>
      <c r="M22" s="510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3"/>
      <c r="AY22" s="483"/>
      <c r="AZ22" s="483"/>
      <c r="BA22" s="483"/>
      <c r="BB22" s="483"/>
      <c r="BC22" s="483"/>
      <c r="BD22" s="483"/>
      <c r="BE22" s="483"/>
      <c r="BF22" s="483"/>
      <c r="BG22" s="483"/>
      <c r="BH22" s="483"/>
      <c r="BI22" s="483"/>
      <c r="BJ22" s="483"/>
      <c r="BK22" s="483"/>
      <c r="BL22" s="483"/>
      <c r="BM22" s="483"/>
      <c r="BN22" s="483"/>
      <c r="BO22" s="483"/>
      <c r="BP22" s="483"/>
      <c r="BQ22" s="483"/>
      <c r="BR22" s="483"/>
      <c r="BS22" s="483"/>
      <c r="BT22" s="483"/>
      <c r="BU22" s="483"/>
      <c r="BV22" s="483"/>
      <c r="BW22" s="483"/>
      <c r="BX22" s="483"/>
      <c r="BY22" s="483"/>
      <c r="BZ22" s="483"/>
      <c r="CA22" s="483"/>
      <c r="CB22" s="483"/>
      <c r="CC22" s="483"/>
      <c r="CD22" s="483"/>
      <c r="CE22" s="483"/>
      <c r="CF22" s="483"/>
      <c r="CG22" s="483"/>
      <c r="CH22" s="483"/>
      <c r="CI22" s="483"/>
      <c r="CJ22" s="483"/>
      <c r="CK22" s="483"/>
      <c r="CL22" s="483"/>
      <c r="CM22" s="483"/>
      <c r="CN22" s="483"/>
      <c r="CO22" s="483"/>
      <c r="CP22" s="483"/>
      <c r="CQ22" s="483"/>
      <c r="CR22" s="483"/>
      <c r="CS22" s="483"/>
      <c r="CT22" s="483"/>
      <c r="CU22" s="483"/>
      <c r="CV22" s="483"/>
      <c r="CW22" s="483"/>
      <c r="CX22" s="483"/>
      <c r="CY22" s="483"/>
      <c r="CZ22" s="483"/>
      <c r="DA22" s="483"/>
      <c r="DB22" s="483"/>
      <c r="DC22" s="483"/>
      <c r="DD22" s="483"/>
      <c r="DE22" s="483"/>
      <c r="DF22" s="483"/>
      <c r="DG22" s="483"/>
      <c r="DH22" s="483"/>
      <c r="DI22" s="483"/>
      <c r="DJ22" s="483"/>
      <c r="DK22" s="483"/>
      <c r="DL22" s="483"/>
      <c r="DM22" s="483"/>
      <c r="DN22" s="483"/>
      <c r="DO22" s="483"/>
      <c r="DP22" s="483"/>
      <c r="DQ22" s="483"/>
      <c r="DR22" s="483"/>
      <c r="DS22" s="483"/>
      <c r="DT22" s="483"/>
      <c r="DU22" s="483"/>
      <c r="DV22" s="483"/>
      <c r="DW22" s="483"/>
      <c r="DX22" s="483"/>
      <c r="DY22" s="483"/>
      <c r="DZ22" s="483"/>
      <c r="EA22" s="483"/>
      <c r="EB22" s="483"/>
      <c r="EC22" s="483"/>
    </row>
    <row r="23" spans="1:133" ht="15.75" customHeight="1" x14ac:dyDescent="0.3">
      <c r="A23" s="506" t="s">
        <v>806</v>
      </c>
      <c r="B23" s="507">
        <v>0.2</v>
      </c>
      <c r="C23" s="508">
        <v>0</v>
      </c>
      <c r="D23" s="508">
        <v>0</v>
      </c>
      <c r="E23" s="508">
        <v>0.6</v>
      </c>
      <c r="F23" s="508">
        <v>0</v>
      </c>
      <c r="G23" s="510">
        <v>0</v>
      </c>
      <c r="H23" s="509">
        <v>0.2</v>
      </c>
      <c r="I23" s="508">
        <v>0</v>
      </c>
      <c r="J23" s="508">
        <v>0</v>
      </c>
      <c r="K23" s="508">
        <v>0.6</v>
      </c>
      <c r="L23" s="508">
        <v>0</v>
      </c>
      <c r="M23" s="510">
        <v>0</v>
      </c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3"/>
      <c r="AY23" s="483"/>
      <c r="AZ23" s="483"/>
      <c r="BA23" s="483"/>
      <c r="BB23" s="483"/>
      <c r="BC23" s="483"/>
      <c r="BD23" s="483"/>
      <c r="BE23" s="483"/>
      <c r="BF23" s="483"/>
      <c r="BG23" s="483"/>
      <c r="BH23" s="483"/>
      <c r="BI23" s="483"/>
      <c r="BJ23" s="483"/>
      <c r="BK23" s="483"/>
      <c r="BL23" s="483"/>
      <c r="BM23" s="483"/>
      <c r="BN23" s="483"/>
      <c r="BO23" s="483"/>
      <c r="BP23" s="483"/>
      <c r="BQ23" s="483"/>
      <c r="BR23" s="483"/>
      <c r="BS23" s="483"/>
      <c r="BT23" s="483"/>
      <c r="BU23" s="483"/>
      <c r="BV23" s="483"/>
      <c r="BW23" s="483"/>
      <c r="BX23" s="483"/>
      <c r="BY23" s="483"/>
      <c r="BZ23" s="483"/>
      <c r="CA23" s="483"/>
      <c r="CB23" s="483"/>
      <c r="CC23" s="483"/>
      <c r="CD23" s="483"/>
      <c r="CE23" s="483"/>
      <c r="CF23" s="483"/>
      <c r="CG23" s="483"/>
      <c r="CH23" s="483"/>
      <c r="CI23" s="483"/>
      <c r="CJ23" s="483"/>
      <c r="CK23" s="483"/>
      <c r="CL23" s="483"/>
      <c r="CM23" s="483"/>
      <c r="CN23" s="483"/>
      <c r="CO23" s="483"/>
      <c r="CP23" s="483"/>
      <c r="CQ23" s="483"/>
      <c r="CR23" s="483"/>
      <c r="CS23" s="483"/>
      <c r="CT23" s="483"/>
      <c r="CU23" s="483"/>
      <c r="CV23" s="483"/>
      <c r="CW23" s="483"/>
      <c r="CX23" s="483"/>
      <c r="CY23" s="483"/>
      <c r="CZ23" s="483"/>
      <c r="DA23" s="483"/>
      <c r="DB23" s="483"/>
      <c r="DC23" s="483"/>
      <c r="DD23" s="483"/>
      <c r="DE23" s="483"/>
      <c r="DF23" s="483"/>
      <c r="DG23" s="483"/>
      <c r="DH23" s="483"/>
      <c r="DI23" s="483"/>
      <c r="DJ23" s="483"/>
      <c r="DK23" s="483"/>
      <c r="DL23" s="483"/>
      <c r="DM23" s="483"/>
      <c r="DN23" s="483"/>
      <c r="DO23" s="483"/>
      <c r="DP23" s="483"/>
      <c r="DQ23" s="483"/>
      <c r="DR23" s="483"/>
      <c r="DS23" s="483"/>
      <c r="DT23" s="483"/>
      <c r="DU23" s="483"/>
      <c r="DV23" s="483"/>
      <c r="DW23" s="483"/>
      <c r="DX23" s="483"/>
      <c r="DY23" s="483"/>
      <c r="DZ23" s="483"/>
      <c r="EA23" s="483"/>
      <c r="EB23" s="483"/>
      <c r="EC23" s="483"/>
    </row>
    <row r="24" spans="1:133" ht="15.75" customHeight="1" x14ac:dyDescent="0.3">
      <c r="A24" s="524" t="s">
        <v>807</v>
      </c>
      <c r="B24" s="512">
        <v>977.8</v>
      </c>
      <c r="C24" s="513">
        <v>1072</v>
      </c>
      <c r="D24" s="513">
        <v>813</v>
      </c>
      <c r="E24" s="513">
        <v>816.74</v>
      </c>
      <c r="F24" s="513">
        <v>784</v>
      </c>
      <c r="G24" s="530">
        <v>710</v>
      </c>
      <c r="H24" s="525">
        <v>479.2</v>
      </c>
      <c r="I24" s="531">
        <v>478</v>
      </c>
      <c r="J24" s="531">
        <v>373</v>
      </c>
      <c r="K24" s="526">
        <v>395.4</v>
      </c>
      <c r="L24" s="526">
        <v>280</v>
      </c>
      <c r="M24" s="532">
        <v>159</v>
      </c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483"/>
      <c r="BF24" s="483"/>
      <c r="BG24" s="483"/>
      <c r="BH24" s="483"/>
      <c r="BI24" s="483"/>
      <c r="BJ24" s="483"/>
      <c r="BK24" s="483"/>
      <c r="BL24" s="483"/>
      <c r="BM24" s="483"/>
      <c r="BN24" s="483"/>
      <c r="BO24" s="483"/>
      <c r="BP24" s="483"/>
      <c r="BQ24" s="483"/>
      <c r="BR24" s="483"/>
      <c r="BS24" s="483"/>
      <c r="BT24" s="483"/>
      <c r="BU24" s="483"/>
      <c r="BV24" s="483"/>
      <c r="BW24" s="483"/>
      <c r="BX24" s="483"/>
      <c r="BY24" s="483"/>
      <c r="BZ24" s="483"/>
      <c r="CA24" s="483"/>
      <c r="CB24" s="483"/>
      <c r="CC24" s="483"/>
      <c r="CD24" s="483"/>
      <c r="CE24" s="483"/>
      <c r="CF24" s="483"/>
      <c r="CG24" s="483"/>
      <c r="CH24" s="483"/>
      <c r="CI24" s="483"/>
      <c r="CJ24" s="483"/>
      <c r="CK24" s="483"/>
      <c r="CL24" s="483"/>
      <c r="CM24" s="483"/>
      <c r="CN24" s="483"/>
      <c r="CO24" s="483"/>
      <c r="CP24" s="483"/>
      <c r="CQ24" s="483"/>
      <c r="CR24" s="483"/>
      <c r="CS24" s="483"/>
      <c r="CT24" s="483"/>
      <c r="CU24" s="483"/>
      <c r="CV24" s="483"/>
      <c r="CW24" s="483"/>
      <c r="CX24" s="483"/>
      <c r="CY24" s="483"/>
      <c r="CZ24" s="483"/>
      <c r="DA24" s="483"/>
      <c r="DB24" s="483"/>
      <c r="DC24" s="483"/>
      <c r="DD24" s="483"/>
      <c r="DE24" s="483"/>
      <c r="DF24" s="483"/>
      <c r="DG24" s="483"/>
      <c r="DH24" s="483"/>
      <c r="DI24" s="483"/>
      <c r="DJ24" s="483"/>
      <c r="DK24" s="483"/>
      <c r="DL24" s="483"/>
      <c r="DM24" s="483"/>
      <c r="DN24" s="483"/>
      <c r="DO24" s="483"/>
      <c r="DP24" s="483"/>
      <c r="DQ24" s="483"/>
      <c r="DR24" s="483"/>
      <c r="DS24" s="483"/>
      <c r="DT24" s="483"/>
      <c r="DU24" s="483"/>
      <c r="DV24" s="483"/>
      <c r="DW24" s="483"/>
      <c r="DX24" s="483"/>
      <c r="DY24" s="483"/>
      <c r="DZ24" s="483"/>
      <c r="EA24" s="483"/>
      <c r="EB24" s="483"/>
      <c r="EC24" s="483"/>
    </row>
    <row r="25" spans="1:133" ht="15.75" customHeight="1" x14ac:dyDescent="0.3">
      <c r="A25" s="499" t="s">
        <v>808</v>
      </c>
      <c r="B25" s="521"/>
      <c r="C25" s="522"/>
      <c r="D25" s="522"/>
      <c r="E25" s="522"/>
      <c r="F25" s="522"/>
      <c r="G25" s="523"/>
      <c r="H25" s="509"/>
      <c r="I25" s="508"/>
      <c r="J25" s="508"/>
      <c r="K25" s="508"/>
      <c r="L25" s="508"/>
      <c r="M25" s="510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483"/>
      <c r="BD25" s="483"/>
      <c r="BE25" s="483"/>
      <c r="BF25" s="483"/>
      <c r="BG25" s="483"/>
      <c r="BH25" s="483"/>
      <c r="BI25" s="483"/>
      <c r="BJ25" s="483"/>
      <c r="BK25" s="483"/>
      <c r="BL25" s="483"/>
      <c r="BM25" s="483"/>
      <c r="BN25" s="483"/>
      <c r="BO25" s="483"/>
      <c r="BP25" s="483"/>
      <c r="BQ25" s="483"/>
      <c r="BR25" s="483"/>
      <c r="BS25" s="483"/>
      <c r="BT25" s="483"/>
      <c r="BU25" s="483"/>
      <c r="BV25" s="483"/>
      <c r="BW25" s="483"/>
      <c r="BX25" s="483"/>
      <c r="BY25" s="483"/>
      <c r="BZ25" s="483"/>
      <c r="CA25" s="483"/>
      <c r="CB25" s="483"/>
      <c r="CC25" s="483"/>
      <c r="CD25" s="483"/>
      <c r="CE25" s="483"/>
      <c r="CF25" s="483"/>
      <c r="CG25" s="483"/>
      <c r="CH25" s="483"/>
      <c r="CI25" s="483"/>
      <c r="CJ25" s="483"/>
      <c r="CK25" s="483"/>
      <c r="CL25" s="483"/>
      <c r="CM25" s="483"/>
      <c r="CN25" s="483"/>
      <c r="CO25" s="483"/>
      <c r="CP25" s="483"/>
      <c r="CQ25" s="483"/>
      <c r="CR25" s="483"/>
      <c r="CS25" s="483"/>
      <c r="CT25" s="483"/>
      <c r="CU25" s="483"/>
      <c r="CV25" s="483"/>
      <c r="CW25" s="483"/>
      <c r="CX25" s="483"/>
      <c r="CY25" s="483"/>
      <c r="CZ25" s="483"/>
      <c r="DA25" s="483"/>
      <c r="DB25" s="483"/>
      <c r="DC25" s="483"/>
      <c r="DD25" s="483"/>
      <c r="DE25" s="483"/>
      <c r="DF25" s="483"/>
      <c r="DG25" s="483"/>
      <c r="DH25" s="483"/>
      <c r="DI25" s="483"/>
      <c r="DJ25" s="483"/>
      <c r="DK25" s="483"/>
      <c r="DL25" s="483"/>
      <c r="DM25" s="483"/>
      <c r="DN25" s="483"/>
      <c r="DO25" s="483"/>
      <c r="DP25" s="483"/>
      <c r="DQ25" s="483"/>
      <c r="DR25" s="483"/>
      <c r="DS25" s="483"/>
      <c r="DT25" s="483"/>
      <c r="DU25" s="483"/>
      <c r="DV25" s="483"/>
      <c r="DW25" s="483"/>
      <c r="DX25" s="483"/>
      <c r="DY25" s="483"/>
      <c r="DZ25" s="483"/>
      <c r="EA25" s="483"/>
      <c r="EB25" s="483"/>
      <c r="EC25" s="483"/>
    </row>
    <row r="26" spans="1:133" ht="15.75" customHeight="1" x14ac:dyDescent="0.3">
      <c r="A26" s="517" t="s">
        <v>809</v>
      </c>
      <c r="B26" s="507">
        <v>1726</v>
      </c>
      <c r="C26" s="508">
        <v>1405</v>
      </c>
      <c r="D26" s="508">
        <v>1473</v>
      </c>
      <c r="E26" s="508">
        <v>81891.63</v>
      </c>
      <c r="F26" s="508">
        <v>61455</v>
      </c>
      <c r="G26" s="510">
        <v>66754</v>
      </c>
      <c r="H26" s="518">
        <v>1135.5999999999999</v>
      </c>
      <c r="I26" s="519">
        <v>837</v>
      </c>
      <c r="J26" s="519">
        <v>1060</v>
      </c>
      <c r="K26" s="519">
        <v>70995.3</v>
      </c>
      <c r="L26" s="519">
        <v>50122</v>
      </c>
      <c r="M26" s="520">
        <v>62076</v>
      </c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3"/>
      <c r="BV26" s="483"/>
      <c r="BW26" s="483"/>
      <c r="BX26" s="483"/>
      <c r="BY26" s="483"/>
      <c r="BZ26" s="483"/>
      <c r="CA26" s="483"/>
      <c r="CB26" s="483"/>
      <c r="CC26" s="483"/>
      <c r="CD26" s="483"/>
      <c r="CE26" s="483"/>
      <c r="CF26" s="483"/>
      <c r="CG26" s="483"/>
      <c r="CH26" s="483"/>
      <c r="CI26" s="483"/>
      <c r="CJ26" s="483"/>
      <c r="CK26" s="483"/>
      <c r="CL26" s="483"/>
      <c r="CM26" s="483"/>
      <c r="CN26" s="483"/>
      <c r="CO26" s="483"/>
      <c r="CP26" s="483"/>
      <c r="CQ26" s="483"/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483"/>
      <c r="DC26" s="483"/>
      <c r="DD26" s="483"/>
      <c r="DE26" s="483"/>
      <c r="DF26" s="483"/>
      <c r="DG26" s="483"/>
      <c r="DH26" s="483"/>
      <c r="DI26" s="483"/>
      <c r="DJ26" s="483"/>
      <c r="DK26" s="483"/>
      <c r="DL26" s="483"/>
      <c r="DM26" s="483"/>
      <c r="DN26" s="483"/>
      <c r="DO26" s="483"/>
      <c r="DP26" s="483"/>
      <c r="DQ26" s="483"/>
      <c r="DR26" s="483"/>
      <c r="DS26" s="483"/>
      <c r="DT26" s="483"/>
      <c r="DU26" s="483"/>
      <c r="DV26" s="483"/>
      <c r="DW26" s="483"/>
      <c r="DX26" s="483"/>
      <c r="DY26" s="483"/>
      <c r="DZ26" s="483"/>
      <c r="EA26" s="483"/>
      <c r="EB26" s="483"/>
      <c r="EC26" s="483"/>
    </row>
    <row r="27" spans="1:133" ht="15.75" customHeight="1" x14ac:dyDescent="0.3">
      <c r="A27" s="499" t="s">
        <v>810</v>
      </c>
      <c r="B27" s="521"/>
      <c r="C27" s="522"/>
      <c r="D27" s="522"/>
      <c r="E27" s="522"/>
      <c r="F27" s="522"/>
      <c r="G27" s="523"/>
      <c r="H27" s="509"/>
      <c r="I27" s="508"/>
      <c r="J27" s="508"/>
      <c r="K27" s="508"/>
      <c r="L27" s="508"/>
      <c r="M27" s="510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483"/>
      <c r="BD27" s="483"/>
      <c r="BE27" s="483"/>
      <c r="BF27" s="48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3"/>
      <c r="BV27" s="483"/>
      <c r="BW27" s="483"/>
      <c r="BX27" s="483"/>
      <c r="BY27" s="483"/>
      <c r="BZ27" s="483"/>
      <c r="CA27" s="483"/>
      <c r="CB27" s="483"/>
      <c r="CC27" s="483"/>
      <c r="CD27" s="483"/>
      <c r="CE27" s="483"/>
      <c r="CF27" s="483"/>
      <c r="CG27" s="483"/>
      <c r="CH27" s="483"/>
      <c r="CI27" s="483"/>
      <c r="CJ27" s="483"/>
      <c r="CK27" s="483"/>
      <c r="CL27" s="483"/>
      <c r="CM27" s="483"/>
      <c r="CN27" s="483"/>
      <c r="CO27" s="483"/>
      <c r="CP27" s="483"/>
      <c r="CQ27" s="483"/>
      <c r="CR27" s="483"/>
      <c r="CS27" s="483"/>
      <c r="CT27" s="483"/>
      <c r="CU27" s="483"/>
      <c r="CV27" s="483"/>
      <c r="CW27" s="483"/>
      <c r="CX27" s="483"/>
      <c r="CY27" s="483"/>
      <c r="CZ27" s="483"/>
      <c r="DA27" s="483"/>
      <c r="DB27" s="483"/>
      <c r="DC27" s="483"/>
      <c r="DD27" s="483"/>
      <c r="DE27" s="483"/>
      <c r="DF27" s="483"/>
      <c r="DG27" s="483"/>
      <c r="DH27" s="483"/>
      <c r="DI27" s="483"/>
      <c r="DJ27" s="483"/>
      <c r="DK27" s="483"/>
      <c r="DL27" s="483"/>
      <c r="DM27" s="483"/>
      <c r="DN27" s="483"/>
      <c r="DO27" s="483"/>
      <c r="DP27" s="483"/>
      <c r="DQ27" s="483"/>
      <c r="DR27" s="483"/>
      <c r="DS27" s="483"/>
      <c r="DT27" s="483"/>
      <c r="DU27" s="483"/>
      <c r="DV27" s="483"/>
      <c r="DW27" s="483"/>
      <c r="DX27" s="483"/>
      <c r="DY27" s="483"/>
      <c r="DZ27" s="483"/>
      <c r="EA27" s="483"/>
      <c r="EB27" s="483"/>
      <c r="EC27" s="483"/>
    </row>
    <row r="28" spans="1:133" ht="15.75" customHeight="1" x14ac:dyDescent="0.3">
      <c r="A28" s="506" t="s">
        <v>811</v>
      </c>
      <c r="B28" s="507">
        <v>240.2</v>
      </c>
      <c r="C28" s="508">
        <v>261</v>
      </c>
      <c r="D28" s="508">
        <v>235</v>
      </c>
      <c r="E28" s="508">
        <v>10834.3</v>
      </c>
      <c r="F28" s="508">
        <v>12742</v>
      </c>
      <c r="G28" s="510">
        <v>11419</v>
      </c>
      <c r="H28" s="509">
        <v>66.2</v>
      </c>
      <c r="I28" s="508">
        <v>50</v>
      </c>
      <c r="J28" s="508">
        <v>42</v>
      </c>
      <c r="K28" s="508">
        <v>3325</v>
      </c>
      <c r="L28" s="508">
        <v>2620</v>
      </c>
      <c r="M28" s="510">
        <v>2140</v>
      </c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3"/>
      <c r="BU28" s="483"/>
      <c r="BV28" s="483"/>
      <c r="BW28" s="483"/>
      <c r="BX28" s="483"/>
      <c r="BY28" s="483"/>
      <c r="BZ28" s="483"/>
      <c r="CA28" s="483"/>
      <c r="CB28" s="483"/>
      <c r="CC28" s="483"/>
      <c r="CD28" s="483"/>
      <c r="CE28" s="483"/>
      <c r="CF28" s="483"/>
      <c r="CG28" s="483"/>
      <c r="CH28" s="483"/>
      <c r="CI28" s="483"/>
      <c r="CJ28" s="483"/>
      <c r="CK28" s="483"/>
      <c r="CL28" s="483"/>
      <c r="CM28" s="483"/>
      <c r="CN28" s="483"/>
      <c r="CO28" s="483"/>
      <c r="CP28" s="483"/>
      <c r="CQ28" s="483"/>
      <c r="CR28" s="483"/>
      <c r="CS28" s="483"/>
      <c r="CT28" s="483"/>
      <c r="CU28" s="483"/>
      <c r="CV28" s="483"/>
      <c r="CW28" s="483"/>
      <c r="CX28" s="483"/>
      <c r="CY28" s="483"/>
      <c r="CZ28" s="483"/>
      <c r="DA28" s="483"/>
      <c r="DB28" s="483"/>
      <c r="DC28" s="483"/>
      <c r="DD28" s="483"/>
      <c r="DE28" s="483"/>
      <c r="DF28" s="483"/>
      <c r="DG28" s="483"/>
      <c r="DH28" s="483"/>
      <c r="DI28" s="483"/>
      <c r="DJ28" s="483"/>
      <c r="DK28" s="483"/>
      <c r="DL28" s="483"/>
      <c r="DM28" s="483"/>
      <c r="DN28" s="483"/>
      <c r="DO28" s="483"/>
      <c r="DP28" s="483"/>
      <c r="DQ28" s="483"/>
      <c r="DR28" s="483"/>
      <c r="DS28" s="483"/>
      <c r="DT28" s="483"/>
      <c r="DU28" s="483"/>
      <c r="DV28" s="483"/>
      <c r="DW28" s="483"/>
      <c r="DX28" s="483"/>
      <c r="DY28" s="483"/>
      <c r="DZ28" s="483"/>
      <c r="EA28" s="483"/>
      <c r="EB28" s="483"/>
      <c r="EC28" s="483"/>
    </row>
    <row r="29" spans="1:133" ht="15.75" customHeight="1" x14ac:dyDescent="0.3">
      <c r="A29" s="528" t="s">
        <v>812</v>
      </c>
      <c r="B29" s="512">
        <v>406.4</v>
      </c>
      <c r="C29" s="513">
        <v>259</v>
      </c>
      <c r="D29" s="513">
        <v>231</v>
      </c>
      <c r="E29" s="513">
        <v>6189.8300000000008</v>
      </c>
      <c r="F29" s="513">
        <v>4341</v>
      </c>
      <c r="G29" s="515">
        <v>4731</v>
      </c>
      <c r="H29" s="514">
        <v>49.7</v>
      </c>
      <c r="I29" s="513">
        <v>42</v>
      </c>
      <c r="J29" s="513">
        <v>42</v>
      </c>
      <c r="K29" s="513">
        <v>592.29999999999995</v>
      </c>
      <c r="L29" s="513">
        <v>630</v>
      </c>
      <c r="M29" s="515">
        <v>630</v>
      </c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3"/>
      <c r="BH29" s="483"/>
      <c r="BI29" s="483"/>
      <c r="BJ29" s="483"/>
      <c r="BK29" s="483"/>
      <c r="BL29" s="483"/>
      <c r="BM29" s="483"/>
      <c r="BN29" s="483"/>
      <c r="BO29" s="483"/>
      <c r="BP29" s="483"/>
      <c r="BQ29" s="483"/>
      <c r="BR29" s="483"/>
      <c r="BS29" s="483"/>
      <c r="BT29" s="483"/>
      <c r="BU29" s="483"/>
      <c r="BV29" s="483"/>
      <c r="BW29" s="483"/>
      <c r="BX29" s="483"/>
      <c r="BY29" s="483"/>
      <c r="BZ29" s="483"/>
      <c r="CA29" s="483"/>
      <c r="CB29" s="483"/>
      <c r="CC29" s="483"/>
      <c r="CD29" s="483"/>
      <c r="CE29" s="483"/>
      <c r="CF29" s="483"/>
      <c r="CG29" s="483"/>
      <c r="CH29" s="483"/>
      <c r="CI29" s="483"/>
      <c r="CJ29" s="483"/>
      <c r="CK29" s="483"/>
      <c r="CL29" s="483"/>
      <c r="CM29" s="483"/>
      <c r="CN29" s="483"/>
      <c r="CO29" s="483"/>
      <c r="CP29" s="483"/>
      <c r="CQ29" s="483"/>
      <c r="CR29" s="483"/>
      <c r="CS29" s="483"/>
      <c r="CT29" s="483"/>
      <c r="CU29" s="483"/>
      <c r="CV29" s="483"/>
      <c r="CW29" s="483"/>
      <c r="CX29" s="483"/>
      <c r="CY29" s="483"/>
      <c r="CZ29" s="483"/>
      <c r="DA29" s="483"/>
      <c r="DB29" s="483"/>
      <c r="DC29" s="483"/>
      <c r="DD29" s="483"/>
      <c r="DE29" s="483"/>
      <c r="DF29" s="483"/>
      <c r="DG29" s="483"/>
      <c r="DH29" s="483"/>
      <c r="DI29" s="483"/>
      <c r="DJ29" s="483"/>
      <c r="DK29" s="483"/>
      <c r="DL29" s="483"/>
      <c r="DM29" s="483"/>
      <c r="DN29" s="483"/>
      <c r="DO29" s="483"/>
      <c r="DP29" s="483"/>
      <c r="DQ29" s="483"/>
      <c r="DR29" s="483"/>
      <c r="DS29" s="483"/>
      <c r="DT29" s="483"/>
      <c r="DU29" s="483"/>
      <c r="DV29" s="483"/>
      <c r="DW29" s="483"/>
      <c r="DX29" s="483"/>
      <c r="DY29" s="483"/>
      <c r="DZ29" s="483"/>
      <c r="EA29" s="483"/>
      <c r="EB29" s="483"/>
      <c r="EC29" s="483"/>
    </row>
    <row r="30" spans="1:133" ht="15.75" customHeight="1" x14ac:dyDescent="0.3">
      <c r="A30" s="516" t="s">
        <v>813</v>
      </c>
      <c r="B30" s="507">
        <v>4121.3999999999996</v>
      </c>
      <c r="C30" s="508">
        <v>4853</v>
      </c>
      <c r="D30" s="508">
        <v>4885</v>
      </c>
      <c r="E30" s="508">
        <v>59982.350000000006</v>
      </c>
      <c r="F30" s="508">
        <v>75032</v>
      </c>
      <c r="G30" s="510">
        <v>66644</v>
      </c>
      <c r="H30" s="509">
        <v>2098.1</v>
      </c>
      <c r="I30" s="508">
        <v>2651</v>
      </c>
      <c r="J30" s="508">
        <v>2689</v>
      </c>
      <c r="K30" s="508">
        <v>29034.6</v>
      </c>
      <c r="L30" s="508">
        <v>38485</v>
      </c>
      <c r="M30" s="510">
        <v>35226</v>
      </c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3"/>
      <c r="BK30" s="483"/>
      <c r="BL30" s="483"/>
      <c r="BM30" s="483"/>
      <c r="BN30" s="483"/>
      <c r="BO30" s="483"/>
      <c r="BP30" s="483"/>
      <c r="BQ30" s="483"/>
      <c r="BR30" s="483"/>
      <c r="BS30" s="483"/>
      <c r="BT30" s="483"/>
      <c r="BU30" s="483"/>
      <c r="BV30" s="483"/>
      <c r="BW30" s="483"/>
      <c r="BX30" s="483"/>
      <c r="BY30" s="483"/>
      <c r="BZ30" s="483"/>
      <c r="CA30" s="483"/>
      <c r="CB30" s="483"/>
      <c r="CC30" s="483"/>
      <c r="CD30" s="483"/>
      <c r="CE30" s="483"/>
      <c r="CF30" s="483"/>
      <c r="CG30" s="483"/>
      <c r="CH30" s="483"/>
      <c r="CI30" s="483"/>
      <c r="CJ30" s="483"/>
      <c r="CK30" s="483"/>
      <c r="CL30" s="483"/>
      <c r="CM30" s="483"/>
      <c r="CN30" s="483"/>
      <c r="CO30" s="483"/>
      <c r="CP30" s="483"/>
      <c r="CQ30" s="483"/>
      <c r="CR30" s="483"/>
      <c r="CS30" s="483"/>
      <c r="CT30" s="483"/>
      <c r="CU30" s="483"/>
      <c r="CV30" s="483"/>
      <c r="CW30" s="483"/>
      <c r="CX30" s="483"/>
      <c r="CY30" s="483"/>
      <c r="CZ30" s="483"/>
      <c r="DA30" s="483"/>
      <c r="DB30" s="483"/>
      <c r="DC30" s="483"/>
      <c r="DD30" s="483"/>
      <c r="DE30" s="483"/>
      <c r="DF30" s="483"/>
      <c r="DG30" s="483"/>
      <c r="DH30" s="483"/>
      <c r="DI30" s="483"/>
      <c r="DJ30" s="483"/>
      <c r="DK30" s="483"/>
      <c r="DL30" s="483"/>
      <c r="DM30" s="483"/>
      <c r="DN30" s="483"/>
      <c r="DO30" s="483"/>
      <c r="DP30" s="483"/>
      <c r="DQ30" s="483"/>
      <c r="DR30" s="483"/>
      <c r="DS30" s="483"/>
      <c r="DT30" s="483"/>
      <c r="DU30" s="483"/>
      <c r="DV30" s="483"/>
      <c r="DW30" s="483"/>
      <c r="DX30" s="483"/>
      <c r="DY30" s="483"/>
      <c r="DZ30" s="483"/>
      <c r="EA30" s="483"/>
      <c r="EB30" s="483"/>
      <c r="EC30" s="483"/>
    </row>
    <row r="31" spans="1:133" ht="15.75" customHeight="1" x14ac:dyDescent="0.3">
      <c r="A31" s="528" t="s">
        <v>814</v>
      </c>
      <c r="B31" s="512"/>
      <c r="C31" s="513"/>
      <c r="D31" s="513"/>
      <c r="E31" s="513"/>
      <c r="F31" s="513"/>
      <c r="G31" s="515"/>
      <c r="H31" s="514"/>
      <c r="I31" s="513"/>
      <c r="J31" s="513"/>
      <c r="K31" s="513"/>
      <c r="L31" s="513"/>
      <c r="M31" s="515"/>
      <c r="T31" s="483"/>
      <c r="U31" s="483"/>
      <c r="V31" s="483"/>
      <c r="W31" s="483"/>
      <c r="X31" s="483"/>
      <c r="Y31" s="483"/>
      <c r="Z31" s="483"/>
      <c r="AA31" s="483"/>
      <c r="AB31" s="483"/>
      <c r="AC31" s="483"/>
      <c r="AD31" s="483"/>
      <c r="AE31" s="483"/>
      <c r="AF31" s="483"/>
      <c r="AG31" s="483"/>
      <c r="AH31" s="483"/>
      <c r="AI31" s="483"/>
      <c r="AJ31" s="483"/>
      <c r="AK31" s="483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83"/>
      <c r="BE31" s="483"/>
      <c r="BF31" s="483"/>
      <c r="BG31" s="483"/>
      <c r="BH31" s="483"/>
      <c r="BI31" s="483"/>
      <c r="BJ31" s="483"/>
      <c r="BK31" s="483"/>
      <c r="BL31" s="483"/>
      <c r="BM31" s="483"/>
      <c r="BN31" s="483"/>
      <c r="BO31" s="483"/>
      <c r="BP31" s="483"/>
      <c r="BQ31" s="483"/>
      <c r="BR31" s="483"/>
      <c r="BS31" s="483"/>
      <c r="BT31" s="483"/>
      <c r="BU31" s="483"/>
      <c r="BV31" s="483"/>
      <c r="BW31" s="483"/>
      <c r="BX31" s="483"/>
      <c r="BY31" s="483"/>
      <c r="BZ31" s="483"/>
      <c r="CA31" s="483"/>
      <c r="CB31" s="483"/>
      <c r="CC31" s="483"/>
      <c r="CD31" s="483"/>
      <c r="CE31" s="483"/>
      <c r="CF31" s="483"/>
      <c r="CG31" s="483"/>
      <c r="CH31" s="483"/>
      <c r="CI31" s="483"/>
      <c r="CJ31" s="483"/>
      <c r="CK31" s="483"/>
      <c r="CL31" s="483"/>
      <c r="CM31" s="483"/>
      <c r="CN31" s="483"/>
      <c r="CO31" s="483"/>
      <c r="CP31" s="483"/>
      <c r="CQ31" s="483"/>
      <c r="CR31" s="483"/>
      <c r="CS31" s="483"/>
      <c r="CT31" s="483"/>
      <c r="CU31" s="483"/>
      <c r="CV31" s="483"/>
      <c r="CW31" s="483"/>
      <c r="CX31" s="483"/>
      <c r="CY31" s="483"/>
      <c r="CZ31" s="483"/>
      <c r="DA31" s="483"/>
      <c r="DB31" s="483"/>
      <c r="DC31" s="483"/>
      <c r="DD31" s="483"/>
      <c r="DE31" s="483"/>
      <c r="DF31" s="483"/>
      <c r="DG31" s="483"/>
      <c r="DH31" s="483"/>
      <c r="DI31" s="483"/>
      <c r="DJ31" s="483"/>
      <c r="DK31" s="483"/>
      <c r="DL31" s="483"/>
      <c r="DM31" s="483"/>
      <c r="DN31" s="483"/>
      <c r="DO31" s="483"/>
      <c r="DP31" s="483"/>
      <c r="DQ31" s="483"/>
      <c r="DR31" s="483"/>
      <c r="DS31" s="483"/>
      <c r="DT31" s="483"/>
      <c r="DU31" s="483"/>
      <c r="DV31" s="483"/>
      <c r="DW31" s="483"/>
      <c r="DX31" s="483"/>
      <c r="DY31" s="483"/>
      <c r="DZ31" s="483"/>
      <c r="EA31" s="483"/>
      <c r="EB31" s="483"/>
      <c r="EC31" s="483"/>
    </row>
    <row r="32" spans="1:133" ht="15.75" customHeight="1" x14ac:dyDescent="0.3">
      <c r="A32" s="516" t="s">
        <v>815</v>
      </c>
      <c r="B32" s="507">
        <v>1293</v>
      </c>
      <c r="C32" s="508">
        <v>1386</v>
      </c>
      <c r="D32" s="508">
        <v>1237</v>
      </c>
      <c r="E32" s="508">
        <v>64495.67</v>
      </c>
      <c r="F32" s="508">
        <v>66172</v>
      </c>
      <c r="G32" s="510">
        <v>63778</v>
      </c>
      <c r="H32" s="509">
        <v>165.8</v>
      </c>
      <c r="I32" s="508">
        <v>129</v>
      </c>
      <c r="J32" s="508">
        <v>0</v>
      </c>
      <c r="K32" s="508">
        <v>5738.3</v>
      </c>
      <c r="L32" s="508">
        <v>4644</v>
      </c>
      <c r="M32" s="510">
        <v>3564</v>
      </c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/>
      <c r="BO32" s="483"/>
      <c r="BP32" s="483"/>
      <c r="BQ32" s="483"/>
      <c r="BR32" s="483"/>
      <c r="BS32" s="483"/>
      <c r="BT32" s="483"/>
      <c r="BU32" s="483"/>
      <c r="BV32" s="483"/>
      <c r="BW32" s="483"/>
      <c r="BX32" s="483"/>
      <c r="BY32" s="483"/>
      <c r="BZ32" s="483"/>
      <c r="CA32" s="483"/>
      <c r="CB32" s="483"/>
      <c r="CC32" s="483"/>
      <c r="CD32" s="483"/>
      <c r="CE32" s="483"/>
      <c r="CF32" s="483"/>
      <c r="CG32" s="483"/>
      <c r="CH32" s="483"/>
      <c r="CI32" s="483"/>
      <c r="CJ32" s="483"/>
      <c r="CK32" s="483"/>
      <c r="CL32" s="483"/>
      <c r="CM32" s="483"/>
      <c r="CN32" s="483"/>
      <c r="CO32" s="483"/>
      <c r="CP32" s="483"/>
      <c r="CQ32" s="483"/>
      <c r="CR32" s="483"/>
      <c r="CS32" s="483"/>
      <c r="CT32" s="483"/>
      <c r="CU32" s="483"/>
      <c r="CV32" s="483"/>
      <c r="CW32" s="483"/>
      <c r="CX32" s="483"/>
      <c r="CY32" s="483"/>
      <c r="CZ32" s="483"/>
      <c r="DA32" s="483"/>
      <c r="DB32" s="483"/>
      <c r="DC32" s="483"/>
      <c r="DD32" s="483"/>
      <c r="DE32" s="483"/>
      <c r="DF32" s="483"/>
      <c r="DG32" s="483"/>
      <c r="DH32" s="483"/>
      <c r="DI32" s="483"/>
      <c r="DJ32" s="483"/>
      <c r="DK32" s="483"/>
      <c r="DL32" s="483"/>
      <c r="DM32" s="483"/>
      <c r="DN32" s="483"/>
      <c r="DO32" s="483"/>
      <c r="DP32" s="483"/>
      <c r="DQ32" s="483"/>
      <c r="DR32" s="483"/>
      <c r="DS32" s="483"/>
      <c r="DT32" s="483"/>
      <c r="DU32" s="483"/>
      <c r="DV32" s="483"/>
      <c r="DW32" s="483"/>
      <c r="DX32" s="483"/>
      <c r="DY32" s="483"/>
      <c r="DZ32" s="483"/>
      <c r="EA32" s="483"/>
      <c r="EB32" s="483"/>
      <c r="EC32" s="483"/>
    </row>
    <row r="33" spans="1:133" ht="15.75" customHeight="1" x14ac:dyDescent="0.3">
      <c r="A33" s="528" t="s">
        <v>816</v>
      </c>
      <c r="B33" s="512">
        <v>25.299999999999997</v>
      </c>
      <c r="C33" s="513">
        <v>9</v>
      </c>
      <c r="D33" s="513">
        <v>340</v>
      </c>
      <c r="E33" s="513">
        <v>1235.1000000000001</v>
      </c>
      <c r="F33" s="513">
        <v>225</v>
      </c>
      <c r="G33" s="515">
        <v>216</v>
      </c>
      <c r="H33" s="514">
        <v>0</v>
      </c>
      <c r="I33" s="513">
        <v>0</v>
      </c>
      <c r="J33" s="513">
        <v>0</v>
      </c>
      <c r="K33" s="513">
        <v>0</v>
      </c>
      <c r="L33" s="513">
        <v>0</v>
      </c>
      <c r="M33" s="515">
        <v>0</v>
      </c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3"/>
      <c r="BU33" s="483"/>
      <c r="BV33" s="483"/>
      <c r="BW33" s="483"/>
      <c r="BX33" s="483"/>
      <c r="BY33" s="483"/>
      <c r="BZ33" s="483"/>
      <c r="CA33" s="483"/>
      <c r="CB33" s="483"/>
      <c r="CC33" s="483"/>
      <c r="CD33" s="483"/>
      <c r="CE33" s="483"/>
      <c r="CF33" s="483"/>
      <c r="CG33" s="483"/>
      <c r="CH33" s="483"/>
      <c r="CI33" s="483"/>
      <c r="CJ33" s="483"/>
      <c r="CK33" s="483"/>
      <c r="CL33" s="483"/>
      <c r="CM33" s="483"/>
      <c r="CN33" s="483"/>
      <c r="CO33" s="483"/>
      <c r="CP33" s="483"/>
      <c r="CQ33" s="483"/>
      <c r="CR33" s="483"/>
      <c r="CS33" s="483"/>
      <c r="CT33" s="483"/>
      <c r="CU33" s="483"/>
      <c r="CV33" s="483"/>
      <c r="CW33" s="483"/>
      <c r="CX33" s="483"/>
      <c r="CY33" s="483"/>
      <c r="CZ33" s="483"/>
      <c r="DA33" s="483"/>
      <c r="DB33" s="483"/>
      <c r="DC33" s="483"/>
      <c r="DD33" s="483"/>
      <c r="DE33" s="483"/>
      <c r="DF33" s="483"/>
      <c r="DG33" s="483"/>
      <c r="DH33" s="483"/>
      <c r="DI33" s="483"/>
      <c r="DJ33" s="483"/>
      <c r="DK33" s="483"/>
      <c r="DL33" s="483"/>
      <c r="DM33" s="483"/>
      <c r="DN33" s="483"/>
      <c r="DO33" s="483"/>
      <c r="DP33" s="483"/>
      <c r="DQ33" s="483"/>
      <c r="DR33" s="483"/>
      <c r="DS33" s="483"/>
      <c r="DT33" s="483"/>
      <c r="DU33" s="483"/>
      <c r="DV33" s="483"/>
      <c r="DW33" s="483"/>
      <c r="DX33" s="483"/>
      <c r="DY33" s="483"/>
      <c r="DZ33" s="483"/>
      <c r="EA33" s="483"/>
      <c r="EB33" s="483"/>
      <c r="EC33" s="483"/>
    </row>
    <row r="34" spans="1:133" ht="15.75" customHeight="1" x14ac:dyDescent="0.3">
      <c r="A34" s="506" t="s">
        <v>817</v>
      </c>
      <c r="B34" s="507">
        <v>360.9</v>
      </c>
      <c r="C34" s="508">
        <v>328</v>
      </c>
      <c r="D34" s="508">
        <v>98</v>
      </c>
      <c r="E34" s="508">
        <v>12770.07</v>
      </c>
      <c r="F34" s="508">
        <v>14760</v>
      </c>
      <c r="G34" s="510">
        <v>15863</v>
      </c>
      <c r="H34" s="509">
        <v>298.5</v>
      </c>
      <c r="I34" s="508">
        <v>328</v>
      </c>
      <c r="J34" s="508">
        <v>240</v>
      </c>
      <c r="K34" s="508">
        <v>11369</v>
      </c>
      <c r="L34" s="508">
        <v>14760</v>
      </c>
      <c r="M34" s="510">
        <v>8400</v>
      </c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483"/>
      <c r="BV34" s="483"/>
      <c r="BW34" s="483"/>
      <c r="BX34" s="483"/>
      <c r="BY34" s="483"/>
      <c r="BZ34" s="483"/>
      <c r="CA34" s="483"/>
      <c r="CB34" s="483"/>
      <c r="CC34" s="483"/>
      <c r="CD34" s="483"/>
      <c r="CE34" s="483"/>
      <c r="CF34" s="483"/>
      <c r="CG34" s="483"/>
      <c r="CH34" s="483"/>
      <c r="CI34" s="483"/>
      <c r="CJ34" s="483"/>
      <c r="CK34" s="483"/>
      <c r="CL34" s="483"/>
      <c r="CM34" s="483"/>
      <c r="CN34" s="483"/>
      <c r="CO34" s="483"/>
      <c r="CP34" s="483"/>
      <c r="CQ34" s="483"/>
      <c r="CR34" s="483"/>
      <c r="CS34" s="483"/>
      <c r="CT34" s="483"/>
      <c r="CU34" s="483"/>
      <c r="CV34" s="483"/>
      <c r="CW34" s="483"/>
      <c r="CX34" s="483"/>
      <c r="CY34" s="483"/>
      <c r="CZ34" s="483"/>
      <c r="DA34" s="483"/>
      <c r="DB34" s="483"/>
      <c r="DC34" s="483"/>
      <c r="DD34" s="483"/>
      <c r="DE34" s="483"/>
      <c r="DF34" s="483"/>
      <c r="DG34" s="483"/>
      <c r="DH34" s="483"/>
      <c r="DI34" s="483"/>
      <c r="DJ34" s="483"/>
      <c r="DK34" s="483"/>
      <c r="DL34" s="483"/>
      <c r="DM34" s="483"/>
      <c r="DN34" s="483"/>
      <c r="DO34" s="483"/>
      <c r="DP34" s="483"/>
      <c r="DQ34" s="483"/>
      <c r="DR34" s="483"/>
      <c r="DS34" s="483"/>
      <c r="DT34" s="483"/>
      <c r="DU34" s="483"/>
      <c r="DV34" s="483"/>
      <c r="DW34" s="483"/>
      <c r="DX34" s="483"/>
      <c r="DY34" s="483"/>
      <c r="DZ34" s="483"/>
      <c r="EA34" s="483"/>
      <c r="EB34" s="483"/>
      <c r="EC34" s="483"/>
    </row>
    <row r="35" spans="1:133" ht="15.75" customHeight="1" x14ac:dyDescent="0.3">
      <c r="A35" s="528" t="s">
        <v>818</v>
      </c>
      <c r="B35" s="512">
        <v>153.9</v>
      </c>
      <c r="C35" s="513">
        <v>138</v>
      </c>
      <c r="D35" s="513">
        <v>285</v>
      </c>
      <c r="E35" s="513">
        <v>6238.93</v>
      </c>
      <c r="F35" s="513">
        <v>5915</v>
      </c>
      <c r="G35" s="515">
        <v>5652</v>
      </c>
      <c r="H35" s="514">
        <v>63.9</v>
      </c>
      <c r="I35" s="513">
        <v>46</v>
      </c>
      <c r="J35" s="513">
        <v>199</v>
      </c>
      <c r="K35" s="513">
        <v>3137.3</v>
      </c>
      <c r="L35" s="513">
        <v>2380</v>
      </c>
      <c r="M35" s="515">
        <v>2380</v>
      </c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483"/>
      <c r="BV35" s="483"/>
      <c r="BW35" s="483"/>
      <c r="BX35" s="483"/>
      <c r="BY35" s="483"/>
      <c r="BZ35" s="483"/>
      <c r="CA35" s="483"/>
      <c r="CB35" s="483"/>
      <c r="CC35" s="483"/>
      <c r="CD35" s="483"/>
      <c r="CE35" s="483"/>
      <c r="CF35" s="483"/>
      <c r="CG35" s="483"/>
      <c r="CH35" s="483"/>
      <c r="CI35" s="483"/>
      <c r="CJ35" s="483"/>
      <c r="CK35" s="483"/>
      <c r="CL35" s="483"/>
      <c r="CM35" s="483"/>
      <c r="CN35" s="483"/>
      <c r="CO35" s="483"/>
      <c r="CP35" s="483"/>
      <c r="CQ35" s="483"/>
      <c r="CR35" s="483"/>
      <c r="CS35" s="483"/>
      <c r="CT35" s="483"/>
      <c r="CU35" s="483"/>
      <c r="CV35" s="483"/>
      <c r="CW35" s="483"/>
      <c r="CX35" s="483"/>
      <c r="CY35" s="483"/>
      <c r="CZ35" s="483"/>
      <c r="DA35" s="483"/>
      <c r="DB35" s="483"/>
      <c r="DC35" s="483"/>
      <c r="DD35" s="483"/>
      <c r="DE35" s="483"/>
      <c r="DF35" s="483"/>
      <c r="DG35" s="483"/>
      <c r="DH35" s="483"/>
      <c r="DI35" s="483"/>
      <c r="DJ35" s="483"/>
      <c r="DK35" s="483"/>
      <c r="DL35" s="483"/>
      <c r="DM35" s="483"/>
      <c r="DN35" s="483"/>
      <c r="DO35" s="483"/>
      <c r="DP35" s="483"/>
      <c r="DQ35" s="483"/>
      <c r="DR35" s="483"/>
      <c r="DS35" s="483"/>
      <c r="DT35" s="483"/>
      <c r="DU35" s="483"/>
      <c r="DV35" s="483"/>
      <c r="DW35" s="483"/>
      <c r="DX35" s="483"/>
      <c r="DY35" s="483"/>
      <c r="DZ35" s="483"/>
      <c r="EA35" s="483"/>
      <c r="EB35" s="483"/>
      <c r="EC35" s="483"/>
    </row>
    <row r="36" spans="1:133" ht="15.75" customHeight="1" x14ac:dyDescent="0.3">
      <c r="A36" s="506" t="s">
        <v>819</v>
      </c>
      <c r="B36" s="507">
        <v>1189.8</v>
      </c>
      <c r="C36" s="508">
        <v>1206</v>
      </c>
      <c r="D36" s="508">
        <v>3865</v>
      </c>
      <c r="E36" s="508">
        <v>42150.34</v>
      </c>
      <c r="F36" s="508">
        <v>46481</v>
      </c>
      <c r="G36" s="510">
        <v>39103</v>
      </c>
      <c r="H36" s="509">
        <v>214.2</v>
      </c>
      <c r="I36" s="508">
        <v>198</v>
      </c>
      <c r="J36" s="508">
        <v>3010</v>
      </c>
      <c r="K36" s="508">
        <v>7162.7</v>
      </c>
      <c r="L36" s="508">
        <v>6814</v>
      </c>
      <c r="M36" s="510">
        <v>7413</v>
      </c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83"/>
      <c r="BG36" s="483"/>
      <c r="BH36" s="483"/>
      <c r="BI36" s="483"/>
      <c r="BJ36" s="483"/>
      <c r="BK36" s="483"/>
      <c r="BL36" s="483"/>
      <c r="BM36" s="483"/>
      <c r="BN36" s="483"/>
      <c r="BO36" s="483"/>
      <c r="BP36" s="483"/>
      <c r="BQ36" s="483"/>
      <c r="BR36" s="483"/>
      <c r="BS36" s="483"/>
      <c r="BT36" s="483"/>
      <c r="BU36" s="483"/>
      <c r="BV36" s="483"/>
      <c r="BW36" s="483"/>
      <c r="BX36" s="483"/>
      <c r="BY36" s="483"/>
      <c r="BZ36" s="483"/>
      <c r="CA36" s="483"/>
      <c r="CB36" s="483"/>
      <c r="CC36" s="483"/>
      <c r="CD36" s="483"/>
      <c r="CE36" s="483"/>
      <c r="CF36" s="483"/>
      <c r="CG36" s="483"/>
      <c r="CH36" s="483"/>
      <c r="CI36" s="483"/>
      <c r="CJ36" s="483"/>
      <c r="CK36" s="483"/>
      <c r="CL36" s="483"/>
      <c r="CM36" s="483"/>
      <c r="CN36" s="483"/>
      <c r="CO36" s="483"/>
      <c r="CP36" s="483"/>
      <c r="CQ36" s="483"/>
      <c r="CR36" s="483"/>
      <c r="CS36" s="483"/>
      <c r="CT36" s="483"/>
      <c r="CU36" s="483"/>
      <c r="CV36" s="483"/>
      <c r="CW36" s="483"/>
      <c r="CX36" s="483"/>
      <c r="CY36" s="483"/>
      <c r="CZ36" s="483"/>
      <c r="DA36" s="483"/>
      <c r="DB36" s="483"/>
      <c r="DC36" s="483"/>
      <c r="DD36" s="483"/>
      <c r="DE36" s="483"/>
      <c r="DF36" s="483"/>
      <c r="DG36" s="483"/>
      <c r="DH36" s="483"/>
      <c r="DI36" s="483"/>
      <c r="DJ36" s="483"/>
      <c r="DK36" s="483"/>
      <c r="DL36" s="483"/>
      <c r="DM36" s="483"/>
      <c r="DN36" s="483"/>
      <c r="DO36" s="483"/>
      <c r="DP36" s="483"/>
      <c r="DQ36" s="483"/>
      <c r="DR36" s="483"/>
      <c r="DS36" s="483"/>
      <c r="DT36" s="483"/>
      <c r="DU36" s="483"/>
      <c r="DV36" s="483"/>
      <c r="DW36" s="483"/>
      <c r="DX36" s="483"/>
      <c r="DY36" s="483"/>
      <c r="DZ36" s="483"/>
      <c r="EA36" s="483"/>
      <c r="EB36" s="483"/>
      <c r="EC36" s="483"/>
    </row>
    <row r="37" spans="1:133" ht="15.75" customHeight="1" x14ac:dyDescent="0.3">
      <c r="A37" s="528" t="s">
        <v>820</v>
      </c>
      <c r="B37" s="512">
        <v>2378.9</v>
      </c>
      <c r="C37" s="513">
        <v>3198</v>
      </c>
      <c r="D37" s="513">
        <v>608</v>
      </c>
      <c r="E37" s="513">
        <v>50941.78</v>
      </c>
      <c r="F37" s="513">
        <v>68806</v>
      </c>
      <c r="G37" s="515">
        <v>64444</v>
      </c>
      <c r="H37" s="514">
        <v>2308.4</v>
      </c>
      <c r="I37" s="529">
        <v>2945</v>
      </c>
      <c r="J37" s="513">
        <v>301</v>
      </c>
      <c r="K37" s="513">
        <v>49430.7</v>
      </c>
      <c r="L37" s="529">
        <v>63097</v>
      </c>
      <c r="M37" s="515">
        <v>59297</v>
      </c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3"/>
      <c r="CL37" s="483"/>
      <c r="CM37" s="483"/>
      <c r="CN37" s="483"/>
      <c r="CO37" s="483"/>
      <c r="CP37" s="483"/>
      <c r="CQ37" s="483"/>
      <c r="CR37" s="483"/>
      <c r="CS37" s="483"/>
      <c r="CT37" s="483"/>
      <c r="CU37" s="483"/>
      <c r="CV37" s="483"/>
      <c r="CW37" s="483"/>
      <c r="CX37" s="483"/>
      <c r="CY37" s="483"/>
      <c r="CZ37" s="483"/>
      <c r="DA37" s="483"/>
      <c r="DB37" s="483"/>
      <c r="DC37" s="483"/>
      <c r="DD37" s="483"/>
      <c r="DE37" s="483"/>
      <c r="DF37" s="483"/>
      <c r="DG37" s="483"/>
      <c r="DH37" s="483"/>
      <c r="DI37" s="483"/>
      <c r="DJ37" s="483"/>
      <c r="DK37" s="483"/>
      <c r="DL37" s="483"/>
      <c r="DM37" s="483"/>
      <c r="DN37" s="483"/>
      <c r="DO37" s="483"/>
      <c r="DP37" s="483"/>
      <c r="DQ37" s="483"/>
      <c r="DR37" s="483"/>
      <c r="DS37" s="483"/>
      <c r="DT37" s="483"/>
      <c r="DU37" s="483"/>
      <c r="DV37" s="483"/>
      <c r="DW37" s="483"/>
      <c r="DX37" s="483"/>
      <c r="DY37" s="483"/>
      <c r="DZ37" s="483"/>
      <c r="EA37" s="483"/>
      <c r="EB37" s="483"/>
      <c r="EC37" s="483"/>
    </row>
    <row r="38" spans="1:133" ht="15.75" customHeight="1" x14ac:dyDescent="0.3">
      <c r="A38" s="506" t="s">
        <v>821</v>
      </c>
      <c r="B38" s="507">
        <v>1194.3000000000002</v>
      </c>
      <c r="C38" s="508">
        <v>1464</v>
      </c>
      <c r="D38" s="508">
        <v>1776</v>
      </c>
      <c r="E38" s="508">
        <v>29882.91</v>
      </c>
      <c r="F38" s="508">
        <v>37982</v>
      </c>
      <c r="G38" s="510">
        <v>29081</v>
      </c>
      <c r="H38" s="509">
        <v>353.5</v>
      </c>
      <c r="I38" s="533">
        <v>547</v>
      </c>
      <c r="J38" s="508">
        <v>886</v>
      </c>
      <c r="K38" s="508">
        <v>9479</v>
      </c>
      <c r="L38" s="533">
        <v>13675</v>
      </c>
      <c r="M38" s="510">
        <v>7525</v>
      </c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3"/>
      <c r="BU38" s="483"/>
      <c r="BV38" s="483"/>
      <c r="BW38" s="483"/>
      <c r="BX38" s="483"/>
      <c r="BY38" s="483"/>
      <c r="BZ38" s="483"/>
      <c r="CA38" s="483"/>
      <c r="CB38" s="483"/>
      <c r="CC38" s="483"/>
      <c r="CD38" s="483"/>
      <c r="CE38" s="483"/>
      <c r="CF38" s="483"/>
      <c r="CG38" s="483"/>
      <c r="CH38" s="483"/>
      <c r="CI38" s="483"/>
      <c r="CJ38" s="483"/>
      <c r="CK38" s="483"/>
      <c r="CL38" s="483"/>
      <c r="CM38" s="483"/>
      <c r="CN38" s="483"/>
      <c r="CO38" s="483"/>
      <c r="CP38" s="483"/>
      <c r="CQ38" s="483"/>
      <c r="CR38" s="483"/>
      <c r="CS38" s="483"/>
      <c r="CT38" s="483"/>
      <c r="CU38" s="483"/>
      <c r="CV38" s="483"/>
      <c r="CW38" s="483"/>
      <c r="CX38" s="483"/>
      <c r="CY38" s="483"/>
      <c r="CZ38" s="483"/>
      <c r="DA38" s="483"/>
      <c r="DB38" s="483"/>
      <c r="DC38" s="483"/>
      <c r="DD38" s="483"/>
      <c r="DE38" s="483"/>
      <c r="DF38" s="483"/>
      <c r="DG38" s="483"/>
      <c r="DH38" s="483"/>
      <c r="DI38" s="483"/>
      <c r="DJ38" s="483"/>
      <c r="DK38" s="483"/>
      <c r="DL38" s="483"/>
      <c r="DM38" s="483"/>
      <c r="DN38" s="483"/>
      <c r="DO38" s="483"/>
      <c r="DP38" s="483"/>
      <c r="DQ38" s="483"/>
      <c r="DR38" s="483"/>
      <c r="DS38" s="483"/>
      <c r="DT38" s="483"/>
      <c r="DU38" s="483"/>
      <c r="DV38" s="483"/>
      <c r="DW38" s="483"/>
      <c r="DX38" s="483"/>
      <c r="DY38" s="483"/>
      <c r="DZ38" s="483"/>
      <c r="EA38" s="483"/>
      <c r="EB38" s="483"/>
      <c r="EC38" s="483"/>
    </row>
    <row r="39" spans="1:133" ht="15.75" customHeight="1" x14ac:dyDescent="0.3">
      <c r="A39" s="528" t="s">
        <v>822</v>
      </c>
      <c r="B39" s="512">
        <v>2001.3999999999999</v>
      </c>
      <c r="C39" s="513">
        <v>1714</v>
      </c>
      <c r="D39" s="513">
        <v>926</v>
      </c>
      <c r="E39" s="513">
        <v>56993.31</v>
      </c>
      <c r="F39" s="513">
        <v>57485</v>
      </c>
      <c r="G39" s="515">
        <v>57217</v>
      </c>
      <c r="H39" s="514">
        <v>1026.0999999999999</v>
      </c>
      <c r="I39" s="513">
        <v>861</v>
      </c>
      <c r="J39" s="513">
        <v>132</v>
      </c>
      <c r="K39" s="513">
        <v>29391.1</v>
      </c>
      <c r="L39" s="513">
        <v>27164</v>
      </c>
      <c r="M39" s="515">
        <v>29803</v>
      </c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  <c r="BP39" s="483"/>
      <c r="BQ39" s="483"/>
      <c r="BR39" s="483"/>
      <c r="BS39" s="483"/>
      <c r="BT39" s="483"/>
      <c r="BU39" s="483"/>
      <c r="BV39" s="483"/>
      <c r="BW39" s="483"/>
      <c r="BX39" s="483"/>
      <c r="BY39" s="483"/>
      <c r="BZ39" s="483"/>
      <c r="CA39" s="483"/>
      <c r="CB39" s="483"/>
      <c r="CC39" s="483"/>
      <c r="CD39" s="483"/>
      <c r="CE39" s="483"/>
      <c r="CF39" s="483"/>
      <c r="CG39" s="483"/>
      <c r="CH39" s="483"/>
      <c r="CI39" s="483"/>
      <c r="CJ39" s="483"/>
      <c r="CK39" s="483"/>
      <c r="CL39" s="483"/>
      <c r="CM39" s="483"/>
      <c r="CN39" s="483"/>
      <c r="CO39" s="483"/>
      <c r="CP39" s="483"/>
      <c r="CQ39" s="483"/>
      <c r="CR39" s="483"/>
      <c r="CS39" s="483"/>
      <c r="CT39" s="483"/>
      <c r="CU39" s="483"/>
      <c r="CV39" s="483"/>
      <c r="CW39" s="483"/>
      <c r="CX39" s="483"/>
      <c r="CY39" s="483"/>
      <c r="CZ39" s="483"/>
      <c r="DA39" s="483"/>
      <c r="DB39" s="483"/>
      <c r="DC39" s="483"/>
      <c r="DD39" s="483"/>
      <c r="DE39" s="483"/>
      <c r="DF39" s="483"/>
      <c r="DG39" s="483"/>
      <c r="DH39" s="483"/>
      <c r="DI39" s="483"/>
      <c r="DJ39" s="483"/>
      <c r="DK39" s="483"/>
      <c r="DL39" s="483"/>
      <c r="DM39" s="483"/>
      <c r="DN39" s="483"/>
      <c r="DO39" s="483"/>
      <c r="DP39" s="483"/>
      <c r="DQ39" s="483"/>
      <c r="DR39" s="483"/>
      <c r="DS39" s="483"/>
      <c r="DT39" s="483"/>
      <c r="DU39" s="483"/>
      <c r="DV39" s="483"/>
      <c r="DW39" s="483"/>
      <c r="DX39" s="483"/>
      <c r="DY39" s="483"/>
      <c r="DZ39" s="483"/>
      <c r="EA39" s="483"/>
      <c r="EB39" s="483"/>
      <c r="EC39" s="483"/>
    </row>
    <row r="40" spans="1:133" ht="15.75" customHeight="1" x14ac:dyDescent="0.3">
      <c r="A40" s="516" t="s">
        <v>823</v>
      </c>
      <c r="B40" s="507">
        <v>438.79999999999995</v>
      </c>
      <c r="C40" s="508">
        <v>540</v>
      </c>
      <c r="D40" s="508">
        <v>610</v>
      </c>
      <c r="E40" s="508">
        <v>11854.5</v>
      </c>
      <c r="F40" s="508">
        <v>16333</v>
      </c>
      <c r="G40" s="510">
        <v>13181</v>
      </c>
      <c r="H40" s="509">
        <v>202</v>
      </c>
      <c r="I40" s="508">
        <v>165</v>
      </c>
      <c r="J40" s="508">
        <v>293</v>
      </c>
      <c r="K40" s="508">
        <v>6149.5</v>
      </c>
      <c r="L40" s="508">
        <v>5445</v>
      </c>
      <c r="M40" s="510">
        <v>4356</v>
      </c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483"/>
      <c r="BU40" s="483"/>
      <c r="BV40" s="483"/>
      <c r="BW40" s="483"/>
      <c r="BX40" s="483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483"/>
      <c r="CK40" s="483"/>
      <c r="CL40" s="483"/>
      <c r="CM40" s="483"/>
      <c r="CN40" s="483"/>
      <c r="CO40" s="483"/>
      <c r="CP40" s="483"/>
      <c r="CQ40" s="483"/>
      <c r="CR40" s="483"/>
      <c r="CS40" s="483"/>
      <c r="CT40" s="483"/>
      <c r="CU40" s="483"/>
      <c r="CV40" s="483"/>
      <c r="CW40" s="483"/>
      <c r="CX40" s="483"/>
      <c r="CY40" s="483"/>
      <c r="CZ40" s="483"/>
      <c r="DA40" s="483"/>
      <c r="DB40" s="483"/>
      <c r="DC40" s="483"/>
      <c r="DD40" s="483"/>
      <c r="DE40" s="483"/>
      <c r="DF40" s="483"/>
      <c r="DG40" s="483"/>
      <c r="DH40" s="483"/>
      <c r="DI40" s="483"/>
      <c r="DJ40" s="483"/>
      <c r="DK40" s="483"/>
      <c r="DL40" s="483"/>
      <c r="DM40" s="483"/>
      <c r="DN40" s="483"/>
      <c r="DO40" s="483"/>
      <c r="DP40" s="483"/>
      <c r="DQ40" s="483"/>
      <c r="DR40" s="483"/>
      <c r="DS40" s="483"/>
      <c r="DT40" s="483"/>
      <c r="DU40" s="483"/>
      <c r="DV40" s="483"/>
      <c r="DW40" s="483"/>
      <c r="DX40" s="483"/>
      <c r="DY40" s="483"/>
      <c r="DZ40" s="483"/>
      <c r="EA40" s="483"/>
      <c r="EB40" s="483"/>
      <c r="EC40" s="483"/>
    </row>
    <row r="41" spans="1:133" ht="15.75" customHeight="1" x14ac:dyDescent="0.3">
      <c r="A41" s="528" t="s">
        <v>824</v>
      </c>
      <c r="B41" s="512">
        <v>609.5</v>
      </c>
      <c r="C41" s="513">
        <v>520</v>
      </c>
      <c r="D41" s="513">
        <v>148</v>
      </c>
      <c r="E41" s="513">
        <v>6173.71</v>
      </c>
      <c r="F41" s="513">
        <v>5449</v>
      </c>
      <c r="G41" s="515">
        <v>5011</v>
      </c>
      <c r="H41" s="514">
        <v>454.7</v>
      </c>
      <c r="I41" s="529">
        <v>367</v>
      </c>
      <c r="J41" s="529">
        <v>0</v>
      </c>
      <c r="K41" s="513">
        <v>5096.7</v>
      </c>
      <c r="L41" s="529">
        <v>4404</v>
      </c>
      <c r="M41" s="530">
        <v>3516</v>
      </c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3"/>
      <c r="BM41" s="483"/>
      <c r="BN41" s="483"/>
      <c r="BO41" s="483"/>
      <c r="BP41" s="483"/>
      <c r="BQ41" s="483"/>
      <c r="BR41" s="483"/>
      <c r="BS41" s="483"/>
      <c r="BT41" s="483"/>
      <c r="BU41" s="483"/>
      <c r="BV41" s="483"/>
      <c r="BW41" s="483"/>
      <c r="BX41" s="483"/>
      <c r="BY41" s="483"/>
      <c r="BZ41" s="483"/>
      <c r="CA41" s="483"/>
      <c r="CB41" s="483"/>
      <c r="CC41" s="483"/>
      <c r="CD41" s="483"/>
      <c r="CE41" s="483"/>
      <c r="CF41" s="483"/>
      <c r="CG41" s="483"/>
      <c r="CH41" s="483"/>
      <c r="CI41" s="483"/>
      <c r="CJ41" s="483"/>
      <c r="CK41" s="483"/>
      <c r="CL41" s="483"/>
      <c r="CM41" s="483"/>
      <c r="CN41" s="483"/>
      <c r="CO41" s="483"/>
      <c r="CP41" s="483"/>
      <c r="CQ41" s="483"/>
      <c r="CR41" s="483"/>
      <c r="CS41" s="483"/>
      <c r="CT41" s="483"/>
      <c r="CU41" s="483"/>
      <c r="CV41" s="483"/>
      <c r="CW41" s="483"/>
      <c r="CX41" s="483"/>
      <c r="CY41" s="483"/>
      <c r="CZ41" s="483"/>
      <c r="DA41" s="483"/>
      <c r="DB41" s="483"/>
      <c r="DC41" s="483"/>
      <c r="DD41" s="483"/>
      <c r="DE41" s="483"/>
      <c r="DF41" s="483"/>
      <c r="DG41" s="483"/>
      <c r="DH41" s="483"/>
      <c r="DI41" s="483"/>
      <c r="DJ41" s="483"/>
      <c r="DK41" s="483"/>
      <c r="DL41" s="483"/>
      <c r="DM41" s="483"/>
      <c r="DN41" s="483"/>
      <c r="DO41" s="483"/>
      <c r="DP41" s="483"/>
      <c r="DQ41" s="483"/>
      <c r="DR41" s="483"/>
      <c r="DS41" s="483"/>
      <c r="DT41" s="483"/>
      <c r="DU41" s="483"/>
      <c r="DV41" s="483"/>
      <c r="DW41" s="483"/>
      <c r="DX41" s="483"/>
      <c r="DY41" s="483"/>
      <c r="DZ41" s="483"/>
      <c r="EA41" s="483"/>
      <c r="EB41" s="483"/>
      <c r="EC41" s="483"/>
    </row>
    <row r="42" spans="1:133" ht="15.75" customHeight="1" x14ac:dyDescent="0.3">
      <c r="A42" s="506" t="s">
        <v>825</v>
      </c>
      <c r="B42" s="507">
        <v>5.1000000000000005</v>
      </c>
      <c r="C42" s="508">
        <v>16</v>
      </c>
      <c r="D42" s="508">
        <v>286</v>
      </c>
      <c r="E42" s="508">
        <v>151.12</v>
      </c>
      <c r="F42" s="508">
        <v>464</v>
      </c>
      <c r="G42" s="510">
        <v>404</v>
      </c>
      <c r="H42" s="509">
        <v>0</v>
      </c>
      <c r="I42" s="533">
        <v>0</v>
      </c>
      <c r="J42" s="533">
        <v>270</v>
      </c>
      <c r="K42" s="508">
        <v>0</v>
      </c>
      <c r="L42" s="533">
        <v>0</v>
      </c>
      <c r="M42" s="534">
        <v>0</v>
      </c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3"/>
      <c r="BM42" s="483"/>
      <c r="BN42" s="483"/>
      <c r="BO42" s="483"/>
      <c r="BP42" s="483"/>
      <c r="BQ42" s="483"/>
      <c r="BR42" s="483"/>
      <c r="BS42" s="483"/>
      <c r="BT42" s="483"/>
      <c r="BU42" s="483"/>
      <c r="BV42" s="483"/>
      <c r="BW42" s="483"/>
      <c r="BX42" s="483"/>
      <c r="BY42" s="483"/>
      <c r="BZ42" s="483"/>
      <c r="CA42" s="483"/>
      <c r="CB42" s="483"/>
      <c r="CC42" s="483"/>
      <c r="CD42" s="483"/>
      <c r="CE42" s="483"/>
      <c r="CF42" s="483"/>
      <c r="CG42" s="483"/>
      <c r="CH42" s="483"/>
      <c r="CI42" s="483"/>
      <c r="CJ42" s="483"/>
      <c r="CK42" s="483"/>
      <c r="CL42" s="483"/>
      <c r="CM42" s="483"/>
      <c r="CN42" s="483"/>
      <c r="CO42" s="483"/>
      <c r="CP42" s="483"/>
      <c r="CQ42" s="483"/>
      <c r="CR42" s="483"/>
      <c r="CS42" s="483"/>
      <c r="CT42" s="483"/>
      <c r="CU42" s="483"/>
      <c r="CV42" s="483"/>
      <c r="CW42" s="483"/>
      <c r="CX42" s="483"/>
      <c r="CY42" s="483"/>
      <c r="CZ42" s="483"/>
      <c r="DA42" s="483"/>
      <c r="DB42" s="483"/>
      <c r="DC42" s="483"/>
      <c r="DD42" s="483"/>
      <c r="DE42" s="483"/>
      <c r="DF42" s="483"/>
      <c r="DG42" s="483"/>
      <c r="DH42" s="483"/>
      <c r="DI42" s="483"/>
      <c r="DJ42" s="483"/>
      <c r="DK42" s="483"/>
      <c r="DL42" s="483"/>
      <c r="DM42" s="483"/>
      <c r="DN42" s="483"/>
      <c r="DO42" s="483"/>
      <c r="DP42" s="483"/>
      <c r="DQ42" s="483"/>
      <c r="DR42" s="483"/>
      <c r="DS42" s="483"/>
      <c r="DT42" s="483"/>
      <c r="DU42" s="483"/>
      <c r="DV42" s="483"/>
      <c r="DW42" s="483"/>
      <c r="DX42" s="483"/>
      <c r="DY42" s="483"/>
      <c r="DZ42" s="483"/>
      <c r="EA42" s="483"/>
      <c r="EB42" s="483"/>
      <c r="EC42" s="483"/>
    </row>
    <row r="43" spans="1:133" ht="15.75" customHeight="1" x14ac:dyDescent="0.3">
      <c r="A43" s="528" t="s">
        <v>826</v>
      </c>
      <c r="B43" s="512">
        <v>1638.2</v>
      </c>
      <c r="C43" s="513">
        <v>1501</v>
      </c>
      <c r="D43" s="513">
        <v>2054</v>
      </c>
      <c r="E43" s="513">
        <v>66267.22</v>
      </c>
      <c r="F43" s="513">
        <v>70246</v>
      </c>
      <c r="G43" s="515">
        <v>42645</v>
      </c>
      <c r="H43" s="514">
        <v>264.7</v>
      </c>
      <c r="I43" s="513">
        <v>308</v>
      </c>
      <c r="J43" s="513">
        <v>920</v>
      </c>
      <c r="K43" s="513">
        <v>13437.6</v>
      </c>
      <c r="L43" s="513">
        <v>14445</v>
      </c>
      <c r="M43" s="515">
        <v>12285</v>
      </c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  <c r="BK43" s="483"/>
      <c r="BL43" s="483"/>
      <c r="BM43" s="483"/>
      <c r="BN43" s="483"/>
      <c r="BO43" s="483"/>
      <c r="BP43" s="483"/>
      <c r="BQ43" s="483"/>
      <c r="BR43" s="483"/>
      <c r="BS43" s="483"/>
      <c r="BT43" s="483"/>
      <c r="BU43" s="483"/>
      <c r="BV43" s="483"/>
      <c r="BW43" s="483"/>
      <c r="BX43" s="483"/>
      <c r="BY43" s="483"/>
      <c r="BZ43" s="483"/>
      <c r="CA43" s="483"/>
      <c r="CB43" s="483"/>
      <c r="CC43" s="483"/>
      <c r="CD43" s="483"/>
      <c r="CE43" s="483"/>
      <c r="CF43" s="483"/>
      <c r="CG43" s="483"/>
      <c r="CH43" s="483"/>
      <c r="CI43" s="483"/>
      <c r="CJ43" s="483"/>
      <c r="CK43" s="483"/>
      <c r="CL43" s="483"/>
      <c r="CM43" s="483"/>
      <c r="CN43" s="483"/>
      <c r="CO43" s="483"/>
      <c r="CP43" s="483"/>
      <c r="CQ43" s="483"/>
      <c r="CR43" s="483"/>
      <c r="CS43" s="483"/>
      <c r="CT43" s="483"/>
      <c r="CU43" s="483"/>
      <c r="CV43" s="483"/>
      <c r="CW43" s="483"/>
      <c r="CX43" s="483"/>
      <c r="CY43" s="483"/>
      <c r="CZ43" s="483"/>
      <c r="DA43" s="483"/>
      <c r="DB43" s="483"/>
      <c r="DC43" s="483"/>
      <c r="DD43" s="483"/>
      <c r="DE43" s="483"/>
      <c r="DF43" s="483"/>
      <c r="DG43" s="483"/>
      <c r="DH43" s="483"/>
      <c r="DI43" s="483"/>
      <c r="DJ43" s="483"/>
      <c r="DK43" s="483"/>
      <c r="DL43" s="483"/>
      <c r="DM43" s="483"/>
      <c r="DN43" s="483"/>
      <c r="DO43" s="483"/>
      <c r="DP43" s="483"/>
      <c r="DQ43" s="483"/>
      <c r="DR43" s="483"/>
      <c r="DS43" s="483"/>
      <c r="DT43" s="483"/>
      <c r="DU43" s="483"/>
      <c r="DV43" s="483"/>
      <c r="DW43" s="483"/>
      <c r="DX43" s="483"/>
      <c r="DY43" s="483"/>
      <c r="DZ43" s="483"/>
      <c r="EA43" s="483"/>
      <c r="EB43" s="483"/>
      <c r="EC43" s="483"/>
    </row>
    <row r="44" spans="1:133" ht="15.75" customHeight="1" x14ac:dyDescent="0.3">
      <c r="A44" s="506" t="s">
        <v>827</v>
      </c>
      <c r="B44" s="507">
        <v>1566.8000000000002</v>
      </c>
      <c r="C44" s="508">
        <v>1201</v>
      </c>
      <c r="D44" s="508">
        <v>701</v>
      </c>
      <c r="E44" s="508">
        <v>35799.949999999997</v>
      </c>
      <c r="F44" s="508">
        <v>35108</v>
      </c>
      <c r="G44" s="510">
        <v>29141</v>
      </c>
      <c r="H44" s="509">
        <v>1046.4000000000001</v>
      </c>
      <c r="I44" s="508">
        <v>848</v>
      </c>
      <c r="J44" s="508">
        <v>421</v>
      </c>
      <c r="K44" s="508">
        <v>23299.1</v>
      </c>
      <c r="L44" s="508">
        <v>25487</v>
      </c>
      <c r="M44" s="510">
        <v>25109</v>
      </c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483"/>
      <c r="BV44" s="483"/>
      <c r="BW44" s="483"/>
      <c r="BX44" s="483"/>
      <c r="BY44" s="483"/>
      <c r="BZ44" s="483"/>
      <c r="CA44" s="483"/>
      <c r="CB44" s="483"/>
      <c r="CC44" s="483"/>
      <c r="CD44" s="483"/>
      <c r="CE44" s="483"/>
      <c r="CF44" s="483"/>
      <c r="CG44" s="483"/>
      <c r="CH44" s="483"/>
      <c r="CI44" s="483"/>
      <c r="CJ44" s="483"/>
      <c r="CK44" s="483"/>
      <c r="CL44" s="483"/>
      <c r="CM44" s="483"/>
      <c r="CN44" s="483"/>
      <c r="CO44" s="483"/>
      <c r="CP44" s="483"/>
      <c r="CQ44" s="483"/>
      <c r="CR44" s="483"/>
      <c r="CS44" s="483"/>
      <c r="CT44" s="483"/>
      <c r="CU44" s="483"/>
      <c r="CV44" s="483"/>
      <c r="CW44" s="483"/>
      <c r="CX44" s="483"/>
      <c r="CY44" s="483"/>
      <c r="CZ44" s="483"/>
      <c r="DA44" s="483"/>
      <c r="DB44" s="483"/>
      <c r="DC44" s="483"/>
      <c r="DD44" s="483"/>
      <c r="DE44" s="483"/>
      <c r="DF44" s="483"/>
      <c r="DG44" s="483"/>
      <c r="DH44" s="483"/>
      <c r="DI44" s="483"/>
      <c r="DJ44" s="483"/>
      <c r="DK44" s="483"/>
      <c r="DL44" s="483"/>
      <c r="DM44" s="483"/>
      <c r="DN44" s="483"/>
      <c r="DO44" s="483"/>
      <c r="DP44" s="483"/>
      <c r="DQ44" s="483"/>
      <c r="DR44" s="483"/>
      <c r="DS44" s="483"/>
      <c r="DT44" s="483"/>
      <c r="DU44" s="483"/>
      <c r="DV44" s="483"/>
      <c r="DW44" s="483"/>
      <c r="DX44" s="483"/>
      <c r="DY44" s="483"/>
      <c r="DZ44" s="483"/>
      <c r="EA44" s="483"/>
      <c r="EB44" s="483"/>
      <c r="EC44" s="483"/>
    </row>
    <row r="45" spans="1:133" ht="15.75" customHeight="1" x14ac:dyDescent="0.3">
      <c r="A45" s="528" t="s">
        <v>828</v>
      </c>
      <c r="B45" s="512">
        <v>774.8</v>
      </c>
      <c r="C45" s="513">
        <v>918</v>
      </c>
      <c r="D45" s="513">
        <v>695</v>
      </c>
      <c r="E45" s="513">
        <v>56308.619999999995</v>
      </c>
      <c r="F45" s="513">
        <v>55868</v>
      </c>
      <c r="G45" s="515">
        <v>66473</v>
      </c>
      <c r="H45" s="514">
        <v>313.7</v>
      </c>
      <c r="I45" s="513">
        <v>421</v>
      </c>
      <c r="J45" s="513">
        <v>205</v>
      </c>
      <c r="K45" s="513">
        <v>34111.5</v>
      </c>
      <c r="L45" s="513">
        <v>28450</v>
      </c>
      <c r="M45" s="515">
        <v>40780</v>
      </c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3"/>
      <c r="BR45" s="483"/>
      <c r="BS45" s="483"/>
      <c r="BT45" s="483"/>
      <c r="BU45" s="483"/>
      <c r="BV45" s="483"/>
      <c r="BW45" s="483"/>
      <c r="BX45" s="483"/>
      <c r="BY45" s="483"/>
      <c r="BZ45" s="483"/>
      <c r="CA45" s="483"/>
      <c r="CB45" s="483"/>
      <c r="CC45" s="483"/>
      <c r="CD45" s="483"/>
      <c r="CE45" s="483"/>
      <c r="CF45" s="483"/>
      <c r="CG45" s="483"/>
      <c r="CH45" s="483"/>
      <c r="CI45" s="483"/>
      <c r="CJ45" s="483"/>
      <c r="CK45" s="483"/>
      <c r="CL45" s="483"/>
      <c r="CM45" s="483"/>
      <c r="CN45" s="483"/>
      <c r="CO45" s="483"/>
      <c r="CP45" s="483"/>
      <c r="CQ45" s="483"/>
      <c r="CR45" s="483"/>
      <c r="CS45" s="483"/>
      <c r="CT45" s="483"/>
      <c r="CU45" s="483"/>
      <c r="CV45" s="483"/>
      <c r="CW45" s="483"/>
      <c r="CX45" s="483"/>
      <c r="CY45" s="483"/>
      <c r="CZ45" s="483"/>
      <c r="DA45" s="483"/>
      <c r="DB45" s="483"/>
      <c r="DC45" s="483"/>
      <c r="DD45" s="483"/>
      <c r="DE45" s="483"/>
      <c r="DF45" s="483"/>
      <c r="DG45" s="483"/>
      <c r="DH45" s="483"/>
      <c r="DI45" s="483"/>
      <c r="DJ45" s="483"/>
      <c r="DK45" s="483"/>
      <c r="DL45" s="483"/>
      <c r="DM45" s="483"/>
      <c r="DN45" s="483"/>
      <c r="DO45" s="483"/>
      <c r="DP45" s="483"/>
      <c r="DQ45" s="483"/>
      <c r="DR45" s="483"/>
      <c r="DS45" s="483"/>
      <c r="DT45" s="483"/>
      <c r="DU45" s="483"/>
      <c r="DV45" s="483"/>
      <c r="DW45" s="483"/>
      <c r="DX45" s="483"/>
      <c r="DY45" s="483"/>
      <c r="DZ45" s="483"/>
      <c r="EA45" s="483"/>
      <c r="EB45" s="483"/>
      <c r="EC45" s="483"/>
    </row>
    <row r="46" spans="1:133" ht="15.75" customHeight="1" x14ac:dyDescent="0.3">
      <c r="A46" s="506" t="s">
        <v>829</v>
      </c>
      <c r="B46" s="507">
        <v>122.6</v>
      </c>
      <c r="C46" s="508">
        <v>172</v>
      </c>
      <c r="D46" s="508">
        <v>374</v>
      </c>
      <c r="E46" s="508">
        <v>959.3900000000001</v>
      </c>
      <c r="F46" s="508">
        <v>1376</v>
      </c>
      <c r="G46" s="510">
        <v>1606</v>
      </c>
      <c r="H46" s="509">
        <v>46.1</v>
      </c>
      <c r="I46" s="533">
        <v>117</v>
      </c>
      <c r="J46" s="533">
        <v>327</v>
      </c>
      <c r="K46" s="508">
        <v>368.8</v>
      </c>
      <c r="L46" s="533">
        <v>936</v>
      </c>
      <c r="M46" s="534">
        <v>1230</v>
      </c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3"/>
      <c r="AW46" s="483"/>
      <c r="AX46" s="483"/>
      <c r="AY46" s="483"/>
      <c r="AZ46" s="483"/>
      <c r="BA46" s="483"/>
      <c r="BB46" s="483"/>
      <c r="BC46" s="483"/>
      <c r="BD46" s="483"/>
      <c r="BE46" s="483"/>
      <c r="BF46" s="483"/>
      <c r="BG46" s="483"/>
      <c r="BH46" s="483"/>
      <c r="BI46" s="483"/>
      <c r="BJ46" s="483"/>
      <c r="BK46" s="483"/>
      <c r="BL46" s="483"/>
      <c r="BM46" s="483"/>
      <c r="BN46" s="483"/>
      <c r="BO46" s="483"/>
      <c r="BP46" s="483"/>
      <c r="BQ46" s="483"/>
      <c r="BR46" s="483"/>
      <c r="BS46" s="483"/>
      <c r="BT46" s="483"/>
      <c r="BU46" s="483"/>
      <c r="BV46" s="483"/>
      <c r="BW46" s="483"/>
      <c r="BX46" s="483"/>
      <c r="BY46" s="483"/>
      <c r="BZ46" s="483"/>
      <c r="CA46" s="483"/>
      <c r="CB46" s="483"/>
      <c r="CC46" s="483"/>
      <c r="CD46" s="483"/>
      <c r="CE46" s="483"/>
      <c r="CF46" s="483"/>
      <c r="CG46" s="483"/>
      <c r="CH46" s="483"/>
      <c r="CI46" s="483"/>
      <c r="CJ46" s="483"/>
      <c r="CK46" s="483"/>
      <c r="CL46" s="483"/>
      <c r="CM46" s="483"/>
      <c r="CN46" s="483"/>
      <c r="CO46" s="483"/>
      <c r="CP46" s="483"/>
      <c r="CQ46" s="483"/>
      <c r="CR46" s="483"/>
      <c r="CS46" s="483"/>
      <c r="CT46" s="483"/>
      <c r="CU46" s="483"/>
      <c r="CV46" s="483"/>
      <c r="CW46" s="483"/>
      <c r="CX46" s="483"/>
      <c r="CY46" s="483"/>
      <c r="CZ46" s="483"/>
      <c r="DA46" s="483"/>
      <c r="DB46" s="483"/>
      <c r="DC46" s="483"/>
      <c r="DD46" s="483"/>
      <c r="DE46" s="483"/>
      <c r="DF46" s="483"/>
      <c r="DG46" s="483"/>
      <c r="DH46" s="483"/>
      <c r="DI46" s="483"/>
      <c r="DJ46" s="483"/>
      <c r="DK46" s="483"/>
      <c r="DL46" s="483"/>
      <c r="DM46" s="483"/>
      <c r="DN46" s="483"/>
      <c r="DO46" s="483"/>
      <c r="DP46" s="483"/>
      <c r="DQ46" s="483"/>
      <c r="DR46" s="483"/>
      <c r="DS46" s="483"/>
      <c r="DT46" s="483"/>
      <c r="DU46" s="483"/>
      <c r="DV46" s="483"/>
      <c r="DW46" s="483"/>
      <c r="DX46" s="483"/>
      <c r="DY46" s="483"/>
      <c r="DZ46" s="483"/>
      <c r="EA46" s="483"/>
      <c r="EB46" s="483"/>
      <c r="EC46" s="483"/>
    </row>
    <row r="47" spans="1:133" ht="15.75" customHeight="1" thickBot="1" x14ac:dyDescent="0.35">
      <c r="A47" s="535" t="s">
        <v>830</v>
      </c>
      <c r="B47" s="536">
        <v>1191.8</v>
      </c>
      <c r="C47" s="537">
        <v>1067</v>
      </c>
      <c r="D47" s="537">
        <v>1037</v>
      </c>
      <c r="E47" s="537">
        <v>72442.7</v>
      </c>
      <c r="F47" s="537">
        <v>63029</v>
      </c>
      <c r="G47" s="538">
        <v>57540</v>
      </c>
      <c r="H47" s="539">
        <v>499.2</v>
      </c>
      <c r="I47" s="537">
        <v>386</v>
      </c>
      <c r="J47" s="537">
        <v>327</v>
      </c>
      <c r="K47" s="537">
        <v>50252.6</v>
      </c>
      <c r="L47" s="537">
        <v>37294</v>
      </c>
      <c r="M47" s="538">
        <v>31465</v>
      </c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3"/>
      <c r="AY47" s="483"/>
      <c r="AZ47" s="483"/>
      <c r="BA47" s="483"/>
      <c r="BB47" s="483"/>
      <c r="BC47" s="483"/>
      <c r="BD47" s="483"/>
      <c r="BE47" s="483"/>
      <c r="BF47" s="483"/>
      <c r="BG47" s="483"/>
      <c r="BH47" s="483"/>
      <c r="BI47" s="483"/>
      <c r="BJ47" s="483"/>
      <c r="BK47" s="483"/>
      <c r="BL47" s="483"/>
      <c r="BM47" s="483"/>
      <c r="BN47" s="483"/>
      <c r="BO47" s="483"/>
      <c r="BP47" s="483"/>
      <c r="BQ47" s="483"/>
      <c r="BR47" s="483"/>
      <c r="BS47" s="483"/>
      <c r="BT47" s="483"/>
      <c r="BU47" s="483"/>
      <c r="BV47" s="483"/>
      <c r="BW47" s="483"/>
      <c r="BX47" s="483"/>
      <c r="BY47" s="483"/>
      <c r="BZ47" s="483"/>
      <c r="CA47" s="483"/>
      <c r="CB47" s="483"/>
      <c r="CC47" s="483"/>
      <c r="CD47" s="483"/>
      <c r="CE47" s="483"/>
      <c r="CF47" s="483"/>
      <c r="CG47" s="483"/>
      <c r="CH47" s="483"/>
      <c r="CI47" s="483"/>
      <c r="CJ47" s="483"/>
      <c r="CK47" s="483"/>
      <c r="CL47" s="483"/>
      <c r="CM47" s="483"/>
      <c r="CN47" s="483"/>
      <c r="CO47" s="483"/>
      <c r="CP47" s="483"/>
      <c r="CQ47" s="483"/>
      <c r="CR47" s="483"/>
      <c r="CS47" s="483"/>
      <c r="CT47" s="483"/>
      <c r="CU47" s="483"/>
      <c r="CV47" s="483"/>
      <c r="CW47" s="483"/>
      <c r="CX47" s="483"/>
      <c r="CY47" s="483"/>
      <c r="CZ47" s="483"/>
      <c r="DA47" s="483"/>
      <c r="DB47" s="483"/>
      <c r="DC47" s="483"/>
      <c r="DD47" s="483"/>
      <c r="DE47" s="483"/>
      <c r="DF47" s="483"/>
      <c r="DG47" s="483"/>
      <c r="DH47" s="483"/>
      <c r="DI47" s="483"/>
      <c r="DJ47" s="483"/>
      <c r="DK47" s="483"/>
      <c r="DL47" s="483"/>
      <c r="DM47" s="483"/>
      <c r="DN47" s="483"/>
      <c r="DO47" s="483"/>
      <c r="DP47" s="483"/>
      <c r="DQ47" s="483"/>
      <c r="DR47" s="483"/>
      <c r="DS47" s="483"/>
      <c r="DT47" s="483"/>
      <c r="DU47" s="483"/>
      <c r="DV47" s="483"/>
      <c r="DW47" s="483"/>
      <c r="DX47" s="483"/>
      <c r="DY47" s="483"/>
      <c r="DZ47" s="483"/>
      <c r="EA47" s="483"/>
      <c r="EB47" s="483"/>
      <c r="EC47" s="483"/>
    </row>
    <row r="48" spans="1:133" ht="11.25" customHeight="1" thickBot="1" x14ac:dyDescent="0.35">
      <c r="A48" s="540" t="s">
        <v>831</v>
      </c>
      <c r="B48" s="541"/>
      <c r="C48" s="483"/>
      <c r="D48" s="483"/>
      <c r="E48" s="483"/>
      <c r="F48" s="483"/>
      <c r="G48" s="483"/>
      <c r="H48" s="542"/>
      <c r="I48" s="543"/>
      <c r="J48" s="544"/>
      <c r="K48" s="544"/>
      <c r="L48" s="543"/>
      <c r="M48" s="544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483"/>
      <c r="BC48" s="483"/>
      <c r="BD48" s="483"/>
      <c r="BE48" s="483"/>
      <c r="BF48" s="483"/>
      <c r="BG48" s="483"/>
      <c r="BH48" s="483"/>
      <c r="BI48" s="483"/>
      <c r="BJ48" s="483"/>
      <c r="BK48" s="483"/>
      <c r="BL48" s="483"/>
      <c r="BM48" s="483"/>
      <c r="BN48" s="483"/>
      <c r="BO48" s="483"/>
      <c r="BP48" s="483"/>
      <c r="BQ48" s="483"/>
      <c r="BR48" s="483"/>
      <c r="BS48" s="483"/>
      <c r="BT48" s="483"/>
      <c r="BU48" s="483"/>
      <c r="BV48" s="483"/>
      <c r="BW48" s="483"/>
      <c r="BX48" s="483"/>
      <c r="BY48" s="483"/>
      <c r="BZ48" s="483"/>
      <c r="CA48" s="483"/>
      <c r="CB48" s="483"/>
      <c r="CC48" s="483"/>
      <c r="CD48" s="483"/>
      <c r="CE48" s="483"/>
      <c r="CF48" s="483"/>
      <c r="CG48" s="483"/>
      <c r="CH48" s="483"/>
      <c r="CI48" s="483"/>
      <c r="CJ48" s="483"/>
      <c r="CK48" s="483"/>
      <c r="CL48" s="483"/>
      <c r="CM48" s="483"/>
      <c r="CN48" s="483"/>
      <c r="CO48" s="483"/>
      <c r="CP48" s="483"/>
      <c r="CQ48" s="483"/>
      <c r="CR48" s="483"/>
      <c r="CS48" s="483"/>
      <c r="CT48" s="483"/>
      <c r="CU48" s="483"/>
      <c r="CV48" s="483"/>
      <c r="CW48" s="483"/>
      <c r="CX48" s="483"/>
      <c r="CY48" s="483"/>
      <c r="CZ48" s="483"/>
      <c r="DA48" s="483"/>
      <c r="DB48" s="483"/>
      <c r="DC48" s="483"/>
      <c r="DD48" s="483"/>
      <c r="DE48" s="483"/>
      <c r="DF48" s="483"/>
      <c r="DG48" s="483"/>
      <c r="DH48" s="483"/>
      <c r="DI48" s="483"/>
      <c r="DJ48" s="483"/>
      <c r="DK48" s="483"/>
      <c r="DL48" s="483"/>
      <c r="DM48" s="483"/>
      <c r="DN48" s="483"/>
      <c r="DO48" s="483"/>
      <c r="DP48" s="483"/>
      <c r="DQ48" s="483"/>
      <c r="DR48" s="483"/>
      <c r="DS48" s="483"/>
      <c r="DT48" s="483"/>
      <c r="DU48" s="483"/>
      <c r="DV48" s="483"/>
      <c r="DW48" s="483"/>
    </row>
    <row r="49" spans="1:133" ht="29.25" customHeight="1" thickBot="1" x14ac:dyDescent="0.35">
      <c r="A49" s="545" t="s">
        <v>784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481"/>
      <c r="M49" s="482" t="s">
        <v>785</v>
      </c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483"/>
      <c r="BC49" s="483"/>
      <c r="BD49" s="483"/>
      <c r="BE49" s="483"/>
      <c r="BF49" s="483"/>
      <c r="BG49" s="483"/>
      <c r="BH49" s="483"/>
      <c r="BI49" s="483"/>
      <c r="BJ49" s="483"/>
      <c r="BK49" s="483"/>
      <c r="BL49" s="483"/>
      <c r="BM49" s="483"/>
      <c r="BN49" s="483"/>
      <c r="BO49" s="483"/>
      <c r="BP49" s="483"/>
      <c r="BQ49" s="483"/>
      <c r="BR49" s="483"/>
      <c r="BS49" s="483"/>
      <c r="BT49" s="483"/>
      <c r="BU49" s="483"/>
      <c r="BV49" s="483"/>
      <c r="BW49" s="483"/>
      <c r="BX49" s="483"/>
      <c r="BY49" s="483"/>
      <c r="BZ49" s="483"/>
      <c r="CA49" s="483"/>
      <c r="CB49" s="483"/>
      <c r="CC49" s="483"/>
      <c r="CD49" s="483"/>
      <c r="CE49" s="483"/>
      <c r="CF49" s="483"/>
      <c r="CG49" s="483"/>
      <c r="CH49" s="483"/>
      <c r="CI49" s="483"/>
      <c r="CJ49" s="483"/>
      <c r="CK49" s="483"/>
      <c r="CL49" s="483"/>
      <c r="CM49" s="483"/>
      <c r="CN49" s="483"/>
      <c r="CO49" s="483"/>
      <c r="CP49" s="483"/>
      <c r="CQ49" s="483"/>
      <c r="CR49" s="483"/>
      <c r="CS49" s="483"/>
      <c r="CT49" s="483"/>
      <c r="CU49" s="483"/>
      <c r="CV49" s="483"/>
      <c r="CW49" s="483"/>
      <c r="CX49" s="483"/>
      <c r="CY49" s="483"/>
      <c r="CZ49" s="483"/>
      <c r="DA49" s="483"/>
      <c r="DB49" s="483"/>
      <c r="DC49" s="483"/>
      <c r="DD49" s="483"/>
      <c r="DE49" s="483"/>
      <c r="DF49" s="483"/>
      <c r="DG49" s="483"/>
      <c r="DH49" s="483"/>
      <c r="DI49" s="483"/>
      <c r="DJ49" s="483"/>
      <c r="DK49" s="483"/>
      <c r="DL49" s="483"/>
      <c r="DM49" s="483"/>
      <c r="DN49" s="483"/>
      <c r="DO49" s="483"/>
      <c r="DP49" s="483"/>
      <c r="DQ49" s="483"/>
      <c r="DR49" s="483"/>
      <c r="DS49" s="483"/>
      <c r="DT49" s="483"/>
      <c r="DU49" s="483"/>
      <c r="DV49" s="483"/>
      <c r="DW49" s="483"/>
    </row>
    <row r="50" spans="1:133" ht="15.75" customHeight="1" x14ac:dyDescent="0.3">
      <c r="A50" s="484" t="s">
        <v>605</v>
      </c>
      <c r="B50" s="485" t="s">
        <v>832</v>
      </c>
      <c r="C50" s="486"/>
      <c r="D50" s="486"/>
      <c r="E50" s="486"/>
      <c r="F50" s="486"/>
      <c r="G50" s="487"/>
      <c r="H50" s="485" t="s">
        <v>833</v>
      </c>
      <c r="I50" s="486"/>
      <c r="J50" s="486"/>
      <c r="K50" s="486"/>
      <c r="L50" s="486"/>
      <c r="M50" s="487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83"/>
      <c r="BY50" s="483"/>
      <c r="BZ50" s="483"/>
      <c r="CA50" s="483"/>
      <c r="CB50" s="483"/>
      <c r="CC50" s="483"/>
      <c r="CD50" s="483"/>
      <c r="CE50" s="483"/>
      <c r="CF50" s="483"/>
      <c r="CG50" s="483"/>
      <c r="CH50" s="483"/>
      <c r="CI50" s="483"/>
      <c r="CJ50" s="483"/>
      <c r="CK50" s="483"/>
      <c r="CL50" s="483"/>
      <c r="CM50" s="483"/>
      <c r="CN50" s="483"/>
      <c r="CO50" s="483"/>
      <c r="CP50" s="483"/>
      <c r="CQ50" s="483"/>
      <c r="CR50" s="483"/>
      <c r="CS50" s="483"/>
      <c r="CT50" s="483"/>
      <c r="CU50" s="483"/>
      <c r="CV50" s="483"/>
      <c r="CW50" s="483"/>
      <c r="CX50" s="483"/>
      <c r="CY50" s="483"/>
      <c r="CZ50" s="483"/>
      <c r="DA50" s="483"/>
      <c r="DB50" s="483"/>
      <c r="DC50" s="483"/>
      <c r="DD50" s="483"/>
      <c r="DE50" s="483"/>
      <c r="DF50" s="483"/>
      <c r="DG50" s="483"/>
      <c r="DH50" s="483"/>
      <c r="DI50" s="483"/>
      <c r="DJ50" s="483"/>
      <c r="DK50" s="483"/>
      <c r="DL50" s="483"/>
      <c r="DM50" s="483"/>
      <c r="DN50" s="483"/>
      <c r="DO50" s="483"/>
      <c r="DP50" s="483"/>
      <c r="DQ50" s="483"/>
      <c r="DR50" s="483"/>
      <c r="DS50" s="483"/>
      <c r="DT50" s="483"/>
      <c r="DU50" s="483"/>
      <c r="DV50" s="483"/>
      <c r="DW50" s="483"/>
      <c r="DX50" s="483"/>
      <c r="DY50" s="483"/>
      <c r="DZ50" s="483"/>
      <c r="EA50" s="483"/>
      <c r="EB50" s="483"/>
      <c r="EC50" s="483"/>
    </row>
    <row r="51" spans="1:133" ht="15.75" customHeight="1" x14ac:dyDescent="0.3">
      <c r="A51" s="488"/>
      <c r="B51" s="489" t="s">
        <v>834</v>
      </c>
      <c r="C51" s="490"/>
      <c r="D51" s="490"/>
      <c r="E51" s="491" t="s">
        <v>788</v>
      </c>
      <c r="F51" s="490"/>
      <c r="G51" s="492"/>
      <c r="H51" s="489" t="s">
        <v>835</v>
      </c>
      <c r="I51" s="490"/>
      <c r="J51" s="490"/>
      <c r="K51" s="491" t="s">
        <v>788</v>
      </c>
      <c r="L51" s="490"/>
      <c r="M51" s="492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483"/>
      <c r="BC51" s="483"/>
      <c r="BD51" s="483"/>
      <c r="BE51" s="483"/>
      <c r="BF51" s="483"/>
      <c r="BG51" s="483"/>
      <c r="BH51" s="483"/>
      <c r="BI51" s="483"/>
      <c r="BJ51" s="483"/>
      <c r="BK51" s="483"/>
      <c r="BL51" s="483"/>
      <c r="BM51" s="483"/>
      <c r="BN51" s="483"/>
      <c r="BO51" s="483"/>
      <c r="BP51" s="483"/>
      <c r="BQ51" s="483"/>
      <c r="BR51" s="483"/>
      <c r="BS51" s="483"/>
      <c r="BT51" s="483"/>
      <c r="BU51" s="483"/>
      <c r="BV51" s="483"/>
      <c r="BW51" s="483"/>
      <c r="BX51" s="483"/>
      <c r="BY51" s="483"/>
      <c r="BZ51" s="483"/>
      <c r="CA51" s="483"/>
      <c r="CB51" s="483"/>
      <c r="CC51" s="483"/>
      <c r="CD51" s="483"/>
      <c r="CE51" s="483"/>
      <c r="CF51" s="483"/>
      <c r="CG51" s="483"/>
      <c r="CH51" s="483"/>
      <c r="CI51" s="483"/>
      <c r="CJ51" s="483"/>
      <c r="CK51" s="483"/>
      <c r="CL51" s="483"/>
      <c r="CM51" s="483"/>
      <c r="CN51" s="483"/>
      <c r="CO51" s="483"/>
      <c r="CP51" s="483"/>
      <c r="CQ51" s="483"/>
      <c r="CR51" s="483"/>
      <c r="CS51" s="483"/>
      <c r="CT51" s="483"/>
      <c r="CU51" s="483"/>
      <c r="CV51" s="483"/>
      <c r="CW51" s="483"/>
      <c r="CX51" s="483"/>
      <c r="CY51" s="483"/>
      <c r="CZ51" s="483"/>
      <c r="DA51" s="483"/>
      <c r="DB51" s="483"/>
      <c r="DC51" s="483"/>
      <c r="DD51" s="483"/>
      <c r="DE51" s="483"/>
      <c r="DF51" s="483"/>
      <c r="DG51" s="483"/>
      <c r="DH51" s="483"/>
      <c r="DI51" s="483"/>
      <c r="DJ51" s="483"/>
      <c r="DK51" s="483"/>
      <c r="DL51" s="483"/>
      <c r="DM51" s="483"/>
      <c r="DN51" s="483"/>
      <c r="DO51" s="483"/>
      <c r="DP51" s="483"/>
      <c r="DQ51" s="483"/>
      <c r="DR51" s="483"/>
      <c r="DS51" s="483"/>
      <c r="DT51" s="483"/>
      <c r="DU51" s="483"/>
      <c r="DV51" s="483"/>
      <c r="DW51" s="483"/>
      <c r="DX51" s="483"/>
      <c r="DY51" s="483"/>
      <c r="DZ51" s="483"/>
      <c r="EA51" s="483"/>
      <c r="EB51" s="483"/>
      <c r="EC51" s="483"/>
    </row>
    <row r="52" spans="1:133" ht="28.5" customHeight="1" thickBot="1" x14ac:dyDescent="0.35">
      <c r="A52" s="493"/>
      <c r="B52" s="494" t="str">
        <f>B7</f>
        <v>Mitjana 2012/2021</v>
      </c>
      <c r="C52" s="495">
        <f t="shared" ref="C52:M52" si="1">C7</f>
        <v>2022</v>
      </c>
      <c r="D52" s="496" t="str">
        <f t="shared" si="1"/>
        <v>Avanç 2023</v>
      </c>
      <c r="E52" s="497" t="str">
        <f t="shared" si="1"/>
        <v>Mitjana 2012/2021</v>
      </c>
      <c r="F52" s="495">
        <f t="shared" si="1"/>
        <v>2022</v>
      </c>
      <c r="G52" s="498" t="str">
        <f t="shared" si="1"/>
        <v>Avanç 2023</v>
      </c>
      <c r="H52" s="494" t="str">
        <f t="shared" si="1"/>
        <v>Mitjana 2012/2021</v>
      </c>
      <c r="I52" s="495">
        <f t="shared" si="1"/>
        <v>2022</v>
      </c>
      <c r="J52" s="496" t="str">
        <f t="shared" si="1"/>
        <v>Avanç 2023</v>
      </c>
      <c r="K52" s="497" t="str">
        <f t="shared" si="1"/>
        <v>Mitjana 2012/2021</v>
      </c>
      <c r="L52" s="495">
        <f t="shared" si="1"/>
        <v>2022</v>
      </c>
      <c r="M52" s="498" t="str">
        <f t="shared" si="1"/>
        <v>Avanç 2023</v>
      </c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483"/>
      <c r="BC52" s="483"/>
      <c r="BD52" s="483"/>
      <c r="BE52" s="483"/>
      <c r="BF52" s="483"/>
      <c r="BG52" s="483"/>
      <c r="BH52" s="483"/>
      <c r="BI52" s="483"/>
      <c r="BJ52" s="483"/>
      <c r="BK52" s="483"/>
      <c r="BL52" s="483"/>
      <c r="BM52" s="483"/>
      <c r="BN52" s="483"/>
      <c r="BO52" s="483"/>
      <c r="BP52" s="483"/>
      <c r="BQ52" s="483"/>
      <c r="BR52" s="483"/>
      <c r="BS52" s="483"/>
      <c r="BT52" s="483"/>
      <c r="BU52" s="483"/>
      <c r="BV52" s="483"/>
      <c r="BW52" s="483"/>
      <c r="BX52" s="483"/>
      <c r="BY52" s="483"/>
      <c r="BZ52" s="483"/>
      <c r="CA52" s="483"/>
      <c r="CB52" s="483"/>
      <c r="CC52" s="483"/>
      <c r="CD52" s="483"/>
      <c r="CE52" s="483"/>
      <c r="CF52" s="483"/>
      <c r="CG52" s="483"/>
      <c r="CH52" s="483"/>
      <c r="CI52" s="483"/>
      <c r="CJ52" s="483"/>
      <c r="CK52" s="483"/>
      <c r="CL52" s="483"/>
      <c r="CM52" s="483"/>
      <c r="CN52" s="483"/>
      <c r="CO52" s="483"/>
      <c r="CP52" s="483"/>
      <c r="CQ52" s="483"/>
      <c r="CR52" s="483"/>
      <c r="CS52" s="483"/>
      <c r="CT52" s="483"/>
      <c r="CU52" s="483"/>
      <c r="CV52" s="483"/>
      <c r="CW52" s="483"/>
      <c r="CX52" s="483"/>
      <c r="CY52" s="483"/>
      <c r="CZ52" s="483"/>
      <c r="DA52" s="483"/>
      <c r="DB52" s="483"/>
      <c r="DC52" s="483"/>
      <c r="DD52" s="483"/>
      <c r="DE52" s="483"/>
      <c r="DF52" s="483"/>
      <c r="DG52" s="483"/>
      <c r="DH52" s="483"/>
      <c r="DI52" s="483"/>
      <c r="DJ52" s="483"/>
      <c r="DK52" s="483"/>
      <c r="DL52" s="483"/>
      <c r="DM52" s="483"/>
      <c r="DN52" s="483"/>
      <c r="DO52" s="483"/>
      <c r="DP52" s="483"/>
      <c r="DQ52" s="483"/>
      <c r="DR52" s="483"/>
      <c r="DS52" s="483"/>
      <c r="DT52" s="483"/>
      <c r="DU52" s="483"/>
      <c r="DV52" s="483"/>
      <c r="DW52" s="483"/>
      <c r="DX52" s="483"/>
      <c r="DY52" s="483"/>
      <c r="DZ52" s="483"/>
      <c r="EA52" s="483"/>
      <c r="EB52" s="483"/>
      <c r="EC52" s="483"/>
    </row>
    <row r="53" spans="1:133" ht="15.75" customHeight="1" x14ac:dyDescent="0.3">
      <c r="A53" s="499" t="s">
        <v>793</v>
      </c>
      <c r="B53" s="503"/>
      <c r="C53" s="504"/>
      <c r="D53" s="504"/>
      <c r="E53" s="504"/>
      <c r="F53" s="504"/>
      <c r="G53" s="505"/>
      <c r="H53" s="500"/>
      <c r="I53" s="501"/>
      <c r="J53" s="501"/>
      <c r="K53" s="501"/>
      <c r="L53" s="501"/>
      <c r="M53" s="502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483"/>
      <c r="AL53" s="483"/>
      <c r="AM53" s="483"/>
      <c r="AN53" s="483"/>
      <c r="AO53" s="483"/>
      <c r="AP53" s="483"/>
      <c r="AQ53" s="483"/>
      <c r="AR53" s="483"/>
      <c r="AS53" s="483"/>
      <c r="AT53" s="483"/>
      <c r="AU53" s="483"/>
      <c r="AV53" s="483"/>
      <c r="AW53" s="483"/>
      <c r="AX53" s="483"/>
      <c r="AY53" s="483"/>
      <c r="AZ53" s="483"/>
      <c r="BA53" s="483"/>
      <c r="BB53" s="483"/>
      <c r="BC53" s="483"/>
      <c r="BD53" s="483"/>
      <c r="BE53" s="483"/>
      <c r="BF53" s="483"/>
      <c r="BG53" s="483"/>
      <c r="BH53" s="483"/>
      <c r="BI53" s="483"/>
      <c r="BJ53" s="483"/>
      <c r="BK53" s="483"/>
      <c r="BL53" s="483"/>
      <c r="BM53" s="483"/>
      <c r="BN53" s="483"/>
      <c r="BO53" s="483"/>
      <c r="BP53" s="483"/>
      <c r="BQ53" s="483"/>
      <c r="BR53" s="483"/>
      <c r="BS53" s="483"/>
      <c r="BT53" s="483"/>
      <c r="BU53" s="483"/>
      <c r="BV53" s="483"/>
      <c r="BW53" s="483"/>
      <c r="BX53" s="483"/>
      <c r="BY53" s="483"/>
      <c r="BZ53" s="483"/>
      <c r="CA53" s="483"/>
      <c r="CB53" s="483"/>
      <c r="CC53" s="483"/>
      <c r="CD53" s="483"/>
      <c r="CE53" s="483"/>
      <c r="CF53" s="483"/>
      <c r="CG53" s="483"/>
      <c r="CH53" s="483"/>
      <c r="CI53" s="483"/>
      <c r="CJ53" s="483"/>
      <c r="CK53" s="483"/>
      <c r="CL53" s="483"/>
      <c r="CM53" s="483"/>
      <c r="CN53" s="483"/>
      <c r="CO53" s="483"/>
      <c r="CP53" s="483"/>
      <c r="CQ53" s="483"/>
      <c r="CR53" s="483"/>
      <c r="CS53" s="483"/>
      <c r="CT53" s="483"/>
      <c r="CU53" s="483"/>
      <c r="CV53" s="483"/>
      <c r="CW53" s="483"/>
      <c r="CX53" s="483"/>
      <c r="CY53" s="483"/>
      <c r="CZ53" s="483"/>
      <c r="DA53" s="483"/>
      <c r="DB53" s="483"/>
      <c r="DC53" s="483"/>
      <c r="DD53" s="483"/>
      <c r="DE53" s="483"/>
      <c r="DF53" s="483"/>
      <c r="DG53" s="483"/>
      <c r="DH53" s="483"/>
      <c r="DI53" s="483"/>
      <c r="DJ53" s="483"/>
      <c r="DK53" s="483"/>
      <c r="DL53" s="483"/>
      <c r="DM53" s="483"/>
      <c r="DN53" s="483"/>
      <c r="DO53" s="483"/>
      <c r="DP53" s="483"/>
      <c r="DQ53" s="483"/>
      <c r="DR53" s="483"/>
      <c r="DS53" s="483"/>
      <c r="DT53" s="483"/>
      <c r="DU53" s="483"/>
      <c r="DV53" s="483"/>
      <c r="DW53" s="483"/>
      <c r="DX53" s="483"/>
      <c r="DY53" s="483"/>
      <c r="DZ53" s="483"/>
      <c r="EA53" s="483"/>
      <c r="EB53" s="483"/>
      <c r="EC53" s="483"/>
    </row>
    <row r="54" spans="1:133" ht="15.75" customHeight="1" x14ac:dyDescent="0.3">
      <c r="A54" s="506" t="s">
        <v>712</v>
      </c>
      <c r="B54" s="509">
        <v>153</v>
      </c>
      <c r="C54" s="508">
        <v>148</v>
      </c>
      <c r="D54" s="508">
        <v>152</v>
      </c>
      <c r="E54" s="508">
        <v>1179.5999999999999</v>
      </c>
      <c r="F54" s="508">
        <v>1515</v>
      </c>
      <c r="G54" s="510">
        <v>673</v>
      </c>
      <c r="H54" s="509">
        <v>14698.9</v>
      </c>
      <c r="I54" s="508">
        <v>14459</v>
      </c>
      <c r="J54" s="508">
        <v>14736</v>
      </c>
      <c r="K54" s="508">
        <v>117754.6</v>
      </c>
      <c r="L54" s="508">
        <v>89034</v>
      </c>
      <c r="M54" s="510">
        <v>93850</v>
      </c>
      <c r="T54" s="483"/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483"/>
      <c r="AT54" s="483"/>
      <c r="AU54" s="483"/>
      <c r="AV54" s="483"/>
      <c r="AW54" s="483"/>
      <c r="AX54" s="483"/>
      <c r="AY54" s="483"/>
      <c r="AZ54" s="483"/>
      <c r="BA54" s="483"/>
      <c r="BB54" s="483"/>
      <c r="BC54" s="483"/>
      <c r="BD54" s="483"/>
      <c r="BE54" s="483"/>
      <c r="BF54" s="483"/>
      <c r="BG54" s="483"/>
      <c r="BH54" s="483"/>
      <c r="BI54" s="483"/>
      <c r="BJ54" s="483"/>
      <c r="BK54" s="483"/>
      <c r="BL54" s="483"/>
      <c r="BM54" s="483"/>
      <c r="BN54" s="483"/>
      <c r="BO54" s="483"/>
      <c r="BP54" s="483"/>
      <c r="BQ54" s="483"/>
      <c r="BR54" s="483"/>
      <c r="BS54" s="483"/>
      <c r="BT54" s="483"/>
      <c r="BU54" s="483"/>
      <c r="BV54" s="483"/>
      <c r="BW54" s="483"/>
      <c r="BX54" s="483"/>
      <c r="BY54" s="483"/>
      <c r="BZ54" s="483"/>
      <c r="CA54" s="483"/>
      <c r="CB54" s="483"/>
      <c r="CC54" s="483"/>
      <c r="CD54" s="483"/>
      <c r="CE54" s="483"/>
      <c r="CF54" s="483"/>
      <c r="CG54" s="483"/>
      <c r="CH54" s="483"/>
      <c r="CI54" s="483"/>
      <c r="CJ54" s="483"/>
      <c r="CK54" s="483"/>
      <c r="CL54" s="483"/>
      <c r="CM54" s="483"/>
      <c r="CN54" s="483"/>
      <c r="CO54" s="483"/>
      <c r="CP54" s="483"/>
      <c r="CQ54" s="483"/>
      <c r="CR54" s="483"/>
      <c r="CS54" s="483"/>
      <c r="CT54" s="483"/>
      <c r="CU54" s="483"/>
      <c r="CV54" s="483"/>
      <c r="CW54" s="483"/>
      <c r="CX54" s="483"/>
      <c r="CY54" s="483"/>
      <c r="CZ54" s="483"/>
      <c r="DA54" s="483"/>
      <c r="DB54" s="483"/>
      <c r="DC54" s="483"/>
      <c r="DD54" s="483"/>
      <c r="DE54" s="483"/>
      <c r="DF54" s="483"/>
      <c r="DG54" s="483"/>
      <c r="DH54" s="483"/>
      <c r="DI54" s="483"/>
      <c r="DJ54" s="483"/>
      <c r="DK54" s="483"/>
      <c r="DL54" s="483"/>
      <c r="DM54" s="483"/>
      <c r="DN54" s="483"/>
      <c r="DO54" s="483"/>
      <c r="DP54" s="483"/>
      <c r="DQ54" s="483"/>
      <c r="DR54" s="483"/>
      <c r="DS54" s="483"/>
      <c r="DT54" s="483"/>
      <c r="DU54" s="483"/>
      <c r="DV54" s="483"/>
      <c r="DW54" s="483"/>
      <c r="DX54" s="483"/>
      <c r="DY54" s="483"/>
      <c r="DZ54" s="483"/>
      <c r="EA54" s="483"/>
      <c r="EB54" s="483"/>
      <c r="EC54" s="483"/>
    </row>
    <row r="55" spans="1:133" ht="15.75" customHeight="1" x14ac:dyDescent="0.3">
      <c r="A55" s="511" t="s">
        <v>836</v>
      </c>
      <c r="B55" s="514">
        <v>803.6</v>
      </c>
      <c r="C55" s="513">
        <v>720</v>
      </c>
      <c r="D55" s="513">
        <v>883</v>
      </c>
      <c r="E55" s="513">
        <v>1411.8799999999999</v>
      </c>
      <c r="F55" s="513">
        <v>1117</v>
      </c>
      <c r="G55" s="515">
        <v>663</v>
      </c>
      <c r="H55" s="514">
        <v>2196.3000000000002</v>
      </c>
      <c r="I55" s="513">
        <v>2898</v>
      </c>
      <c r="J55" s="513">
        <v>2751</v>
      </c>
      <c r="K55" s="513">
        <v>4370.6000000000004</v>
      </c>
      <c r="L55" s="513">
        <v>5332</v>
      </c>
      <c r="M55" s="515">
        <v>1112</v>
      </c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3"/>
      <c r="AM55" s="483"/>
      <c r="AN55" s="483"/>
      <c r="AO55" s="483"/>
      <c r="AP55" s="483"/>
      <c r="AQ55" s="483"/>
      <c r="AR55" s="483"/>
      <c r="AS55" s="483"/>
      <c r="AT55" s="483"/>
      <c r="AU55" s="483"/>
      <c r="AV55" s="483"/>
      <c r="AW55" s="483"/>
      <c r="AX55" s="483"/>
      <c r="AY55" s="483"/>
      <c r="AZ55" s="483"/>
      <c r="BA55" s="483"/>
      <c r="BB55" s="483"/>
      <c r="BC55" s="483"/>
      <c r="BD55" s="483"/>
      <c r="BE55" s="483"/>
      <c r="BF55" s="483"/>
      <c r="BG55" s="483"/>
      <c r="BH55" s="483"/>
      <c r="BI55" s="483"/>
      <c r="BJ55" s="483"/>
      <c r="BK55" s="483"/>
      <c r="BL55" s="483"/>
      <c r="BM55" s="483"/>
      <c r="BN55" s="483"/>
      <c r="BO55" s="483"/>
      <c r="BP55" s="483"/>
      <c r="BQ55" s="483"/>
      <c r="BR55" s="483"/>
      <c r="BS55" s="483"/>
      <c r="BT55" s="483"/>
      <c r="BU55" s="483"/>
      <c r="BV55" s="483"/>
      <c r="BW55" s="483"/>
      <c r="BX55" s="483"/>
      <c r="BY55" s="483"/>
      <c r="BZ55" s="483"/>
      <c r="CA55" s="483"/>
      <c r="CB55" s="483"/>
      <c r="CC55" s="483"/>
      <c r="CD55" s="483"/>
      <c r="CE55" s="483"/>
      <c r="CF55" s="483"/>
      <c r="CG55" s="483"/>
      <c r="CH55" s="483"/>
      <c r="CI55" s="483"/>
      <c r="CJ55" s="483"/>
      <c r="CK55" s="483"/>
      <c r="CL55" s="483"/>
      <c r="CM55" s="483"/>
      <c r="CN55" s="483"/>
      <c r="CO55" s="483"/>
      <c r="CP55" s="483"/>
      <c r="CQ55" s="483"/>
      <c r="CR55" s="483"/>
      <c r="CS55" s="483"/>
      <c r="CT55" s="483"/>
      <c r="CU55" s="483"/>
      <c r="CV55" s="483"/>
      <c r="CW55" s="483"/>
      <c r="CX55" s="483"/>
      <c r="CY55" s="483"/>
      <c r="CZ55" s="483"/>
      <c r="DA55" s="483"/>
      <c r="DB55" s="483"/>
      <c r="DC55" s="483"/>
      <c r="DD55" s="483"/>
      <c r="DE55" s="483"/>
      <c r="DF55" s="483"/>
      <c r="DG55" s="483"/>
      <c r="DH55" s="483"/>
      <c r="DI55" s="483"/>
      <c r="DJ55" s="483"/>
      <c r="DK55" s="483"/>
      <c r="DL55" s="483"/>
      <c r="DM55" s="483"/>
      <c r="DN55" s="483"/>
      <c r="DO55" s="483"/>
      <c r="DP55" s="483"/>
      <c r="DQ55" s="483"/>
      <c r="DR55" s="483"/>
      <c r="DS55" s="483"/>
      <c r="DT55" s="483"/>
      <c r="DU55" s="483"/>
      <c r="DV55" s="483"/>
      <c r="DW55" s="483"/>
      <c r="DX55" s="483"/>
      <c r="DY55" s="483"/>
      <c r="DZ55" s="483"/>
      <c r="EA55" s="483"/>
      <c r="EB55" s="483"/>
      <c r="EC55" s="483"/>
    </row>
    <row r="56" spans="1:133" ht="15.75" customHeight="1" x14ac:dyDescent="0.3">
      <c r="A56" s="516" t="s">
        <v>795</v>
      </c>
      <c r="B56" s="509">
        <v>3708.1</v>
      </c>
      <c r="C56" s="508">
        <v>2877</v>
      </c>
      <c r="D56" s="508">
        <v>2653</v>
      </c>
      <c r="E56" s="508">
        <v>5152.74</v>
      </c>
      <c r="F56" s="508">
        <v>3890</v>
      </c>
      <c r="G56" s="510">
        <v>2114</v>
      </c>
      <c r="H56" s="509">
        <v>9366</v>
      </c>
      <c r="I56" s="508">
        <v>7634</v>
      </c>
      <c r="J56" s="508">
        <v>7000</v>
      </c>
      <c r="K56" s="508">
        <v>17559.099999999999</v>
      </c>
      <c r="L56" s="508">
        <v>15400</v>
      </c>
      <c r="M56" s="508">
        <v>3938</v>
      </c>
    </row>
    <row r="57" spans="1:133" ht="15.75" customHeight="1" x14ac:dyDescent="0.3">
      <c r="A57" s="511" t="s">
        <v>796</v>
      </c>
      <c r="B57" s="514">
        <v>1097.7</v>
      </c>
      <c r="C57" s="513">
        <v>1296</v>
      </c>
      <c r="D57" s="513">
        <v>1151</v>
      </c>
      <c r="E57" s="513">
        <v>1393.21</v>
      </c>
      <c r="F57" s="513">
        <v>1544</v>
      </c>
      <c r="G57" s="515">
        <v>1102</v>
      </c>
      <c r="H57" s="514">
        <v>1861.1</v>
      </c>
      <c r="I57" s="513">
        <v>1903</v>
      </c>
      <c r="J57" s="513">
        <v>1969</v>
      </c>
      <c r="K57" s="513">
        <v>3242.9</v>
      </c>
      <c r="L57" s="513">
        <v>4327</v>
      </c>
      <c r="M57" s="515">
        <v>1401</v>
      </c>
    </row>
    <row r="58" spans="1:133" ht="15.75" customHeight="1" x14ac:dyDescent="0.3">
      <c r="A58" s="517" t="s">
        <v>711</v>
      </c>
      <c r="B58" s="518">
        <v>118.4</v>
      </c>
      <c r="C58" s="519">
        <v>23</v>
      </c>
      <c r="D58" s="519">
        <v>36</v>
      </c>
      <c r="E58" s="519">
        <v>439.21000000000004</v>
      </c>
      <c r="F58" s="519">
        <v>132</v>
      </c>
      <c r="G58" s="520">
        <v>90</v>
      </c>
      <c r="H58" s="518">
        <v>188.9</v>
      </c>
      <c r="I58" s="519">
        <v>88</v>
      </c>
      <c r="J58" s="519">
        <v>85</v>
      </c>
      <c r="K58" s="519">
        <v>2262.1999999999998</v>
      </c>
      <c r="L58" s="519">
        <v>1408</v>
      </c>
      <c r="M58" s="520">
        <v>1360</v>
      </c>
    </row>
    <row r="59" spans="1:133" ht="15.75" customHeight="1" x14ac:dyDescent="0.3">
      <c r="A59" s="499" t="s">
        <v>797</v>
      </c>
      <c r="B59" s="507"/>
      <c r="C59" s="508"/>
      <c r="D59" s="508"/>
      <c r="E59" s="508"/>
      <c r="F59" s="508"/>
      <c r="G59" s="510"/>
      <c r="H59" s="507"/>
      <c r="I59" s="508"/>
      <c r="J59" s="508"/>
      <c r="K59" s="508"/>
      <c r="L59" s="508"/>
      <c r="M59" s="510"/>
    </row>
    <row r="60" spans="1:133" ht="15.75" customHeight="1" x14ac:dyDescent="0.3">
      <c r="A60" s="506" t="s">
        <v>798</v>
      </c>
      <c r="B60" s="509">
        <v>0.7</v>
      </c>
      <c r="C60" s="508">
        <v>0</v>
      </c>
      <c r="D60" s="508">
        <v>0</v>
      </c>
      <c r="E60" s="508">
        <v>0.79</v>
      </c>
      <c r="F60" s="508">
        <v>0</v>
      </c>
      <c r="G60" s="510">
        <v>0</v>
      </c>
      <c r="H60" s="509">
        <v>9.8000000000000007</v>
      </c>
      <c r="I60" s="508">
        <v>0</v>
      </c>
      <c r="J60" s="508">
        <v>0</v>
      </c>
      <c r="K60" s="508">
        <v>17.399999999999999</v>
      </c>
      <c r="L60" s="508">
        <v>0</v>
      </c>
      <c r="M60" s="510">
        <v>0</v>
      </c>
    </row>
    <row r="61" spans="1:133" ht="15.75" customHeight="1" x14ac:dyDescent="0.3">
      <c r="A61" s="524" t="s">
        <v>799</v>
      </c>
      <c r="B61" s="525">
        <v>9.9</v>
      </c>
      <c r="C61" s="526">
        <v>3</v>
      </c>
      <c r="D61" s="526">
        <v>3</v>
      </c>
      <c r="E61" s="526">
        <v>6.08</v>
      </c>
      <c r="F61" s="526">
        <v>2</v>
      </c>
      <c r="G61" s="527">
        <v>2</v>
      </c>
      <c r="H61" s="525">
        <v>3</v>
      </c>
      <c r="I61" s="526">
        <v>12</v>
      </c>
      <c r="J61" s="526">
        <v>7</v>
      </c>
      <c r="K61" s="526">
        <v>2.2999999999999998</v>
      </c>
      <c r="L61" s="526">
        <v>14</v>
      </c>
      <c r="M61" s="527">
        <v>0</v>
      </c>
    </row>
    <row r="62" spans="1:133" ht="15.75" customHeight="1" x14ac:dyDescent="0.3">
      <c r="A62" s="499" t="s">
        <v>800</v>
      </c>
      <c r="B62" s="507"/>
      <c r="C62" s="508"/>
      <c r="D62" s="508"/>
      <c r="E62" s="508"/>
      <c r="F62" s="508"/>
      <c r="G62" s="510"/>
      <c r="H62" s="507"/>
      <c r="I62" s="508"/>
      <c r="J62" s="508"/>
      <c r="K62" s="508"/>
      <c r="L62" s="508"/>
      <c r="M62" s="510"/>
    </row>
    <row r="63" spans="1:133" ht="15.75" customHeight="1" x14ac:dyDescent="0.3">
      <c r="A63" s="516" t="s">
        <v>801</v>
      </c>
      <c r="B63" s="509">
        <v>164.7</v>
      </c>
      <c r="C63" s="508">
        <v>225</v>
      </c>
      <c r="D63" s="508">
        <v>225</v>
      </c>
      <c r="E63" s="508">
        <v>4863.74</v>
      </c>
      <c r="F63" s="508">
        <v>7200</v>
      </c>
      <c r="G63" s="510">
        <v>7200</v>
      </c>
      <c r="H63" s="509">
        <v>740</v>
      </c>
      <c r="I63" s="508">
        <v>904</v>
      </c>
      <c r="J63" s="508">
        <v>929</v>
      </c>
      <c r="K63" s="508">
        <v>26459.8</v>
      </c>
      <c r="L63" s="508">
        <v>40228</v>
      </c>
      <c r="M63" s="510">
        <v>38032</v>
      </c>
    </row>
    <row r="64" spans="1:133" ht="15.75" customHeight="1" x14ac:dyDescent="0.3">
      <c r="A64" s="528" t="s">
        <v>802</v>
      </c>
      <c r="B64" s="514">
        <v>172.9</v>
      </c>
      <c r="C64" s="529">
        <v>108</v>
      </c>
      <c r="D64" s="529">
        <v>108</v>
      </c>
      <c r="E64" s="513">
        <v>3400.4</v>
      </c>
      <c r="F64" s="513">
        <v>2213</v>
      </c>
      <c r="G64" s="530">
        <v>2193</v>
      </c>
      <c r="H64" s="514">
        <v>79.900000000000006</v>
      </c>
      <c r="I64" s="529">
        <v>0</v>
      </c>
      <c r="J64" s="529">
        <v>0</v>
      </c>
      <c r="K64" s="513">
        <v>3166.5</v>
      </c>
      <c r="L64" s="513">
        <v>0</v>
      </c>
      <c r="M64" s="530">
        <v>0</v>
      </c>
    </row>
    <row r="65" spans="1:13" ht="15.75" customHeight="1" x14ac:dyDescent="0.3">
      <c r="A65" s="506" t="s">
        <v>803</v>
      </c>
      <c r="B65" s="509">
        <v>119</v>
      </c>
      <c r="C65" s="508">
        <v>104</v>
      </c>
      <c r="D65" s="508">
        <v>104</v>
      </c>
      <c r="E65" s="508">
        <v>1649.25</v>
      </c>
      <c r="F65" s="508">
        <v>1528</v>
      </c>
      <c r="G65" s="510">
        <v>1234</v>
      </c>
      <c r="H65" s="509">
        <v>75.8</v>
      </c>
      <c r="I65" s="508">
        <v>115</v>
      </c>
      <c r="J65" s="508">
        <v>118</v>
      </c>
      <c r="K65" s="508">
        <v>1643.9</v>
      </c>
      <c r="L65" s="508">
        <v>2185</v>
      </c>
      <c r="M65" s="510">
        <v>2242</v>
      </c>
    </row>
    <row r="66" spans="1:13" ht="15.75" customHeight="1" x14ac:dyDescent="0.3">
      <c r="A66" s="524" t="s">
        <v>804</v>
      </c>
      <c r="B66" s="525">
        <v>0</v>
      </c>
      <c r="C66" s="526">
        <v>0</v>
      </c>
      <c r="D66" s="526">
        <v>0</v>
      </c>
      <c r="E66" s="526">
        <v>0</v>
      </c>
      <c r="F66" s="526">
        <v>0</v>
      </c>
      <c r="G66" s="527">
        <v>0</v>
      </c>
      <c r="H66" s="525">
        <v>528.4</v>
      </c>
      <c r="I66" s="526">
        <v>610</v>
      </c>
      <c r="J66" s="526">
        <v>610</v>
      </c>
      <c r="K66" s="526">
        <v>8568.5</v>
      </c>
      <c r="L66" s="526">
        <v>9091</v>
      </c>
      <c r="M66" s="527">
        <v>9091</v>
      </c>
    </row>
    <row r="67" spans="1:13" ht="15.75" customHeight="1" x14ac:dyDescent="0.3">
      <c r="A67" s="499" t="s">
        <v>805</v>
      </c>
      <c r="B67" s="507"/>
      <c r="C67" s="508"/>
      <c r="D67" s="508"/>
      <c r="E67" s="508"/>
      <c r="F67" s="508"/>
      <c r="G67" s="510"/>
      <c r="H67" s="507"/>
      <c r="I67" s="508"/>
      <c r="J67" s="508"/>
      <c r="K67" s="508"/>
      <c r="L67" s="508"/>
      <c r="M67" s="510"/>
    </row>
    <row r="68" spans="1:13" ht="15.75" customHeight="1" x14ac:dyDescent="0.3">
      <c r="A68" s="506" t="s">
        <v>806</v>
      </c>
      <c r="B68" s="509">
        <v>0</v>
      </c>
      <c r="C68" s="508">
        <v>0</v>
      </c>
      <c r="D68" s="508">
        <v>0</v>
      </c>
      <c r="E68" s="508">
        <v>0</v>
      </c>
      <c r="F68" s="508">
        <v>0</v>
      </c>
      <c r="G68" s="510">
        <v>0</v>
      </c>
      <c r="H68" s="509">
        <v>0</v>
      </c>
      <c r="I68" s="508">
        <v>0</v>
      </c>
      <c r="J68" s="508">
        <v>0</v>
      </c>
      <c r="K68" s="508">
        <v>0</v>
      </c>
      <c r="L68" s="508">
        <v>0</v>
      </c>
      <c r="M68" s="510">
        <v>0</v>
      </c>
    </row>
    <row r="69" spans="1:13" ht="15.75" customHeight="1" x14ac:dyDescent="0.3">
      <c r="A69" s="524" t="s">
        <v>807</v>
      </c>
      <c r="B69" s="525">
        <v>2.7</v>
      </c>
      <c r="C69" s="531">
        <v>46</v>
      </c>
      <c r="D69" s="531">
        <v>18</v>
      </c>
      <c r="E69" s="526">
        <v>2.54</v>
      </c>
      <c r="F69" s="526">
        <v>34</v>
      </c>
      <c r="G69" s="532">
        <v>10</v>
      </c>
      <c r="H69" s="525">
        <v>495.9</v>
      </c>
      <c r="I69" s="531">
        <v>548</v>
      </c>
      <c r="J69" s="531">
        <v>422</v>
      </c>
      <c r="K69" s="526">
        <v>418.8</v>
      </c>
      <c r="L69" s="526">
        <v>470</v>
      </c>
      <c r="M69" s="532">
        <v>541</v>
      </c>
    </row>
    <row r="70" spans="1:13" ht="15.75" customHeight="1" x14ac:dyDescent="0.3">
      <c r="A70" s="499" t="s">
        <v>808</v>
      </c>
      <c r="B70" s="507"/>
      <c r="C70" s="508"/>
      <c r="D70" s="508"/>
      <c r="E70" s="508"/>
      <c r="F70" s="508"/>
      <c r="G70" s="510"/>
      <c r="H70" s="507"/>
      <c r="I70" s="508"/>
      <c r="J70" s="508"/>
      <c r="K70" s="508"/>
      <c r="L70" s="508"/>
      <c r="M70" s="510"/>
    </row>
    <row r="71" spans="1:13" ht="15.75" customHeight="1" x14ac:dyDescent="0.3">
      <c r="A71" s="517" t="s">
        <v>809</v>
      </c>
      <c r="B71" s="518">
        <v>280.7</v>
      </c>
      <c r="C71" s="519">
        <v>321</v>
      </c>
      <c r="D71" s="519">
        <v>246</v>
      </c>
      <c r="E71" s="519">
        <v>6309.2300000000005</v>
      </c>
      <c r="F71" s="519">
        <v>5835</v>
      </c>
      <c r="G71" s="520">
        <v>3158</v>
      </c>
      <c r="H71" s="518">
        <v>309.7</v>
      </c>
      <c r="I71" s="519">
        <v>247</v>
      </c>
      <c r="J71" s="519">
        <v>167</v>
      </c>
      <c r="K71" s="519">
        <v>4587.1000000000004</v>
      </c>
      <c r="L71" s="519">
        <v>5498</v>
      </c>
      <c r="M71" s="520">
        <v>1520</v>
      </c>
    </row>
    <row r="72" spans="1:13" ht="15.75" customHeight="1" x14ac:dyDescent="0.3">
      <c r="A72" s="499" t="s">
        <v>810</v>
      </c>
      <c r="B72" s="507"/>
      <c r="C72" s="508"/>
      <c r="D72" s="508"/>
      <c r="E72" s="508"/>
      <c r="F72" s="508"/>
      <c r="G72" s="510"/>
      <c r="H72" s="507"/>
      <c r="I72" s="508"/>
      <c r="J72" s="508"/>
      <c r="K72" s="508"/>
      <c r="L72" s="508"/>
      <c r="M72" s="510"/>
    </row>
    <row r="73" spans="1:13" ht="15.75" customHeight="1" x14ac:dyDescent="0.3">
      <c r="A73" s="506" t="s">
        <v>811</v>
      </c>
      <c r="B73" s="509">
        <v>70.2</v>
      </c>
      <c r="C73" s="508">
        <v>92</v>
      </c>
      <c r="D73" s="508">
        <v>74</v>
      </c>
      <c r="E73" s="508">
        <v>1731.5</v>
      </c>
      <c r="F73" s="508">
        <v>2625</v>
      </c>
      <c r="G73" s="510">
        <v>2208</v>
      </c>
      <c r="H73" s="509">
        <v>103.8</v>
      </c>
      <c r="I73" s="508">
        <v>119</v>
      </c>
      <c r="J73" s="508">
        <v>119</v>
      </c>
      <c r="K73" s="508">
        <v>5777.8</v>
      </c>
      <c r="L73" s="508">
        <v>7497</v>
      </c>
      <c r="M73" s="510">
        <v>7071</v>
      </c>
    </row>
    <row r="74" spans="1:13" ht="15.75" customHeight="1" x14ac:dyDescent="0.3">
      <c r="A74" s="528" t="s">
        <v>812</v>
      </c>
      <c r="B74" s="514">
        <v>273.39999999999998</v>
      </c>
      <c r="C74" s="513">
        <v>127</v>
      </c>
      <c r="D74" s="513">
        <v>108</v>
      </c>
      <c r="E74" s="513">
        <v>4612.7300000000005</v>
      </c>
      <c r="F74" s="513">
        <v>2406</v>
      </c>
      <c r="G74" s="515">
        <v>2160</v>
      </c>
      <c r="H74" s="514">
        <v>83.3</v>
      </c>
      <c r="I74" s="513">
        <v>90</v>
      </c>
      <c r="J74" s="513">
        <v>81</v>
      </c>
      <c r="K74" s="513">
        <v>984.8</v>
      </c>
      <c r="L74" s="513">
        <v>1305</v>
      </c>
      <c r="M74" s="515">
        <v>1941</v>
      </c>
    </row>
    <row r="75" spans="1:13" ht="15.75" customHeight="1" x14ac:dyDescent="0.3">
      <c r="A75" s="516" t="s">
        <v>837</v>
      </c>
      <c r="B75" s="509">
        <v>1033.8</v>
      </c>
      <c r="C75" s="508">
        <v>1175</v>
      </c>
      <c r="D75" s="508">
        <v>1169</v>
      </c>
      <c r="E75" s="508">
        <v>15819.45</v>
      </c>
      <c r="F75" s="508">
        <v>17214</v>
      </c>
      <c r="G75" s="510">
        <v>13445</v>
      </c>
      <c r="H75" s="509">
        <v>989.5</v>
      </c>
      <c r="I75" s="508">
        <v>1027</v>
      </c>
      <c r="J75" s="508">
        <v>1027</v>
      </c>
      <c r="K75" s="508">
        <v>15128.3</v>
      </c>
      <c r="L75" s="508">
        <v>19333</v>
      </c>
      <c r="M75" s="510">
        <v>17973</v>
      </c>
    </row>
    <row r="76" spans="1:13" ht="15.75" customHeight="1" x14ac:dyDescent="0.3">
      <c r="A76" s="528" t="s">
        <v>814</v>
      </c>
      <c r="B76" s="514"/>
      <c r="C76" s="513"/>
      <c r="D76" s="513"/>
      <c r="E76" s="513"/>
      <c r="F76" s="513"/>
      <c r="G76" s="515"/>
      <c r="H76" s="514"/>
      <c r="I76" s="513"/>
      <c r="J76" s="513"/>
      <c r="K76" s="513"/>
      <c r="L76" s="513"/>
      <c r="M76" s="515"/>
    </row>
    <row r="77" spans="1:13" ht="15.75" customHeight="1" x14ac:dyDescent="0.3">
      <c r="A77" s="516" t="s">
        <v>815</v>
      </c>
      <c r="B77" s="509">
        <v>135.69999999999999</v>
      </c>
      <c r="C77" s="508">
        <v>136</v>
      </c>
      <c r="D77" s="508">
        <v>126</v>
      </c>
      <c r="E77" s="508">
        <v>3033.37</v>
      </c>
      <c r="F77" s="508">
        <v>3035</v>
      </c>
      <c r="G77" s="510">
        <v>2886</v>
      </c>
      <c r="H77" s="509">
        <v>991.5</v>
      </c>
      <c r="I77" s="508">
        <v>1121</v>
      </c>
      <c r="J77" s="508">
        <v>1111</v>
      </c>
      <c r="K77" s="508">
        <v>55724</v>
      </c>
      <c r="L77" s="508">
        <v>58493</v>
      </c>
      <c r="M77" s="510">
        <v>57328</v>
      </c>
    </row>
    <row r="78" spans="1:13" ht="15.75" customHeight="1" x14ac:dyDescent="0.3">
      <c r="A78" s="528" t="s">
        <v>816</v>
      </c>
      <c r="B78" s="514">
        <v>1.9</v>
      </c>
      <c r="C78" s="513">
        <v>9</v>
      </c>
      <c r="D78" s="513">
        <v>10</v>
      </c>
      <c r="E78" s="513">
        <v>21.4</v>
      </c>
      <c r="F78" s="513">
        <v>225</v>
      </c>
      <c r="G78" s="515">
        <v>238</v>
      </c>
      <c r="H78" s="514">
        <v>23.4</v>
      </c>
      <c r="I78" s="513">
        <v>0</v>
      </c>
      <c r="J78" s="529">
        <v>0</v>
      </c>
      <c r="K78" s="513">
        <v>1213.7</v>
      </c>
      <c r="L78" s="513">
        <v>0</v>
      </c>
      <c r="M78" s="515">
        <v>0</v>
      </c>
    </row>
    <row r="79" spans="1:13" ht="15.75" customHeight="1" x14ac:dyDescent="0.3">
      <c r="A79" s="506" t="s">
        <v>817</v>
      </c>
      <c r="B79" s="509">
        <v>62.4</v>
      </c>
      <c r="C79" s="508">
        <v>0</v>
      </c>
      <c r="D79" s="508">
        <v>88</v>
      </c>
      <c r="E79" s="508">
        <v>1401.0700000000002</v>
      </c>
      <c r="F79" s="508">
        <v>0</v>
      </c>
      <c r="G79" s="510">
        <v>2061</v>
      </c>
      <c r="H79" s="509">
        <v>0</v>
      </c>
      <c r="I79" s="508">
        <v>0</v>
      </c>
      <c r="J79" s="508">
        <v>0</v>
      </c>
      <c r="K79" s="508">
        <v>0</v>
      </c>
      <c r="L79" s="508">
        <v>0</v>
      </c>
      <c r="M79" s="508">
        <v>0</v>
      </c>
    </row>
    <row r="80" spans="1:13" ht="15.75" customHeight="1" x14ac:dyDescent="0.3">
      <c r="A80" s="528" t="s">
        <v>818</v>
      </c>
      <c r="B80" s="514">
        <v>69.2</v>
      </c>
      <c r="C80" s="513">
        <v>69</v>
      </c>
      <c r="D80" s="513">
        <v>67</v>
      </c>
      <c r="E80" s="513">
        <v>1848.53</v>
      </c>
      <c r="F80" s="513">
        <v>2190</v>
      </c>
      <c r="G80" s="515">
        <v>2061</v>
      </c>
      <c r="H80" s="514">
        <v>20.8</v>
      </c>
      <c r="I80" s="513">
        <v>23</v>
      </c>
      <c r="J80" s="513">
        <v>19</v>
      </c>
      <c r="K80" s="513">
        <v>1253.0999999999999</v>
      </c>
      <c r="L80" s="513">
        <v>1345</v>
      </c>
      <c r="M80" s="515">
        <v>1211</v>
      </c>
    </row>
    <row r="81" spans="1:13" ht="15.75" customHeight="1" x14ac:dyDescent="0.3">
      <c r="A81" s="506" t="s">
        <v>819</v>
      </c>
      <c r="B81" s="509">
        <v>285</v>
      </c>
      <c r="C81" s="508">
        <v>456</v>
      </c>
      <c r="D81" s="508">
        <v>367</v>
      </c>
      <c r="E81" s="508">
        <v>8273.5399999999991</v>
      </c>
      <c r="F81" s="508">
        <v>15090</v>
      </c>
      <c r="G81" s="510">
        <v>13167</v>
      </c>
      <c r="H81" s="509">
        <v>690.6</v>
      </c>
      <c r="I81" s="508">
        <v>552</v>
      </c>
      <c r="J81" s="508">
        <v>488</v>
      </c>
      <c r="K81" s="508">
        <v>26714.1</v>
      </c>
      <c r="L81" s="508">
        <v>24577</v>
      </c>
      <c r="M81" s="510">
        <v>18523</v>
      </c>
    </row>
    <row r="82" spans="1:13" ht="15.75" customHeight="1" x14ac:dyDescent="0.3">
      <c r="A82" s="528" t="s">
        <v>820</v>
      </c>
      <c r="B82" s="514">
        <v>70.5</v>
      </c>
      <c r="C82" s="529">
        <v>209</v>
      </c>
      <c r="D82" s="513">
        <v>209</v>
      </c>
      <c r="E82" s="513">
        <v>1511.08</v>
      </c>
      <c r="F82" s="529">
        <v>4389</v>
      </c>
      <c r="G82" s="515">
        <v>3971</v>
      </c>
      <c r="H82" s="514">
        <v>0</v>
      </c>
      <c r="I82" s="529">
        <v>44</v>
      </c>
      <c r="J82" s="529">
        <v>98</v>
      </c>
      <c r="K82" s="513">
        <v>0</v>
      </c>
      <c r="L82" s="529">
        <v>1320</v>
      </c>
      <c r="M82" s="515">
        <v>1176</v>
      </c>
    </row>
    <row r="83" spans="1:13" ht="15.75" customHeight="1" x14ac:dyDescent="0.3">
      <c r="A83" s="506" t="s">
        <v>821</v>
      </c>
      <c r="B83" s="509">
        <v>364.7</v>
      </c>
      <c r="C83" s="533">
        <v>301</v>
      </c>
      <c r="D83" s="508">
        <v>279</v>
      </c>
      <c r="E83" s="508">
        <v>9283.41</v>
      </c>
      <c r="F83" s="533">
        <v>7465</v>
      </c>
      <c r="G83" s="510">
        <v>5823</v>
      </c>
      <c r="H83" s="509">
        <v>476.1</v>
      </c>
      <c r="I83" s="533">
        <v>616</v>
      </c>
      <c r="J83" s="508">
        <v>611</v>
      </c>
      <c r="K83" s="508">
        <v>11120.5</v>
      </c>
      <c r="L83" s="533">
        <v>16842</v>
      </c>
      <c r="M83" s="510">
        <v>15733</v>
      </c>
    </row>
    <row r="84" spans="1:13" ht="15.75" customHeight="1" x14ac:dyDescent="0.3">
      <c r="A84" s="528" t="s">
        <v>822</v>
      </c>
      <c r="B84" s="514">
        <v>538.79999999999995</v>
      </c>
      <c r="C84" s="513">
        <v>386</v>
      </c>
      <c r="D84" s="513">
        <v>320</v>
      </c>
      <c r="E84" s="513">
        <v>11069.91</v>
      </c>
      <c r="F84" s="513">
        <v>9335</v>
      </c>
      <c r="G84" s="515">
        <v>7100</v>
      </c>
      <c r="H84" s="514">
        <v>436.5</v>
      </c>
      <c r="I84" s="513">
        <v>467</v>
      </c>
      <c r="J84" s="513">
        <v>474</v>
      </c>
      <c r="K84" s="513">
        <v>16532.3</v>
      </c>
      <c r="L84" s="513">
        <v>20986</v>
      </c>
      <c r="M84" s="515">
        <v>20314</v>
      </c>
    </row>
    <row r="85" spans="1:13" ht="15.75" customHeight="1" x14ac:dyDescent="0.3">
      <c r="A85" s="516" t="s">
        <v>823</v>
      </c>
      <c r="B85" s="509">
        <v>134.4</v>
      </c>
      <c r="C85" s="508">
        <v>257</v>
      </c>
      <c r="D85" s="508">
        <v>199</v>
      </c>
      <c r="E85" s="508">
        <v>2616.3000000000002</v>
      </c>
      <c r="F85" s="508">
        <v>6425</v>
      </c>
      <c r="G85" s="510">
        <v>4577</v>
      </c>
      <c r="H85" s="509">
        <v>102.4</v>
      </c>
      <c r="I85" s="508">
        <v>118</v>
      </c>
      <c r="J85" s="508">
        <v>118</v>
      </c>
      <c r="K85" s="508">
        <v>3088.7</v>
      </c>
      <c r="L85" s="508">
        <v>4463</v>
      </c>
      <c r="M85" s="510">
        <v>4248</v>
      </c>
    </row>
    <row r="86" spans="1:13" ht="15.75" customHeight="1" x14ac:dyDescent="0.3">
      <c r="A86" s="528" t="s">
        <v>824</v>
      </c>
      <c r="B86" s="514">
        <v>71.099999999999994</v>
      </c>
      <c r="C86" s="529">
        <v>62</v>
      </c>
      <c r="D86" s="529">
        <v>62</v>
      </c>
      <c r="E86" s="513">
        <v>655.71</v>
      </c>
      <c r="F86" s="529">
        <v>558</v>
      </c>
      <c r="G86" s="530">
        <v>558</v>
      </c>
      <c r="H86" s="514">
        <v>83.7</v>
      </c>
      <c r="I86" s="529">
        <v>91</v>
      </c>
      <c r="J86" s="529">
        <v>86</v>
      </c>
      <c r="K86" s="513">
        <v>421.3</v>
      </c>
      <c r="L86" s="529">
        <v>487</v>
      </c>
      <c r="M86" s="530">
        <v>937</v>
      </c>
    </row>
    <row r="87" spans="1:13" ht="15.75" customHeight="1" x14ac:dyDescent="0.3">
      <c r="A87" s="506" t="s">
        <v>825</v>
      </c>
      <c r="B87" s="509">
        <v>0.9</v>
      </c>
      <c r="C87" s="533">
        <v>0</v>
      </c>
      <c r="D87" s="533">
        <v>0</v>
      </c>
      <c r="E87" s="508">
        <v>28.52</v>
      </c>
      <c r="F87" s="533">
        <v>0</v>
      </c>
      <c r="G87" s="534">
        <v>0</v>
      </c>
      <c r="H87" s="509">
        <v>4.2</v>
      </c>
      <c r="I87" s="533">
        <v>16</v>
      </c>
      <c r="J87" s="533">
        <v>16</v>
      </c>
      <c r="K87" s="508">
        <v>122.6</v>
      </c>
      <c r="L87" s="533">
        <v>464</v>
      </c>
      <c r="M87" s="534">
        <v>404</v>
      </c>
    </row>
    <row r="88" spans="1:13" ht="15.75" customHeight="1" x14ac:dyDescent="0.3">
      <c r="A88" s="528" t="s">
        <v>826</v>
      </c>
      <c r="B88" s="514">
        <v>501</v>
      </c>
      <c r="C88" s="513">
        <v>358</v>
      </c>
      <c r="D88" s="513">
        <v>258</v>
      </c>
      <c r="E88" s="513">
        <v>10730.619999999999</v>
      </c>
      <c r="F88" s="513">
        <v>9876</v>
      </c>
      <c r="G88" s="515">
        <v>6794</v>
      </c>
      <c r="H88" s="514">
        <v>872.5</v>
      </c>
      <c r="I88" s="513">
        <v>835</v>
      </c>
      <c r="J88" s="513">
        <v>876</v>
      </c>
      <c r="K88" s="513">
        <v>42099</v>
      </c>
      <c r="L88" s="513">
        <v>45925</v>
      </c>
      <c r="M88" s="515">
        <v>23566</v>
      </c>
    </row>
    <row r="89" spans="1:13" ht="15.75" customHeight="1" x14ac:dyDescent="0.3">
      <c r="A89" s="506" t="s">
        <v>827</v>
      </c>
      <c r="B89" s="509">
        <v>406.5</v>
      </c>
      <c r="C89" s="508">
        <v>251</v>
      </c>
      <c r="D89" s="508">
        <v>189</v>
      </c>
      <c r="E89" s="508">
        <v>8756.5499999999993</v>
      </c>
      <c r="F89" s="508">
        <v>5949</v>
      </c>
      <c r="G89" s="510">
        <v>1484</v>
      </c>
      <c r="H89" s="509">
        <v>113.9</v>
      </c>
      <c r="I89" s="508">
        <v>102</v>
      </c>
      <c r="J89" s="508">
        <v>91</v>
      </c>
      <c r="K89" s="508">
        <v>3744.3</v>
      </c>
      <c r="L89" s="508">
        <v>3672</v>
      </c>
      <c r="M89" s="510">
        <v>2548</v>
      </c>
    </row>
    <row r="90" spans="1:13" ht="15.75" customHeight="1" x14ac:dyDescent="0.3">
      <c r="A90" s="528" t="s">
        <v>828</v>
      </c>
      <c r="B90" s="514">
        <v>128.1</v>
      </c>
      <c r="C90" s="513">
        <v>125</v>
      </c>
      <c r="D90" s="513">
        <v>110</v>
      </c>
      <c r="E90" s="513">
        <v>2830.52</v>
      </c>
      <c r="F90" s="513">
        <v>3238</v>
      </c>
      <c r="G90" s="515">
        <v>3010</v>
      </c>
      <c r="H90" s="514">
        <v>333</v>
      </c>
      <c r="I90" s="513">
        <v>372</v>
      </c>
      <c r="J90" s="513">
        <v>380</v>
      </c>
      <c r="K90" s="513">
        <v>19366.599999999999</v>
      </c>
      <c r="L90" s="513">
        <v>24180</v>
      </c>
      <c r="M90" s="515">
        <v>22683</v>
      </c>
    </row>
    <row r="91" spans="1:13" ht="15.75" customHeight="1" x14ac:dyDescent="0.3">
      <c r="A91" s="506" t="s">
        <v>829</v>
      </c>
      <c r="B91" s="509">
        <v>55.9</v>
      </c>
      <c r="C91" s="533">
        <v>54</v>
      </c>
      <c r="D91" s="533">
        <v>47</v>
      </c>
      <c r="E91" s="508">
        <v>460.89</v>
      </c>
      <c r="F91" s="533">
        <v>432</v>
      </c>
      <c r="G91" s="534">
        <v>376</v>
      </c>
      <c r="H91" s="509">
        <v>20.6</v>
      </c>
      <c r="I91" s="533">
        <v>1</v>
      </c>
      <c r="J91" s="533">
        <v>0</v>
      </c>
      <c r="K91" s="508">
        <v>129.69999999999999</v>
      </c>
      <c r="L91" s="533">
        <v>8</v>
      </c>
      <c r="M91" s="534">
        <v>0</v>
      </c>
    </row>
    <row r="92" spans="1:13" ht="21" customHeight="1" thickBot="1" x14ac:dyDescent="0.35">
      <c r="A92" s="535" t="s">
        <v>838</v>
      </c>
      <c r="B92" s="539">
        <v>534.1</v>
      </c>
      <c r="C92" s="537">
        <v>493</v>
      </c>
      <c r="D92" s="537">
        <v>502</v>
      </c>
      <c r="E92" s="537">
        <v>15136.4</v>
      </c>
      <c r="F92" s="537">
        <v>17115</v>
      </c>
      <c r="G92" s="538">
        <v>17761</v>
      </c>
      <c r="H92" s="539">
        <v>158.5</v>
      </c>
      <c r="I92" s="537">
        <v>188</v>
      </c>
      <c r="J92" s="537">
        <v>208</v>
      </c>
      <c r="K92" s="537">
        <v>7053.7</v>
      </c>
      <c r="L92" s="537">
        <v>8620</v>
      </c>
      <c r="M92" s="538">
        <v>8314</v>
      </c>
    </row>
    <row r="93" spans="1:13" ht="15.75" customHeight="1" x14ac:dyDescent="0.3">
      <c r="A93" s="540" t="s">
        <v>831</v>
      </c>
      <c r="B93" s="483"/>
      <c r="C93" s="483"/>
      <c r="D93" s="483"/>
      <c r="E93" s="483"/>
      <c r="F93" s="483"/>
      <c r="G93" s="483"/>
      <c r="H93" s="544"/>
      <c r="I93" s="543"/>
      <c r="J93" s="544"/>
      <c r="K93" s="544"/>
      <c r="L93" s="543"/>
      <c r="M93" s="542"/>
    </row>
    <row r="94" spans="1:13" ht="15.75" customHeight="1" x14ac:dyDescent="0.25"/>
    <row r="95" spans="1:13" ht="15.75" customHeight="1" x14ac:dyDescent="0.25"/>
    <row r="96" spans="1:13" ht="15.75" customHeight="1" x14ac:dyDescent="0.25"/>
  </sheetData>
  <mergeCells count="17">
    <mergeCell ref="A49:K49"/>
    <mergeCell ref="A50:A52"/>
    <mergeCell ref="B50:G50"/>
    <mergeCell ref="H50:M50"/>
    <mergeCell ref="B51:D51"/>
    <mergeCell ref="E51:G51"/>
    <mergeCell ref="H51:J51"/>
    <mergeCell ref="K51:M51"/>
    <mergeCell ref="A1:F1"/>
    <mergeCell ref="A2:F2"/>
    <mergeCell ref="A5:A7"/>
    <mergeCell ref="B5:G5"/>
    <mergeCell ref="H5:M5"/>
    <mergeCell ref="B6:D6"/>
    <mergeCell ref="E6:G6"/>
    <mergeCell ref="H6:J6"/>
    <mergeCell ref="K6:M6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5A2B-ECE8-44DA-B2E9-5C6B1D32D2DD}">
  <dimension ref="A1:N175"/>
  <sheetViews>
    <sheetView defaultGridColor="0" view="pageBreakPreview" topLeftCell="A6" colorId="18" zoomScale="75" zoomScaleNormal="75" zoomScaleSheetLayoutView="75" workbookViewId="0">
      <selection activeCell="C12" sqref="C12"/>
    </sheetView>
  </sheetViews>
  <sheetFormatPr baseColWidth="10" defaultColWidth="10.6640625" defaultRowHeight="13.2" x14ac:dyDescent="0.25"/>
  <cols>
    <col min="1" max="1" width="24.44140625" style="549" customWidth="1"/>
    <col min="2" max="2" width="14.109375" style="549" customWidth="1"/>
    <col min="3" max="7" width="14" style="549" customWidth="1"/>
    <col min="8" max="256" width="10.6640625" style="549"/>
    <col min="257" max="257" width="24.44140625" style="549" customWidth="1"/>
    <col min="258" max="258" width="14.109375" style="549" customWidth="1"/>
    <col min="259" max="263" width="14" style="549" customWidth="1"/>
    <col min="264" max="512" width="10.6640625" style="549"/>
    <col min="513" max="513" width="24.44140625" style="549" customWidth="1"/>
    <col min="514" max="514" width="14.109375" style="549" customWidth="1"/>
    <col min="515" max="519" width="14" style="549" customWidth="1"/>
    <col min="520" max="768" width="10.6640625" style="549"/>
    <col min="769" max="769" width="24.44140625" style="549" customWidth="1"/>
    <col min="770" max="770" width="14.109375" style="549" customWidth="1"/>
    <col min="771" max="775" width="14" style="549" customWidth="1"/>
    <col min="776" max="1024" width="10.6640625" style="549"/>
    <col min="1025" max="1025" width="24.44140625" style="549" customWidth="1"/>
    <col min="1026" max="1026" width="14.109375" style="549" customWidth="1"/>
    <col min="1027" max="1031" width="14" style="549" customWidth="1"/>
    <col min="1032" max="1280" width="10.6640625" style="549"/>
    <col min="1281" max="1281" width="24.44140625" style="549" customWidth="1"/>
    <col min="1282" max="1282" width="14.109375" style="549" customWidth="1"/>
    <col min="1283" max="1287" width="14" style="549" customWidth="1"/>
    <col min="1288" max="1536" width="10.6640625" style="549"/>
    <col min="1537" max="1537" width="24.44140625" style="549" customWidth="1"/>
    <col min="1538" max="1538" width="14.109375" style="549" customWidth="1"/>
    <col min="1539" max="1543" width="14" style="549" customWidth="1"/>
    <col min="1544" max="1792" width="10.6640625" style="549"/>
    <col min="1793" max="1793" width="24.44140625" style="549" customWidth="1"/>
    <col min="1794" max="1794" width="14.109375" style="549" customWidth="1"/>
    <col min="1795" max="1799" width="14" style="549" customWidth="1"/>
    <col min="1800" max="2048" width="10.6640625" style="549"/>
    <col min="2049" max="2049" width="24.44140625" style="549" customWidth="1"/>
    <col min="2050" max="2050" width="14.109375" style="549" customWidth="1"/>
    <col min="2051" max="2055" width="14" style="549" customWidth="1"/>
    <col min="2056" max="2304" width="10.6640625" style="549"/>
    <col min="2305" max="2305" width="24.44140625" style="549" customWidth="1"/>
    <col min="2306" max="2306" width="14.109375" style="549" customWidth="1"/>
    <col min="2307" max="2311" width="14" style="549" customWidth="1"/>
    <col min="2312" max="2560" width="10.6640625" style="549"/>
    <col min="2561" max="2561" width="24.44140625" style="549" customWidth="1"/>
    <col min="2562" max="2562" width="14.109375" style="549" customWidth="1"/>
    <col min="2563" max="2567" width="14" style="549" customWidth="1"/>
    <col min="2568" max="2816" width="10.6640625" style="549"/>
    <col min="2817" max="2817" width="24.44140625" style="549" customWidth="1"/>
    <col min="2818" max="2818" width="14.109375" style="549" customWidth="1"/>
    <col min="2819" max="2823" width="14" style="549" customWidth="1"/>
    <col min="2824" max="3072" width="10.6640625" style="549"/>
    <col min="3073" max="3073" width="24.44140625" style="549" customWidth="1"/>
    <col min="3074" max="3074" width="14.109375" style="549" customWidth="1"/>
    <col min="3075" max="3079" width="14" style="549" customWidth="1"/>
    <col min="3080" max="3328" width="10.6640625" style="549"/>
    <col min="3329" max="3329" width="24.44140625" style="549" customWidth="1"/>
    <col min="3330" max="3330" width="14.109375" style="549" customWidth="1"/>
    <col min="3331" max="3335" width="14" style="549" customWidth="1"/>
    <col min="3336" max="3584" width="10.6640625" style="549"/>
    <col min="3585" max="3585" width="24.44140625" style="549" customWidth="1"/>
    <col min="3586" max="3586" width="14.109375" style="549" customWidth="1"/>
    <col min="3587" max="3591" width="14" style="549" customWidth="1"/>
    <col min="3592" max="3840" width="10.6640625" style="549"/>
    <col min="3841" max="3841" width="24.44140625" style="549" customWidth="1"/>
    <col min="3842" max="3842" width="14.109375" style="549" customWidth="1"/>
    <col min="3843" max="3847" width="14" style="549" customWidth="1"/>
    <col min="3848" max="4096" width="10.6640625" style="549"/>
    <col min="4097" max="4097" width="24.44140625" style="549" customWidth="1"/>
    <col min="4098" max="4098" width="14.109375" style="549" customWidth="1"/>
    <col min="4099" max="4103" width="14" style="549" customWidth="1"/>
    <col min="4104" max="4352" width="10.6640625" style="549"/>
    <col min="4353" max="4353" width="24.44140625" style="549" customWidth="1"/>
    <col min="4354" max="4354" width="14.109375" style="549" customWidth="1"/>
    <col min="4355" max="4359" width="14" style="549" customWidth="1"/>
    <col min="4360" max="4608" width="10.6640625" style="549"/>
    <col min="4609" max="4609" width="24.44140625" style="549" customWidth="1"/>
    <col min="4610" max="4610" width="14.109375" style="549" customWidth="1"/>
    <col min="4611" max="4615" width="14" style="549" customWidth="1"/>
    <col min="4616" max="4864" width="10.6640625" style="549"/>
    <col min="4865" max="4865" width="24.44140625" style="549" customWidth="1"/>
    <col min="4866" max="4866" width="14.109375" style="549" customWidth="1"/>
    <col min="4867" max="4871" width="14" style="549" customWidth="1"/>
    <col min="4872" max="5120" width="10.6640625" style="549"/>
    <col min="5121" max="5121" width="24.44140625" style="549" customWidth="1"/>
    <col min="5122" max="5122" width="14.109375" style="549" customWidth="1"/>
    <col min="5123" max="5127" width="14" style="549" customWidth="1"/>
    <col min="5128" max="5376" width="10.6640625" style="549"/>
    <col min="5377" max="5377" width="24.44140625" style="549" customWidth="1"/>
    <col min="5378" max="5378" width="14.109375" style="549" customWidth="1"/>
    <col min="5379" max="5383" width="14" style="549" customWidth="1"/>
    <col min="5384" max="5632" width="10.6640625" style="549"/>
    <col min="5633" max="5633" width="24.44140625" style="549" customWidth="1"/>
    <col min="5634" max="5634" width="14.109375" style="549" customWidth="1"/>
    <col min="5635" max="5639" width="14" style="549" customWidth="1"/>
    <col min="5640" max="5888" width="10.6640625" style="549"/>
    <col min="5889" max="5889" width="24.44140625" style="549" customWidth="1"/>
    <col min="5890" max="5890" width="14.109375" style="549" customWidth="1"/>
    <col min="5891" max="5895" width="14" style="549" customWidth="1"/>
    <col min="5896" max="6144" width="10.6640625" style="549"/>
    <col min="6145" max="6145" width="24.44140625" style="549" customWidth="1"/>
    <col min="6146" max="6146" width="14.109375" style="549" customWidth="1"/>
    <col min="6147" max="6151" width="14" style="549" customWidth="1"/>
    <col min="6152" max="6400" width="10.6640625" style="549"/>
    <col min="6401" max="6401" width="24.44140625" style="549" customWidth="1"/>
    <col min="6402" max="6402" width="14.109375" style="549" customWidth="1"/>
    <col min="6403" max="6407" width="14" style="549" customWidth="1"/>
    <col min="6408" max="6656" width="10.6640625" style="549"/>
    <col min="6657" max="6657" width="24.44140625" style="549" customWidth="1"/>
    <col min="6658" max="6658" width="14.109375" style="549" customWidth="1"/>
    <col min="6659" max="6663" width="14" style="549" customWidth="1"/>
    <col min="6664" max="6912" width="10.6640625" style="549"/>
    <col min="6913" max="6913" width="24.44140625" style="549" customWidth="1"/>
    <col min="6914" max="6914" width="14.109375" style="549" customWidth="1"/>
    <col min="6915" max="6919" width="14" style="549" customWidth="1"/>
    <col min="6920" max="7168" width="10.6640625" style="549"/>
    <col min="7169" max="7169" width="24.44140625" style="549" customWidth="1"/>
    <col min="7170" max="7170" width="14.109375" style="549" customWidth="1"/>
    <col min="7171" max="7175" width="14" style="549" customWidth="1"/>
    <col min="7176" max="7424" width="10.6640625" style="549"/>
    <col min="7425" max="7425" width="24.44140625" style="549" customWidth="1"/>
    <col min="7426" max="7426" width="14.109375" style="549" customWidth="1"/>
    <col min="7427" max="7431" width="14" style="549" customWidth="1"/>
    <col min="7432" max="7680" width="10.6640625" style="549"/>
    <col min="7681" max="7681" width="24.44140625" style="549" customWidth="1"/>
    <col min="7682" max="7682" width="14.109375" style="549" customWidth="1"/>
    <col min="7683" max="7687" width="14" style="549" customWidth="1"/>
    <col min="7688" max="7936" width="10.6640625" style="549"/>
    <col min="7937" max="7937" width="24.44140625" style="549" customWidth="1"/>
    <col min="7938" max="7938" width="14.109375" style="549" customWidth="1"/>
    <col min="7939" max="7943" width="14" style="549" customWidth="1"/>
    <col min="7944" max="8192" width="10.6640625" style="549"/>
    <col min="8193" max="8193" width="24.44140625" style="549" customWidth="1"/>
    <col min="8194" max="8194" width="14.109375" style="549" customWidth="1"/>
    <col min="8195" max="8199" width="14" style="549" customWidth="1"/>
    <col min="8200" max="8448" width="10.6640625" style="549"/>
    <col min="8449" max="8449" width="24.44140625" style="549" customWidth="1"/>
    <col min="8450" max="8450" width="14.109375" style="549" customWidth="1"/>
    <col min="8451" max="8455" width="14" style="549" customWidth="1"/>
    <col min="8456" max="8704" width="10.6640625" style="549"/>
    <col min="8705" max="8705" width="24.44140625" style="549" customWidth="1"/>
    <col min="8706" max="8706" width="14.109375" style="549" customWidth="1"/>
    <col min="8707" max="8711" width="14" style="549" customWidth="1"/>
    <col min="8712" max="8960" width="10.6640625" style="549"/>
    <col min="8961" max="8961" width="24.44140625" style="549" customWidth="1"/>
    <col min="8962" max="8962" width="14.109375" style="549" customWidth="1"/>
    <col min="8963" max="8967" width="14" style="549" customWidth="1"/>
    <col min="8968" max="9216" width="10.6640625" style="549"/>
    <col min="9217" max="9217" width="24.44140625" style="549" customWidth="1"/>
    <col min="9218" max="9218" width="14.109375" style="549" customWidth="1"/>
    <col min="9219" max="9223" width="14" style="549" customWidth="1"/>
    <col min="9224" max="9472" width="10.6640625" style="549"/>
    <col min="9473" max="9473" width="24.44140625" style="549" customWidth="1"/>
    <col min="9474" max="9474" width="14.109375" style="549" customWidth="1"/>
    <col min="9475" max="9479" width="14" style="549" customWidth="1"/>
    <col min="9480" max="9728" width="10.6640625" style="549"/>
    <col min="9729" max="9729" width="24.44140625" style="549" customWidth="1"/>
    <col min="9730" max="9730" width="14.109375" style="549" customWidth="1"/>
    <col min="9731" max="9735" width="14" style="549" customWidth="1"/>
    <col min="9736" max="9984" width="10.6640625" style="549"/>
    <col min="9985" max="9985" width="24.44140625" style="549" customWidth="1"/>
    <col min="9986" max="9986" width="14.109375" style="549" customWidth="1"/>
    <col min="9987" max="9991" width="14" style="549" customWidth="1"/>
    <col min="9992" max="10240" width="10.6640625" style="549"/>
    <col min="10241" max="10241" width="24.44140625" style="549" customWidth="1"/>
    <col min="10242" max="10242" width="14.109375" style="549" customWidth="1"/>
    <col min="10243" max="10247" width="14" style="549" customWidth="1"/>
    <col min="10248" max="10496" width="10.6640625" style="549"/>
    <col min="10497" max="10497" width="24.44140625" style="549" customWidth="1"/>
    <col min="10498" max="10498" width="14.109375" style="549" customWidth="1"/>
    <col min="10499" max="10503" width="14" style="549" customWidth="1"/>
    <col min="10504" max="10752" width="10.6640625" style="549"/>
    <col min="10753" max="10753" width="24.44140625" style="549" customWidth="1"/>
    <col min="10754" max="10754" width="14.109375" style="549" customWidth="1"/>
    <col min="10755" max="10759" width="14" style="549" customWidth="1"/>
    <col min="10760" max="11008" width="10.6640625" style="549"/>
    <col min="11009" max="11009" width="24.44140625" style="549" customWidth="1"/>
    <col min="11010" max="11010" width="14.109375" style="549" customWidth="1"/>
    <col min="11011" max="11015" width="14" style="549" customWidth="1"/>
    <col min="11016" max="11264" width="10.6640625" style="549"/>
    <col min="11265" max="11265" width="24.44140625" style="549" customWidth="1"/>
    <col min="11266" max="11266" width="14.109375" style="549" customWidth="1"/>
    <col min="11267" max="11271" width="14" style="549" customWidth="1"/>
    <col min="11272" max="11520" width="10.6640625" style="549"/>
    <col min="11521" max="11521" width="24.44140625" style="549" customWidth="1"/>
    <col min="11522" max="11522" width="14.109375" style="549" customWidth="1"/>
    <col min="11523" max="11527" width="14" style="549" customWidth="1"/>
    <col min="11528" max="11776" width="10.6640625" style="549"/>
    <col min="11777" max="11777" width="24.44140625" style="549" customWidth="1"/>
    <col min="11778" max="11778" width="14.109375" style="549" customWidth="1"/>
    <col min="11779" max="11783" width="14" style="549" customWidth="1"/>
    <col min="11784" max="12032" width="10.6640625" style="549"/>
    <col min="12033" max="12033" width="24.44140625" style="549" customWidth="1"/>
    <col min="12034" max="12034" width="14.109375" style="549" customWidth="1"/>
    <col min="12035" max="12039" width="14" style="549" customWidth="1"/>
    <col min="12040" max="12288" width="10.6640625" style="549"/>
    <col min="12289" max="12289" width="24.44140625" style="549" customWidth="1"/>
    <col min="12290" max="12290" width="14.109375" style="549" customWidth="1"/>
    <col min="12291" max="12295" width="14" style="549" customWidth="1"/>
    <col min="12296" max="12544" width="10.6640625" style="549"/>
    <col min="12545" max="12545" width="24.44140625" style="549" customWidth="1"/>
    <col min="12546" max="12546" width="14.109375" style="549" customWidth="1"/>
    <col min="12547" max="12551" width="14" style="549" customWidth="1"/>
    <col min="12552" max="12800" width="10.6640625" style="549"/>
    <col min="12801" max="12801" width="24.44140625" style="549" customWidth="1"/>
    <col min="12802" max="12802" width="14.109375" style="549" customWidth="1"/>
    <col min="12803" max="12807" width="14" style="549" customWidth="1"/>
    <col min="12808" max="13056" width="10.6640625" style="549"/>
    <col min="13057" max="13057" width="24.44140625" style="549" customWidth="1"/>
    <col min="13058" max="13058" width="14.109375" style="549" customWidth="1"/>
    <col min="13059" max="13063" width="14" style="549" customWidth="1"/>
    <col min="13064" max="13312" width="10.6640625" style="549"/>
    <col min="13313" max="13313" width="24.44140625" style="549" customWidth="1"/>
    <col min="13314" max="13314" width="14.109375" style="549" customWidth="1"/>
    <col min="13315" max="13319" width="14" style="549" customWidth="1"/>
    <col min="13320" max="13568" width="10.6640625" style="549"/>
    <col min="13569" max="13569" width="24.44140625" style="549" customWidth="1"/>
    <col min="13570" max="13570" width="14.109375" style="549" customWidth="1"/>
    <col min="13571" max="13575" width="14" style="549" customWidth="1"/>
    <col min="13576" max="13824" width="10.6640625" style="549"/>
    <col min="13825" max="13825" width="24.44140625" style="549" customWidth="1"/>
    <col min="13826" max="13826" width="14.109375" style="549" customWidth="1"/>
    <col min="13827" max="13831" width="14" style="549" customWidth="1"/>
    <col min="13832" max="14080" width="10.6640625" style="549"/>
    <col min="14081" max="14081" width="24.44140625" style="549" customWidth="1"/>
    <col min="14082" max="14082" width="14.109375" style="549" customWidth="1"/>
    <col min="14083" max="14087" width="14" style="549" customWidth="1"/>
    <col min="14088" max="14336" width="10.6640625" style="549"/>
    <col min="14337" max="14337" width="24.44140625" style="549" customWidth="1"/>
    <col min="14338" max="14338" width="14.109375" style="549" customWidth="1"/>
    <col min="14339" max="14343" width="14" style="549" customWidth="1"/>
    <col min="14344" max="14592" width="10.6640625" style="549"/>
    <col min="14593" max="14593" width="24.44140625" style="549" customWidth="1"/>
    <col min="14594" max="14594" width="14.109375" style="549" customWidth="1"/>
    <col min="14595" max="14599" width="14" style="549" customWidth="1"/>
    <col min="14600" max="14848" width="10.6640625" style="549"/>
    <col min="14849" max="14849" width="24.44140625" style="549" customWidth="1"/>
    <col min="14850" max="14850" width="14.109375" style="549" customWidth="1"/>
    <col min="14851" max="14855" width="14" style="549" customWidth="1"/>
    <col min="14856" max="15104" width="10.6640625" style="549"/>
    <col min="15105" max="15105" width="24.44140625" style="549" customWidth="1"/>
    <col min="15106" max="15106" width="14.109375" style="549" customWidth="1"/>
    <col min="15107" max="15111" width="14" style="549" customWidth="1"/>
    <col min="15112" max="15360" width="10.6640625" style="549"/>
    <col min="15361" max="15361" width="24.44140625" style="549" customWidth="1"/>
    <col min="15362" max="15362" width="14.109375" style="549" customWidth="1"/>
    <col min="15363" max="15367" width="14" style="549" customWidth="1"/>
    <col min="15368" max="15616" width="10.6640625" style="549"/>
    <col min="15617" max="15617" width="24.44140625" style="549" customWidth="1"/>
    <col min="15618" max="15618" width="14.109375" style="549" customWidth="1"/>
    <col min="15619" max="15623" width="14" style="549" customWidth="1"/>
    <col min="15624" max="15872" width="10.6640625" style="549"/>
    <col min="15873" max="15873" width="24.44140625" style="549" customWidth="1"/>
    <col min="15874" max="15874" width="14.109375" style="549" customWidth="1"/>
    <col min="15875" max="15879" width="14" style="549" customWidth="1"/>
    <col min="15880" max="16128" width="10.6640625" style="549"/>
    <col min="16129" max="16129" width="24.44140625" style="549" customWidth="1"/>
    <col min="16130" max="16130" width="14.109375" style="549" customWidth="1"/>
    <col min="16131" max="16135" width="14" style="549" customWidth="1"/>
    <col min="16136" max="16384" width="10.6640625" style="549"/>
  </cols>
  <sheetData>
    <row r="1" spans="1:8" ht="29.25" customHeight="1" x14ac:dyDescent="0.4">
      <c r="A1" s="547" t="s">
        <v>782</v>
      </c>
      <c r="B1" s="547"/>
      <c r="C1" s="547"/>
      <c r="D1" s="547"/>
      <c r="E1" s="547"/>
      <c r="F1" s="547"/>
      <c r="G1" s="548"/>
    </row>
    <row r="2" spans="1:8" ht="21.9" customHeight="1" x14ac:dyDescent="0.3">
      <c r="A2" s="550" t="s">
        <v>783</v>
      </c>
      <c r="B2" s="550"/>
      <c r="C2" s="550"/>
      <c r="D2" s="550"/>
      <c r="E2" s="550"/>
      <c r="F2" s="548"/>
      <c r="G2" s="551"/>
    </row>
    <row r="3" spans="1:8" ht="21.75" customHeight="1" thickBot="1" x14ac:dyDescent="0.35">
      <c r="A3" s="552"/>
      <c r="B3" s="552"/>
      <c r="C3" s="552"/>
      <c r="D3" s="552"/>
      <c r="E3" s="552"/>
      <c r="F3" s="548"/>
      <c r="G3" s="553"/>
    </row>
    <row r="4" spans="1:8" ht="30" customHeight="1" thickBot="1" x14ac:dyDescent="0.3">
      <c r="A4" s="554" t="s">
        <v>839</v>
      </c>
      <c r="B4" s="555"/>
      <c r="C4" s="555"/>
      <c r="D4" s="555"/>
      <c r="E4" s="555"/>
      <c r="F4" s="555"/>
      <c r="G4" s="556" t="s">
        <v>840</v>
      </c>
      <c r="H4" s="557"/>
    </row>
    <row r="5" spans="1:8" s="561" customFormat="1" ht="21.75" customHeight="1" x14ac:dyDescent="0.3">
      <c r="A5" s="558" t="s">
        <v>841</v>
      </c>
      <c r="B5" s="559" t="s">
        <v>842</v>
      </c>
      <c r="C5" s="559"/>
      <c r="D5" s="559"/>
      <c r="E5" s="560" t="s">
        <v>142</v>
      </c>
      <c r="F5" s="560"/>
      <c r="G5" s="559"/>
    </row>
    <row r="6" spans="1:8" s="561" customFormat="1" ht="72" customHeight="1" thickBot="1" x14ac:dyDescent="0.35">
      <c r="A6" s="562"/>
      <c r="B6" s="563" t="s">
        <v>843</v>
      </c>
      <c r="C6" s="564" t="s">
        <v>844</v>
      </c>
      <c r="D6" s="565" t="s">
        <v>845</v>
      </c>
      <c r="E6" s="563" t="s">
        <v>843</v>
      </c>
      <c r="F6" s="564" t="s">
        <v>844</v>
      </c>
      <c r="G6" s="565" t="s">
        <v>845</v>
      </c>
    </row>
    <row r="7" spans="1:8" s="561" customFormat="1" ht="20.100000000000001" customHeight="1" x14ac:dyDescent="0.3">
      <c r="A7" s="566" t="s">
        <v>846</v>
      </c>
      <c r="B7" s="567">
        <v>1671751.9000000001</v>
      </c>
      <c r="C7" s="568">
        <v>1416555</v>
      </c>
      <c r="D7" s="569">
        <v>1299473</v>
      </c>
      <c r="E7" s="570">
        <v>267933.2</v>
      </c>
      <c r="F7" s="568">
        <v>185704</v>
      </c>
      <c r="G7" s="569">
        <v>193622</v>
      </c>
    </row>
    <row r="8" spans="1:8" s="561" customFormat="1" ht="20.100000000000001" customHeight="1" x14ac:dyDescent="0.3">
      <c r="A8" s="571" t="s">
        <v>737</v>
      </c>
      <c r="B8" s="572">
        <v>1515537.1</v>
      </c>
      <c r="C8" s="573">
        <v>1229795</v>
      </c>
      <c r="D8" s="574">
        <v>1134893</v>
      </c>
      <c r="E8" s="575">
        <v>130441.3</v>
      </c>
      <c r="F8" s="573">
        <v>128454</v>
      </c>
      <c r="G8" s="574">
        <v>126994</v>
      </c>
    </row>
    <row r="9" spans="1:8" s="561" customFormat="1" ht="20.100000000000001" customHeight="1" x14ac:dyDescent="0.3">
      <c r="A9" s="576" t="s">
        <v>847</v>
      </c>
      <c r="B9" s="577">
        <v>272241.09999999998</v>
      </c>
      <c r="C9" s="578">
        <v>242830</v>
      </c>
      <c r="D9" s="579">
        <v>344689</v>
      </c>
      <c r="E9" s="580">
        <v>270443.8</v>
      </c>
      <c r="F9" s="578">
        <v>240572</v>
      </c>
      <c r="G9" s="579">
        <v>341396</v>
      </c>
    </row>
    <row r="10" spans="1:8" s="561" customFormat="1" ht="20.100000000000001" customHeight="1" x14ac:dyDescent="0.3">
      <c r="A10" s="571" t="s">
        <v>848</v>
      </c>
      <c r="B10" s="572">
        <v>17358.8</v>
      </c>
      <c r="C10" s="573">
        <v>17094</v>
      </c>
      <c r="D10" s="574">
        <v>17631</v>
      </c>
      <c r="E10" s="581">
        <v>5485.5</v>
      </c>
      <c r="F10" s="573">
        <v>7134</v>
      </c>
      <c r="G10" s="574">
        <v>7315</v>
      </c>
    </row>
    <row r="11" spans="1:8" s="561" customFormat="1" ht="20.100000000000001" customHeight="1" x14ac:dyDescent="0.3">
      <c r="A11" s="582" t="s">
        <v>849</v>
      </c>
      <c r="B11" s="583">
        <v>650</v>
      </c>
      <c r="C11" s="584">
        <v>1165</v>
      </c>
      <c r="D11" s="585">
        <v>1273</v>
      </c>
      <c r="E11" s="586">
        <v>325.33333333333331</v>
      </c>
      <c r="F11" s="584">
        <v>710</v>
      </c>
      <c r="G11" s="585">
        <v>708</v>
      </c>
    </row>
    <row r="12" spans="1:8" s="561" customFormat="1" ht="20.100000000000001" customHeight="1" x14ac:dyDescent="0.3">
      <c r="A12" s="571" t="s">
        <v>850</v>
      </c>
      <c r="B12" s="587">
        <v>46</v>
      </c>
      <c r="C12" s="573">
        <v>70</v>
      </c>
      <c r="D12" s="574">
        <v>71</v>
      </c>
      <c r="E12" s="581">
        <v>0</v>
      </c>
      <c r="F12" s="573">
        <v>10</v>
      </c>
      <c r="G12" s="574">
        <v>9</v>
      </c>
    </row>
    <row r="13" spans="1:8" s="561" customFormat="1" ht="24" customHeight="1" thickBot="1" x14ac:dyDescent="0.35">
      <c r="A13" s="588" t="s">
        <v>735</v>
      </c>
      <c r="B13" s="589">
        <v>3477584.9</v>
      </c>
      <c r="C13" s="590">
        <v>2907509</v>
      </c>
      <c r="D13" s="591">
        <v>2798030</v>
      </c>
      <c r="E13" s="592">
        <v>674629.13333333342</v>
      </c>
      <c r="F13" s="590">
        <v>562584</v>
      </c>
      <c r="G13" s="591">
        <v>670044</v>
      </c>
    </row>
    <row r="14" spans="1:8" s="561" customFormat="1" ht="24.75" customHeight="1" thickBot="1" x14ac:dyDescent="0.35">
      <c r="A14" s="593"/>
      <c r="B14" s="594"/>
      <c r="C14" s="594"/>
      <c r="D14" s="594"/>
      <c r="E14" s="594"/>
      <c r="F14" s="594"/>
      <c r="G14" s="594"/>
    </row>
    <row r="15" spans="1:8" s="561" customFormat="1" ht="54" customHeight="1" thickBot="1" x14ac:dyDescent="0.35">
      <c r="A15" s="595" t="s">
        <v>851</v>
      </c>
      <c r="B15" s="596" t="s">
        <v>852</v>
      </c>
      <c r="C15" s="597">
        <v>2022</v>
      </c>
      <c r="D15" s="598" t="s">
        <v>853</v>
      </c>
      <c r="E15" s="596" t="s">
        <v>852</v>
      </c>
      <c r="F15" s="597">
        <v>2022</v>
      </c>
      <c r="G15" s="598" t="s">
        <v>853</v>
      </c>
    </row>
    <row r="16" spans="1:8" s="561" customFormat="1" ht="15" customHeight="1" x14ac:dyDescent="0.3">
      <c r="A16" s="599" t="s">
        <v>854</v>
      </c>
      <c r="B16" s="600"/>
      <c r="C16" s="601"/>
      <c r="D16" s="602"/>
      <c r="E16" s="603"/>
      <c r="F16" s="601"/>
      <c r="G16" s="602"/>
    </row>
    <row r="17" spans="1:7" s="561" customFormat="1" ht="15.75" customHeight="1" x14ac:dyDescent="0.3">
      <c r="A17" s="604" t="s">
        <v>855</v>
      </c>
      <c r="B17" s="605">
        <v>9022.4</v>
      </c>
      <c r="C17" s="606">
        <v>4323</v>
      </c>
      <c r="D17" s="607">
        <v>6570</v>
      </c>
      <c r="E17" s="608">
        <v>6540.6</v>
      </c>
      <c r="F17" s="606">
        <v>3152</v>
      </c>
      <c r="G17" s="609">
        <v>5469</v>
      </c>
    </row>
    <row r="18" spans="1:7" s="561" customFormat="1" ht="20.100000000000001" customHeight="1" x14ac:dyDescent="0.3">
      <c r="A18" s="610" t="s">
        <v>856</v>
      </c>
      <c r="B18" s="611">
        <v>5249.7000000000007</v>
      </c>
      <c r="C18" s="612">
        <v>2630</v>
      </c>
      <c r="D18" s="613">
        <v>3118</v>
      </c>
      <c r="E18" s="614">
        <v>3272.8</v>
      </c>
      <c r="F18" s="612">
        <v>1362</v>
      </c>
      <c r="G18" s="613">
        <v>2116</v>
      </c>
    </row>
    <row r="19" spans="1:7" s="561" customFormat="1" ht="20.100000000000001" customHeight="1" x14ac:dyDescent="0.3">
      <c r="A19" s="604" t="s">
        <v>857</v>
      </c>
      <c r="B19" s="605">
        <v>15523.199999999999</v>
      </c>
      <c r="C19" s="606">
        <v>14030</v>
      </c>
      <c r="D19" s="615">
        <v>14172</v>
      </c>
      <c r="E19" s="608">
        <v>14507.4</v>
      </c>
      <c r="F19" s="606">
        <v>12804</v>
      </c>
      <c r="G19" s="615">
        <v>13008</v>
      </c>
    </row>
    <row r="20" spans="1:7" s="561" customFormat="1" ht="20.100000000000001" customHeight="1" x14ac:dyDescent="0.3">
      <c r="A20" s="610" t="s">
        <v>858</v>
      </c>
      <c r="B20" s="611">
        <v>17420.400000000001</v>
      </c>
      <c r="C20" s="612">
        <v>14972</v>
      </c>
      <c r="D20" s="613">
        <v>10548</v>
      </c>
      <c r="E20" s="614">
        <v>3583.9</v>
      </c>
      <c r="F20" s="616">
        <v>1385</v>
      </c>
      <c r="G20" s="617">
        <v>4042</v>
      </c>
    </row>
    <row r="21" spans="1:7" s="561" customFormat="1" ht="20.100000000000001" customHeight="1" x14ac:dyDescent="0.3">
      <c r="A21" s="604" t="s">
        <v>859</v>
      </c>
      <c r="B21" s="605">
        <v>20858</v>
      </c>
      <c r="C21" s="606">
        <v>17764</v>
      </c>
      <c r="D21" s="615">
        <v>11563</v>
      </c>
      <c r="E21" s="608">
        <v>3605.1</v>
      </c>
      <c r="F21" s="618">
        <v>866</v>
      </c>
      <c r="G21" s="619">
        <v>2715</v>
      </c>
    </row>
    <row r="22" spans="1:7" s="561" customFormat="1" ht="20.100000000000001" customHeight="1" x14ac:dyDescent="0.3">
      <c r="A22" s="610" t="s">
        <v>860</v>
      </c>
      <c r="B22" s="611">
        <v>16865.900000000001</v>
      </c>
      <c r="C22" s="612">
        <v>12443</v>
      </c>
      <c r="D22" s="613">
        <v>7582</v>
      </c>
      <c r="E22" s="614">
        <v>1167</v>
      </c>
      <c r="F22" s="616">
        <v>1462</v>
      </c>
      <c r="G22" s="613">
        <v>1330</v>
      </c>
    </row>
    <row r="23" spans="1:7" s="561" customFormat="1" ht="20.100000000000001" customHeight="1" x14ac:dyDescent="0.3">
      <c r="A23" s="620" t="s">
        <v>861</v>
      </c>
      <c r="B23" s="621">
        <v>5453.8</v>
      </c>
      <c r="C23" s="622">
        <v>3313</v>
      </c>
      <c r="D23" s="623">
        <v>2058</v>
      </c>
      <c r="E23" s="624">
        <v>4983.3</v>
      </c>
      <c r="F23" s="625">
        <v>1838</v>
      </c>
      <c r="G23" s="626">
        <v>825</v>
      </c>
    </row>
    <row r="24" spans="1:7" s="561" customFormat="1" ht="20.100000000000001" customHeight="1" x14ac:dyDescent="0.3">
      <c r="A24" s="610" t="s">
        <v>862</v>
      </c>
      <c r="B24" s="611">
        <v>10382.700000000001</v>
      </c>
      <c r="C24" s="612">
        <v>11675</v>
      </c>
      <c r="D24" s="613">
        <v>6931</v>
      </c>
      <c r="E24" s="614">
        <v>3580.7</v>
      </c>
      <c r="F24" s="616">
        <v>1713</v>
      </c>
      <c r="G24" s="617">
        <v>3489</v>
      </c>
    </row>
    <row r="25" spans="1:7" s="561" customFormat="1" ht="20.100000000000001" customHeight="1" x14ac:dyDescent="0.3">
      <c r="A25" s="620" t="s">
        <v>863</v>
      </c>
      <c r="B25" s="621">
        <v>3057.4</v>
      </c>
      <c r="C25" s="622">
        <v>2173</v>
      </c>
      <c r="D25" s="623">
        <v>3494</v>
      </c>
      <c r="E25" s="624">
        <v>2661.8</v>
      </c>
      <c r="F25" s="622">
        <v>1828</v>
      </c>
      <c r="G25" s="623">
        <v>3069</v>
      </c>
    </row>
    <row r="26" spans="1:7" s="561" customFormat="1" ht="20.100000000000001" customHeight="1" x14ac:dyDescent="0.3">
      <c r="A26" s="610" t="s">
        <v>864</v>
      </c>
      <c r="B26" s="611">
        <v>329072.60000000003</v>
      </c>
      <c r="C26" s="612">
        <v>407085</v>
      </c>
      <c r="D26" s="613">
        <v>329739</v>
      </c>
      <c r="E26" s="614">
        <v>393.5</v>
      </c>
      <c r="F26" s="612">
        <v>175</v>
      </c>
      <c r="G26" s="613">
        <v>351</v>
      </c>
    </row>
    <row r="27" spans="1:7" s="561" customFormat="1" ht="20.100000000000001" customHeight="1" x14ac:dyDescent="0.3">
      <c r="A27" s="620" t="s">
        <v>865</v>
      </c>
      <c r="B27" s="621">
        <v>48591.4</v>
      </c>
      <c r="C27" s="622">
        <v>56724</v>
      </c>
      <c r="D27" s="623">
        <v>49710</v>
      </c>
      <c r="E27" s="624">
        <v>44218.9</v>
      </c>
      <c r="F27" s="622">
        <v>50091</v>
      </c>
      <c r="G27" s="623">
        <v>42921</v>
      </c>
    </row>
    <row r="28" spans="1:7" s="561" customFormat="1" ht="20.100000000000001" customHeight="1" x14ac:dyDescent="0.3">
      <c r="A28" s="610" t="s">
        <v>866</v>
      </c>
      <c r="B28" s="611">
        <v>33894.6</v>
      </c>
      <c r="C28" s="612">
        <v>33786</v>
      </c>
      <c r="D28" s="613">
        <v>25603</v>
      </c>
      <c r="E28" s="614">
        <v>13554.3</v>
      </c>
      <c r="F28" s="616">
        <v>7927</v>
      </c>
      <c r="G28" s="617">
        <v>7880</v>
      </c>
    </row>
    <row r="29" spans="1:7" s="561" customFormat="1" ht="20.100000000000001" customHeight="1" x14ac:dyDescent="0.3">
      <c r="A29" s="620" t="s">
        <v>867</v>
      </c>
      <c r="B29" s="621">
        <v>322.20000000000005</v>
      </c>
      <c r="C29" s="622">
        <v>396</v>
      </c>
      <c r="D29" s="623">
        <v>325</v>
      </c>
      <c r="E29" s="624">
        <v>1.5</v>
      </c>
      <c r="F29" s="622">
        <v>1</v>
      </c>
      <c r="G29" s="623">
        <v>1</v>
      </c>
    </row>
    <row r="30" spans="1:7" s="561" customFormat="1" ht="20.100000000000001" customHeight="1" x14ac:dyDescent="0.3">
      <c r="A30" s="627" t="s">
        <v>868</v>
      </c>
      <c r="B30" s="628">
        <v>11234.4</v>
      </c>
      <c r="C30" s="629">
        <v>13869</v>
      </c>
      <c r="D30" s="630">
        <v>9977</v>
      </c>
      <c r="E30" s="628">
        <v>898.4</v>
      </c>
      <c r="F30" s="631">
        <v>943</v>
      </c>
      <c r="G30" s="630">
        <v>918</v>
      </c>
    </row>
    <row r="31" spans="1:7" s="561" customFormat="1" ht="23.25" customHeight="1" x14ac:dyDescent="0.3">
      <c r="A31" s="632" t="s">
        <v>869</v>
      </c>
      <c r="B31" s="605"/>
      <c r="C31" s="606"/>
      <c r="D31" s="615"/>
      <c r="E31" s="633"/>
      <c r="F31" s="618"/>
      <c r="G31" s="619"/>
    </row>
    <row r="32" spans="1:7" s="561" customFormat="1" ht="20.100000000000001" customHeight="1" x14ac:dyDescent="0.3">
      <c r="A32" s="604" t="s">
        <v>870</v>
      </c>
      <c r="B32" s="605">
        <v>87583</v>
      </c>
      <c r="C32" s="606">
        <v>97231</v>
      </c>
      <c r="D32" s="615">
        <v>92065</v>
      </c>
      <c r="E32" s="608">
        <v>86705.600000000006</v>
      </c>
      <c r="F32" s="606">
        <v>96980</v>
      </c>
      <c r="G32" s="615">
        <v>91812</v>
      </c>
    </row>
    <row r="33" spans="1:14" s="561" customFormat="1" ht="20.100000000000001" customHeight="1" x14ac:dyDescent="0.3">
      <c r="A33" s="610" t="s">
        <v>871</v>
      </c>
      <c r="B33" s="611">
        <v>287778.7</v>
      </c>
      <c r="C33" s="612">
        <v>310646</v>
      </c>
      <c r="D33" s="613">
        <v>200258</v>
      </c>
      <c r="E33" s="614">
        <v>33917</v>
      </c>
      <c r="F33" s="612">
        <v>28934</v>
      </c>
      <c r="G33" s="613">
        <v>19116</v>
      </c>
    </row>
    <row r="34" spans="1:14" s="561" customFormat="1" ht="20.100000000000001" customHeight="1" x14ac:dyDescent="0.3">
      <c r="A34" s="634" t="s">
        <v>872</v>
      </c>
      <c r="B34" s="635">
        <v>2479782.9</v>
      </c>
      <c r="C34" s="636">
        <v>2557901</v>
      </c>
      <c r="D34" s="637">
        <v>1407140</v>
      </c>
      <c r="E34" s="638">
        <v>248603.7</v>
      </c>
      <c r="F34" s="636">
        <v>214198</v>
      </c>
      <c r="G34" s="637">
        <v>141809</v>
      </c>
    </row>
    <row r="35" spans="1:14" s="561" customFormat="1" ht="23.25" customHeight="1" x14ac:dyDescent="0.3">
      <c r="A35" s="632" t="s">
        <v>873</v>
      </c>
      <c r="B35" s="605"/>
      <c r="C35" s="606"/>
      <c r="D35" s="615"/>
      <c r="E35" s="633"/>
      <c r="F35" s="639"/>
      <c r="G35" s="640"/>
    </row>
    <row r="36" spans="1:14" s="561" customFormat="1" ht="20.100000000000001" customHeight="1" x14ac:dyDescent="0.3">
      <c r="A36" s="604" t="s">
        <v>874</v>
      </c>
      <c r="B36" s="605">
        <v>661.4</v>
      </c>
      <c r="C36" s="606">
        <v>478</v>
      </c>
      <c r="D36" s="615">
        <v>766</v>
      </c>
      <c r="E36" s="608">
        <v>585.1</v>
      </c>
      <c r="F36" s="606">
        <v>469</v>
      </c>
      <c r="G36" s="615">
        <v>685</v>
      </c>
    </row>
    <row r="37" spans="1:14" s="561" customFormat="1" ht="20.100000000000001" customHeight="1" x14ac:dyDescent="0.3">
      <c r="A37" s="610" t="s">
        <v>875</v>
      </c>
      <c r="B37" s="611">
        <v>110564.6</v>
      </c>
      <c r="C37" s="612">
        <v>44221</v>
      </c>
      <c r="D37" s="613">
        <v>121044</v>
      </c>
      <c r="E37" s="614">
        <v>40093.800000000003</v>
      </c>
      <c r="F37" s="612">
        <v>27768</v>
      </c>
      <c r="G37" s="613">
        <v>41815</v>
      </c>
    </row>
    <row r="38" spans="1:14" s="561" customFormat="1" ht="20.100000000000001" customHeight="1" thickBot="1" x14ac:dyDescent="0.35">
      <c r="A38" s="641" t="s">
        <v>876</v>
      </c>
      <c r="B38" s="642">
        <v>22582.1</v>
      </c>
      <c r="C38" s="643">
        <v>8199</v>
      </c>
      <c r="D38" s="644">
        <v>21944</v>
      </c>
      <c r="E38" s="645">
        <v>8402.4</v>
      </c>
      <c r="F38" s="643">
        <v>5237</v>
      </c>
      <c r="G38" s="644">
        <v>7526</v>
      </c>
    </row>
    <row r="39" spans="1:14" s="561" customFormat="1" ht="14.85" customHeight="1" thickBot="1" x14ac:dyDescent="0.35">
      <c r="A39" s="646" t="s">
        <v>831</v>
      </c>
      <c r="G39" s="647"/>
    </row>
    <row r="40" spans="1:14" s="561" customFormat="1" ht="30.75" customHeight="1" thickBot="1" x14ac:dyDescent="0.35">
      <c r="A40" s="554" t="s">
        <v>839</v>
      </c>
      <c r="B40" s="555"/>
      <c r="C40" s="555"/>
      <c r="D40" s="555"/>
      <c r="E40" s="555"/>
      <c r="F40" s="555"/>
      <c r="G40" s="556" t="s">
        <v>840</v>
      </c>
    </row>
    <row r="41" spans="1:14" s="561" customFormat="1" ht="21.75" customHeight="1" x14ac:dyDescent="0.3">
      <c r="A41" s="558" t="s">
        <v>841</v>
      </c>
      <c r="B41" s="648" t="s">
        <v>111</v>
      </c>
      <c r="C41" s="559"/>
      <c r="D41" s="559"/>
      <c r="E41" s="648" t="s">
        <v>143</v>
      </c>
      <c r="F41" s="559"/>
      <c r="G41" s="559"/>
    </row>
    <row r="42" spans="1:14" s="561" customFormat="1" ht="72" customHeight="1" thickBot="1" x14ac:dyDescent="0.35">
      <c r="A42" s="649"/>
      <c r="B42" s="563" t="s">
        <v>843</v>
      </c>
      <c r="C42" s="564" t="s">
        <v>844</v>
      </c>
      <c r="D42" s="565" t="s">
        <v>845</v>
      </c>
      <c r="E42" s="563" t="s">
        <v>843</v>
      </c>
      <c r="F42" s="564" t="s">
        <v>844</v>
      </c>
      <c r="G42" s="565" t="s">
        <v>845</v>
      </c>
    </row>
    <row r="43" spans="1:14" s="561" customFormat="1" ht="20.100000000000001" customHeight="1" x14ac:dyDescent="0.3">
      <c r="A43" s="566" t="s">
        <v>846</v>
      </c>
      <c r="B43" s="650">
        <v>121612.1</v>
      </c>
      <c r="C43" s="651">
        <v>124083</v>
      </c>
      <c r="D43" s="652">
        <v>131585</v>
      </c>
      <c r="E43" s="650">
        <v>1282206.6000000001</v>
      </c>
      <c r="F43" s="651">
        <v>1106768</v>
      </c>
      <c r="G43" s="652">
        <v>974266</v>
      </c>
    </row>
    <row r="44" spans="1:14" s="561" customFormat="1" ht="20.100000000000001" customHeight="1" x14ac:dyDescent="0.3">
      <c r="A44" s="571" t="s">
        <v>737</v>
      </c>
      <c r="B44" s="653">
        <v>575310.30000000005</v>
      </c>
      <c r="C44" s="654">
        <v>502235</v>
      </c>
      <c r="D44" s="655">
        <v>445855</v>
      </c>
      <c r="E44" s="653">
        <v>809785.5</v>
      </c>
      <c r="F44" s="654">
        <v>599106</v>
      </c>
      <c r="G44" s="655">
        <v>562044</v>
      </c>
    </row>
    <row r="45" spans="1:14" s="561" customFormat="1" ht="20.100000000000001" customHeight="1" x14ac:dyDescent="0.3">
      <c r="A45" s="576" t="s">
        <v>847</v>
      </c>
      <c r="B45" s="656">
        <v>595.6</v>
      </c>
      <c r="C45" s="657">
        <v>595</v>
      </c>
      <c r="D45" s="658">
        <v>765</v>
      </c>
      <c r="E45" s="656">
        <v>1201.7</v>
      </c>
      <c r="F45" s="657">
        <v>1663</v>
      </c>
      <c r="G45" s="658">
        <v>2528</v>
      </c>
      <c r="K45" s="659"/>
      <c r="L45" s="659"/>
      <c r="M45" s="659"/>
      <c r="N45" s="659"/>
    </row>
    <row r="46" spans="1:14" s="561" customFormat="1" ht="20.100000000000001" customHeight="1" x14ac:dyDescent="0.3">
      <c r="A46" s="571" t="s">
        <v>848</v>
      </c>
      <c r="B46" s="653">
        <v>345.8</v>
      </c>
      <c r="C46" s="654">
        <v>350</v>
      </c>
      <c r="D46" s="655">
        <v>297</v>
      </c>
      <c r="E46" s="653">
        <v>11527.5</v>
      </c>
      <c r="F46" s="654">
        <v>9610</v>
      </c>
      <c r="G46" s="655">
        <v>10019</v>
      </c>
      <c r="K46" s="659"/>
      <c r="L46" s="659"/>
      <c r="M46" s="659"/>
      <c r="N46" s="659"/>
    </row>
    <row r="47" spans="1:14" s="561" customFormat="1" ht="20.100000000000001" customHeight="1" x14ac:dyDescent="0.3">
      <c r="A47" s="582" t="s">
        <v>849</v>
      </c>
      <c r="B47" s="660">
        <v>162.33333333333334</v>
      </c>
      <c r="C47" s="661">
        <v>265</v>
      </c>
      <c r="D47" s="662">
        <v>312</v>
      </c>
      <c r="E47" s="660">
        <v>162.33333333333334</v>
      </c>
      <c r="F47" s="661">
        <v>190</v>
      </c>
      <c r="G47" s="662">
        <v>253</v>
      </c>
      <c r="K47" s="659"/>
      <c r="L47" s="659"/>
      <c r="M47" s="659"/>
      <c r="N47" s="659"/>
    </row>
    <row r="48" spans="1:14" s="561" customFormat="1" ht="20.100000000000001" customHeight="1" x14ac:dyDescent="0.3">
      <c r="A48" s="571" t="s">
        <v>850</v>
      </c>
      <c r="B48" s="663">
        <v>0</v>
      </c>
      <c r="C48" s="654">
        <v>10</v>
      </c>
      <c r="D48" s="655">
        <v>9</v>
      </c>
      <c r="E48" s="663">
        <v>46</v>
      </c>
      <c r="F48" s="654">
        <v>50</v>
      </c>
      <c r="G48" s="655">
        <v>53</v>
      </c>
      <c r="K48" s="659"/>
      <c r="L48" s="659"/>
      <c r="M48" s="659"/>
      <c r="N48" s="659"/>
    </row>
    <row r="49" spans="1:14" s="561" customFormat="1" ht="24" customHeight="1" thickBot="1" x14ac:dyDescent="0.35">
      <c r="A49" s="588" t="s">
        <v>735</v>
      </c>
      <c r="B49" s="664">
        <v>698026.13333333342</v>
      </c>
      <c r="C49" s="665">
        <v>627538</v>
      </c>
      <c r="D49" s="666">
        <v>578823</v>
      </c>
      <c r="E49" s="667">
        <v>2104929.6333333333</v>
      </c>
      <c r="F49" s="668">
        <v>1717387</v>
      </c>
      <c r="G49" s="669">
        <v>1549163</v>
      </c>
      <c r="K49" s="659"/>
      <c r="L49" s="659"/>
      <c r="M49" s="659"/>
      <c r="N49" s="659"/>
    </row>
    <row r="50" spans="1:14" s="561" customFormat="1" ht="16.5" customHeight="1" thickBot="1" x14ac:dyDescent="0.35">
      <c r="A50" s="593"/>
      <c r="B50" s="594"/>
      <c r="C50" s="594"/>
      <c r="D50" s="594"/>
      <c r="E50" s="670"/>
      <c r="F50" s="671"/>
      <c r="G50" s="671"/>
      <c r="K50" s="659"/>
      <c r="L50" s="659"/>
      <c r="M50" s="659"/>
      <c r="N50" s="659"/>
    </row>
    <row r="51" spans="1:14" s="561" customFormat="1" ht="47.4" customHeight="1" thickBot="1" x14ac:dyDescent="0.35">
      <c r="A51" s="595" t="s">
        <v>851</v>
      </c>
      <c r="B51" s="596" t="s">
        <v>852</v>
      </c>
      <c r="C51" s="597">
        <v>2022</v>
      </c>
      <c r="D51" s="598" t="s">
        <v>853</v>
      </c>
      <c r="E51" s="596" t="s">
        <v>852</v>
      </c>
      <c r="F51" s="597">
        <v>2022</v>
      </c>
      <c r="G51" s="598" t="s">
        <v>853</v>
      </c>
      <c r="K51" s="659"/>
      <c r="L51" s="659"/>
      <c r="M51" s="659"/>
      <c r="N51" s="659"/>
    </row>
    <row r="52" spans="1:14" s="561" customFormat="1" ht="18" customHeight="1" x14ac:dyDescent="0.3">
      <c r="A52" s="599" t="s">
        <v>854</v>
      </c>
      <c r="B52" s="603"/>
      <c r="C52" s="601"/>
      <c r="D52" s="602"/>
      <c r="E52" s="603"/>
      <c r="F52" s="601"/>
      <c r="G52" s="602"/>
      <c r="K52" s="659"/>
      <c r="L52" s="659"/>
      <c r="M52" s="659"/>
      <c r="N52" s="659"/>
    </row>
    <row r="53" spans="1:14" s="561" customFormat="1" ht="14.25" customHeight="1" x14ac:dyDescent="0.3">
      <c r="A53" s="604" t="s">
        <v>855</v>
      </c>
      <c r="B53" s="608">
        <v>703.5</v>
      </c>
      <c r="C53" s="606">
        <v>385</v>
      </c>
      <c r="D53" s="615">
        <v>383</v>
      </c>
      <c r="E53" s="608">
        <v>1778.3</v>
      </c>
      <c r="F53" s="606">
        <v>786</v>
      </c>
      <c r="G53" s="615">
        <v>718</v>
      </c>
      <c r="K53" s="659"/>
      <c r="L53" s="659"/>
      <c r="M53" s="659"/>
      <c r="N53" s="659"/>
    </row>
    <row r="54" spans="1:14" s="561" customFormat="1" ht="20.100000000000001" customHeight="1" x14ac:dyDescent="0.3">
      <c r="A54" s="610" t="s">
        <v>856</v>
      </c>
      <c r="B54" s="614">
        <v>1456.9</v>
      </c>
      <c r="C54" s="612">
        <v>1032</v>
      </c>
      <c r="D54" s="613">
        <v>786</v>
      </c>
      <c r="E54" s="614">
        <v>520</v>
      </c>
      <c r="F54" s="612">
        <v>236</v>
      </c>
      <c r="G54" s="613">
        <v>216</v>
      </c>
      <c r="K54" s="659"/>
      <c r="L54" s="659"/>
      <c r="M54" s="659"/>
      <c r="N54" s="659"/>
    </row>
    <row r="55" spans="1:14" s="561" customFormat="1" ht="20.100000000000001" customHeight="1" x14ac:dyDescent="0.3">
      <c r="A55" s="604" t="s">
        <v>857</v>
      </c>
      <c r="B55" s="608">
        <v>795.9</v>
      </c>
      <c r="C55" s="606">
        <v>713</v>
      </c>
      <c r="D55" s="615">
        <v>603</v>
      </c>
      <c r="E55" s="608">
        <v>219.9</v>
      </c>
      <c r="F55" s="606">
        <v>513</v>
      </c>
      <c r="G55" s="615">
        <v>561</v>
      </c>
      <c r="K55" s="659"/>
      <c r="L55" s="659"/>
      <c r="M55" s="659"/>
      <c r="N55" s="659"/>
    </row>
    <row r="56" spans="1:14" s="561" customFormat="1" ht="20.100000000000001" customHeight="1" x14ac:dyDescent="0.3">
      <c r="A56" s="610" t="s">
        <v>858</v>
      </c>
      <c r="B56" s="614">
        <v>961.4</v>
      </c>
      <c r="C56" s="616">
        <v>804</v>
      </c>
      <c r="D56" s="617">
        <v>674</v>
      </c>
      <c r="E56" s="614">
        <v>12875.1</v>
      </c>
      <c r="F56" s="616">
        <v>12783</v>
      </c>
      <c r="G56" s="617">
        <v>5832</v>
      </c>
      <c r="K56" s="659"/>
      <c r="L56" s="659"/>
      <c r="M56" s="659"/>
      <c r="N56" s="659"/>
    </row>
    <row r="57" spans="1:14" s="561" customFormat="1" ht="20.100000000000001" customHeight="1" x14ac:dyDescent="0.3">
      <c r="A57" s="604" t="s">
        <v>859</v>
      </c>
      <c r="B57" s="608">
        <v>1951.6</v>
      </c>
      <c r="C57" s="618">
        <v>2010</v>
      </c>
      <c r="D57" s="619">
        <v>1871</v>
      </c>
      <c r="E57" s="608">
        <v>15301.3</v>
      </c>
      <c r="F57" s="618">
        <v>14888</v>
      </c>
      <c r="G57" s="619">
        <v>6977</v>
      </c>
      <c r="K57" s="659"/>
      <c r="L57" s="659"/>
      <c r="M57" s="659"/>
      <c r="N57" s="659"/>
    </row>
    <row r="58" spans="1:14" s="561" customFormat="1" ht="20.100000000000001" customHeight="1" x14ac:dyDescent="0.3">
      <c r="A58" s="610" t="s">
        <v>860</v>
      </c>
      <c r="B58" s="614">
        <v>1202.7</v>
      </c>
      <c r="C58" s="616">
        <v>109</v>
      </c>
      <c r="D58" s="613">
        <v>110</v>
      </c>
      <c r="E58" s="614">
        <v>14496.2</v>
      </c>
      <c r="F58" s="616">
        <v>10872</v>
      </c>
      <c r="G58" s="613">
        <v>6142</v>
      </c>
      <c r="K58" s="659"/>
      <c r="L58" s="659"/>
      <c r="M58" s="659"/>
      <c r="N58" s="659"/>
    </row>
    <row r="59" spans="1:14" s="561" customFormat="1" ht="20.100000000000001" customHeight="1" x14ac:dyDescent="0.3">
      <c r="A59" s="620" t="s">
        <v>861</v>
      </c>
      <c r="B59" s="624">
        <v>347.2</v>
      </c>
      <c r="C59" s="625">
        <v>1350</v>
      </c>
      <c r="D59" s="626">
        <v>1133</v>
      </c>
      <c r="E59" s="624">
        <v>123.3</v>
      </c>
      <c r="F59" s="625">
        <v>125</v>
      </c>
      <c r="G59" s="626">
        <v>100</v>
      </c>
      <c r="K59" s="659"/>
      <c r="L59" s="659"/>
      <c r="M59" s="659"/>
      <c r="N59" s="659"/>
    </row>
    <row r="60" spans="1:14" s="561" customFormat="1" ht="20.100000000000001" customHeight="1" x14ac:dyDescent="0.3">
      <c r="A60" s="610" t="s">
        <v>862</v>
      </c>
      <c r="B60" s="614">
        <v>605</v>
      </c>
      <c r="C60" s="616">
        <v>551</v>
      </c>
      <c r="D60" s="617">
        <v>552</v>
      </c>
      <c r="E60" s="614">
        <v>6197</v>
      </c>
      <c r="F60" s="616">
        <v>9411</v>
      </c>
      <c r="G60" s="617">
        <v>2890</v>
      </c>
      <c r="K60" s="659"/>
      <c r="L60" s="659"/>
      <c r="M60" s="659"/>
      <c r="N60" s="659"/>
    </row>
    <row r="61" spans="1:14" s="561" customFormat="1" ht="20.100000000000001" customHeight="1" x14ac:dyDescent="0.3">
      <c r="A61" s="620" t="s">
        <v>863</v>
      </c>
      <c r="B61" s="624">
        <v>9.5</v>
      </c>
      <c r="C61" s="622">
        <v>15</v>
      </c>
      <c r="D61" s="623">
        <v>16</v>
      </c>
      <c r="E61" s="624">
        <v>386.1</v>
      </c>
      <c r="F61" s="622">
        <v>330</v>
      </c>
      <c r="G61" s="623">
        <v>409</v>
      </c>
      <c r="K61" s="659"/>
      <c r="L61" s="659"/>
      <c r="M61" s="659"/>
      <c r="N61" s="659"/>
    </row>
    <row r="62" spans="1:14" s="561" customFormat="1" ht="20.100000000000001" customHeight="1" x14ac:dyDescent="0.3">
      <c r="A62" s="610" t="s">
        <v>864</v>
      </c>
      <c r="B62" s="614">
        <v>1633.9</v>
      </c>
      <c r="C62" s="612">
        <v>2025</v>
      </c>
      <c r="D62" s="613">
        <v>1823</v>
      </c>
      <c r="E62" s="614">
        <v>327045.2</v>
      </c>
      <c r="F62" s="612">
        <v>404885</v>
      </c>
      <c r="G62" s="613">
        <v>327565</v>
      </c>
      <c r="K62" s="659"/>
      <c r="L62" s="659"/>
      <c r="M62" s="659"/>
      <c r="N62" s="659"/>
    </row>
    <row r="63" spans="1:14" s="561" customFormat="1" ht="20.100000000000001" customHeight="1" x14ac:dyDescent="0.3">
      <c r="A63" s="620" t="s">
        <v>865</v>
      </c>
      <c r="B63" s="624">
        <v>286</v>
      </c>
      <c r="C63" s="622">
        <v>2160</v>
      </c>
      <c r="D63" s="623">
        <v>2246</v>
      </c>
      <c r="E63" s="624">
        <v>4086.5</v>
      </c>
      <c r="F63" s="622">
        <v>4473</v>
      </c>
      <c r="G63" s="623">
        <v>4543</v>
      </c>
      <c r="K63" s="659"/>
      <c r="L63" s="659"/>
      <c r="M63" s="659"/>
      <c r="N63" s="659"/>
    </row>
    <row r="64" spans="1:14" s="561" customFormat="1" ht="20.100000000000001" customHeight="1" x14ac:dyDescent="0.3">
      <c r="A64" s="610" t="s">
        <v>866</v>
      </c>
      <c r="B64" s="614">
        <v>8197.4</v>
      </c>
      <c r="C64" s="616">
        <v>10577</v>
      </c>
      <c r="D64" s="617">
        <v>7943</v>
      </c>
      <c r="E64" s="614">
        <v>12142.9</v>
      </c>
      <c r="F64" s="616">
        <v>15282</v>
      </c>
      <c r="G64" s="617">
        <v>9780</v>
      </c>
      <c r="K64" s="659"/>
      <c r="L64" s="659"/>
      <c r="M64" s="659"/>
      <c r="N64" s="659"/>
    </row>
    <row r="65" spans="1:14" s="561" customFormat="1" ht="20.100000000000001" customHeight="1" x14ac:dyDescent="0.3">
      <c r="A65" s="620" t="s">
        <v>867</v>
      </c>
      <c r="B65" s="624">
        <v>315.60000000000002</v>
      </c>
      <c r="C65" s="622">
        <v>390</v>
      </c>
      <c r="D65" s="623">
        <v>321</v>
      </c>
      <c r="E65" s="624">
        <v>5.0999999999999996</v>
      </c>
      <c r="F65" s="622">
        <v>5</v>
      </c>
      <c r="G65" s="623">
        <v>3</v>
      </c>
      <c r="K65" s="659"/>
      <c r="L65" s="659"/>
      <c r="M65" s="659"/>
      <c r="N65" s="659"/>
    </row>
    <row r="66" spans="1:14" s="561" customFormat="1" ht="20.100000000000001" customHeight="1" x14ac:dyDescent="0.3">
      <c r="A66" s="627" t="s">
        <v>868</v>
      </c>
      <c r="B66" s="628">
        <v>3243</v>
      </c>
      <c r="C66" s="672">
        <v>3650</v>
      </c>
      <c r="D66" s="630">
        <v>2549</v>
      </c>
      <c r="E66" s="628">
        <v>7093</v>
      </c>
      <c r="F66" s="673">
        <v>9276</v>
      </c>
      <c r="G66" s="630">
        <v>6510</v>
      </c>
      <c r="K66" s="659"/>
      <c r="L66" s="659"/>
      <c r="M66" s="659"/>
      <c r="N66" s="659"/>
    </row>
    <row r="67" spans="1:14" s="561" customFormat="1" ht="24" customHeight="1" x14ac:dyDescent="0.3">
      <c r="A67" s="632" t="s">
        <v>869</v>
      </c>
      <c r="B67" s="633"/>
      <c r="C67" s="618"/>
      <c r="D67" s="619"/>
      <c r="E67" s="633"/>
      <c r="F67" s="618"/>
      <c r="G67" s="619"/>
      <c r="K67" s="659"/>
      <c r="L67" s="659"/>
      <c r="M67" s="659"/>
      <c r="N67" s="659"/>
    </row>
    <row r="68" spans="1:14" s="561" customFormat="1" ht="20.100000000000001" customHeight="1" x14ac:dyDescent="0.3">
      <c r="A68" s="604" t="s">
        <v>870</v>
      </c>
      <c r="B68" s="608">
        <v>200.7</v>
      </c>
      <c r="C68" s="606">
        <v>77</v>
      </c>
      <c r="D68" s="615">
        <v>71</v>
      </c>
      <c r="E68" s="608">
        <v>676.7</v>
      </c>
      <c r="F68" s="606">
        <v>174</v>
      </c>
      <c r="G68" s="615">
        <v>182</v>
      </c>
      <c r="K68" s="659"/>
      <c r="L68" s="659"/>
      <c r="M68" s="659"/>
      <c r="N68" s="659"/>
    </row>
    <row r="69" spans="1:14" s="561" customFormat="1" ht="20.100000000000001" customHeight="1" x14ac:dyDescent="0.3">
      <c r="A69" s="610" t="s">
        <v>871</v>
      </c>
      <c r="B69" s="614">
        <v>1285.4000000000001</v>
      </c>
      <c r="C69" s="612">
        <v>365</v>
      </c>
      <c r="D69" s="613">
        <v>498</v>
      </c>
      <c r="E69" s="614">
        <v>252576.3</v>
      </c>
      <c r="F69" s="612">
        <v>281347</v>
      </c>
      <c r="G69" s="613">
        <v>180644</v>
      </c>
      <c r="K69" s="659"/>
      <c r="L69" s="659"/>
      <c r="M69" s="659"/>
      <c r="N69" s="659"/>
    </row>
    <row r="70" spans="1:14" s="561" customFormat="1" ht="20.100000000000001" customHeight="1" x14ac:dyDescent="0.3">
      <c r="A70" s="634" t="s">
        <v>872</v>
      </c>
      <c r="B70" s="638">
        <v>3702.6</v>
      </c>
      <c r="C70" s="636">
        <v>2703</v>
      </c>
      <c r="D70" s="637">
        <v>3283</v>
      </c>
      <c r="E70" s="638">
        <v>2227476.6</v>
      </c>
      <c r="F70" s="636">
        <v>2341000</v>
      </c>
      <c r="G70" s="637">
        <v>1262048</v>
      </c>
      <c r="K70" s="659"/>
      <c r="L70" s="659"/>
      <c r="M70" s="659"/>
      <c r="N70" s="659"/>
    </row>
    <row r="71" spans="1:14" s="561" customFormat="1" ht="24" customHeight="1" x14ac:dyDescent="0.3">
      <c r="A71" s="632" t="s">
        <v>873</v>
      </c>
      <c r="B71" s="633"/>
      <c r="C71" s="639"/>
      <c r="D71" s="640"/>
      <c r="E71" s="633"/>
      <c r="F71" s="639"/>
      <c r="G71" s="619"/>
      <c r="K71" s="659"/>
      <c r="L71" s="659"/>
      <c r="M71" s="659"/>
      <c r="N71" s="659"/>
    </row>
    <row r="72" spans="1:14" s="561" customFormat="1" ht="20.100000000000001" customHeight="1" x14ac:dyDescent="0.3">
      <c r="A72" s="604" t="s">
        <v>874</v>
      </c>
      <c r="B72" s="608">
        <v>43.8</v>
      </c>
      <c r="C72" s="606">
        <v>9</v>
      </c>
      <c r="D72" s="615">
        <v>81</v>
      </c>
      <c r="E72" s="608">
        <v>32.5</v>
      </c>
      <c r="F72" s="606">
        <v>0</v>
      </c>
      <c r="G72" s="615">
        <v>0</v>
      </c>
      <c r="K72" s="659"/>
      <c r="L72" s="659"/>
      <c r="M72" s="659"/>
      <c r="N72" s="659"/>
    </row>
    <row r="73" spans="1:14" s="561" customFormat="1" ht="20.100000000000001" customHeight="1" x14ac:dyDescent="0.3">
      <c r="A73" s="610" t="s">
        <v>875</v>
      </c>
      <c r="B73" s="614">
        <v>33017.699999999997</v>
      </c>
      <c r="C73" s="612">
        <v>5297</v>
      </c>
      <c r="D73" s="613">
        <v>43588</v>
      </c>
      <c r="E73" s="614">
        <v>37453.1</v>
      </c>
      <c r="F73" s="612">
        <v>11156</v>
      </c>
      <c r="G73" s="613">
        <v>35641</v>
      </c>
      <c r="K73" s="659"/>
      <c r="L73" s="659"/>
      <c r="M73" s="659"/>
      <c r="N73" s="659"/>
    </row>
    <row r="74" spans="1:14" s="561" customFormat="1" ht="20.100000000000001" customHeight="1" thickBot="1" x14ac:dyDescent="0.35">
      <c r="A74" s="641" t="s">
        <v>876</v>
      </c>
      <c r="B74" s="645">
        <v>6828.3</v>
      </c>
      <c r="C74" s="643">
        <v>920</v>
      </c>
      <c r="D74" s="644">
        <v>8314</v>
      </c>
      <c r="E74" s="645">
        <v>7351.4</v>
      </c>
      <c r="F74" s="643">
        <v>2042</v>
      </c>
      <c r="G74" s="644">
        <v>6104</v>
      </c>
      <c r="K74" s="659"/>
      <c r="L74" s="659"/>
      <c r="M74" s="659"/>
      <c r="N74" s="659"/>
    </row>
    <row r="75" spans="1:14" s="561" customFormat="1" ht="15.6" customHeight="1" x14ac:dyDescent="0.3">
      <c r="A75" s="646" t="s">
        <v>831</v>
      </c>
      <c r="H75" s="659"/>
      <c r="I75" s="659"/>
      <c r="J75" s="659"/>
      <c r="K75" s="659"/>
    </row>
    <row r="76" spans="1:14" s="561" customFormat="1" ht="15.6" customHeight="1" x14ac:dyDescent="0.3">
      <c r="A76" s="659"/>
      <c r="B76" s="659"/>
      <c r="C76" s="659"/>
      <c r="D76" s="659"/>
      <c r="E76" s="659"/>
      <c r="F76" s="659"/>
      <c r="G76" s="659"/>
      <c r="H76" s="659"/>
      <c r="I76" s="659"/>
      <c r="J76" s="659"/>
      <c r="K76" s="659"/>
    </row>
    <row r="77" spans="1:14" s="561" customFormat="1" ht="15.6" customHeight="1" x14ac:dyDescent="0.3">
      <c r="A77" s="659"/>
      <c r="B77" s="659"/>
      <c r="C77" s="659"/>
      <c r="D77" s="659"/>
      <c r="E77" s="659"/>
      <c r="F77" s="659"/>
      <c r="G77" s="659"/>
      <c r="H77" s="659"/>
      <c r="I77" s="659"/>
      <c r="J77" s="659"/>
      <c r="K77" s="659"/>
    </row>
    <row r="78" spans="1:14" s="561" customFormat="1" ht="15.6" customHeight="1" x14ac:dyDescent="0.3">
      <c r="A78" s="659"/>
      <c r="B78" s="659"/>
      <c r="C78" s="659"/>
      <c r="D78" s="659"/>
      <c r="E78" s="659"/>
      <c r="F78" s="659"/>
      <c r="G78" s="659"/>
      <c r="H78" s="659"/>
      <c r="I78" s="659"/>
      <c r="J78" s="659"/>
      <c r="K78" s="659"/>
    </row>
    <row r="79" spans="1:14" s="561" customFormat="1" ht="15.6" customHeight="1" x14ac:dyDescent="0.3">
      <c r="A79" s="659"/>
      <c r="B79" s="659"/>
      <c r="C79" s="659"/>
      <c r="D79" s="659"/>
      <c r="E79" s="659"/>
      <c r="F79" s="659"/>
      <c r="G79" s="659"/>
      <c r="H79" s="659"/>
      <c r="I79" s="659"/>
      <c r="J79" s="659"/>
      <c r="K79" s="659"/>
    </row>
    <row r="80" spans="1:14" s="561" customFormat="1" ht="15.6" customHeight="1" x14ac:dyDescent="0.3">
      <c r="A80" s="659"/>
      <c r="B80" s="659"/>
      <c r="C80" s="659"/>
      <c r="D80" s="659"/>
      <c r="E80" s="659"/>
      <c r="F80" s="659"/>
      <c r="G80" s="659"/>
      <c r="H80" s="659"/>
      <c r="I80" s="659"/>
      <c r="J80" s="659"/>
      <c r="K80" s="659"/>
    </row>
    <row r="81" spans="1:11" s="561" customFormat="1" ht="15.6" customHeight="1" x14ac:dyDescent="0.3">
      <c r="A81" s="659"/>
      <c r="B81" s="659"/>
      <c r="C81" s="659"/>
      <c r="D81" s="659"/>
      <c r="E81" s="659"/>
      <c r="F81" s="659"/>
      <c r="G81" s="659"/>
      <c r="H81" s="659"/>
      <c r="I81" s="659"/>
      <c r="J81" s="659"/>
      <c r="K81" s="659"/>
    </row>
    <row r="82" spans="1:11" s="561" customFormat="1" ht="15.6" customHeight="1" x14ac:dyDescent="0.3">
      <c r="A82" s="659"/>
      <c r="B82" s="659"/>
      <c r="C82" s="659"/>
      <c r="D82" s="659"/>
      <c r="E82" s="659"/>
      <c r="F82" s="659"/>
      <c r="G82" s="659"/>
      <c r="H82" s="659"/>
      <c r="I82" s="659"/>
      <c r="J82" s="659"/>
      <c r="K82" s="659"/>
    </row>
    <row r="83" spans="1:11" s="561" customFormat="1" ht="15.6" customHeight="1" x14ac:dyDescent="0.3">
      <c r="A83" s="659"/>
      <c r="B83" s="659"/>
      <c r="C83" s="659"/>
      <c r="D83" s="659"/>
      <c r="E83" s="659"/>
      <c r="F83" s="659"/>
      <c r="G83" s="659"/>
      <c r="H83" s="659"/>
      <c r="I83" s="659"/>
      <c r="J83" s="659"/>
      <c r="K83" s="659"/>
    </row>
    <row r="84" spans="1:11" s="561" customFormat="1" ht="15.6" customHeight="1" x14ac:dyDescent="0.3">
      <c r="A84" s="659"/>
      <c r="B84" s="659"/>
      <c r="C84" s="659"/>
      <c r="D84" s="659"/>
      <c r="E84" s="659"/>
      <c r="F84" s="659"/>
      <c r="G84" s="659"/>
      <c r="H84" s="659"/>
      <c r="I84" s="659"/>
      <c r="J84" s="659"/>
      <c r="K84" s="659"/>
    </row>
    <row r="85" spans="1:11" s="561" customFormat="1" ht="15.6" customHeight="1" x14ac:dyDescent="0.3">
      <c r="A85" s="659"/>
      <c r="B85" s="659"/>
      <c r="C85" s="659"/>
      <c r="D85" s="659"/>
      <c r="E85" s="659"/>
      <c r="F85" s="659"/>
      <c r="G85" s="659"/>
      <c r="H85" s="659"/>
      <c r="I85" s="659"/>
      <c r="J85" s="659"/>
      <c r="K85" s="659"/>
    </row>
    <row r="86" spans="1:11" s="561" customFormat="1" ht="15.6" customHeight="1" x14ac:dyDescent="0.3">
      <c r="A86" s="659"/>
      <c r="B86" s="659"/>
      <c r="C86" s="659"/>
      <c r="D86" s="659"/>
      <c r="E86" s="659"/>
      <c r="F86" s="659"/>
      <c r="G86" s="659"/>
      <c r="H86" s="659"/>
      <c r="I86" s="659"/>
      <c r="J86" s="659"/>
      <c r="K86" s="659"/>
    </row>
    <row r="87" spans="1:11" s="561" customFormat="1" ht="15.6" customHeight="1" x14ac:dyDescent="0.3">
      <c r="A87" s="659"/>
      <c r="B87" s="659"/>
      <c r="C87" s="659"/>
      <c r="D87" s="659"/>
      <c r="E87" s="659"/>
      <c r="F87" s="659"/>
      <c r="G87" s="659"/>
      <c r="H87" s="659"/>
      <c r="I87" s="659"/>
      <c r="J87" s="659"/>
      <c r="K87" s="659"/>
    </row>
    <row r="88" spans="1:11" s="561" customFormat="1" ht="15.6" customHeight="1" x14ac:dyDescent="0.3">
      <c r="A88" s="659"/>
      <c r="B88" s="659"/>
      <c r="C88" s="659"/>
      <c r="D88" s="659"/>
      <c r="E88" s="659"/>
      <c r="F88" s="659"/>
      <c r="G88" s="659"/>
      <c r="H88" s="659"/>
      <c r="I88" s="659"/>
      <c r="J88" s="659"/>
      <c r="K88" s="659"/>
    </row>
    <row r="89" spans="1:11" s="561" customFormat="1" ht="15.6" customHeight="1" x14ac:dyDescent="0.3">
      <c r="A89" s="659"/>
      <c r="B89" s="659"/>
      <c r="C89" s="659"/>
      <c r="D89" s="659"/>
      <c r="E89" s="659"/>
      <c r="F89" s="659"/>
      <c r="G89" s="659"/>
      <c r="H89" s="659"/>
      <c r="I89" s="659"/>
      <c r="J89" s="659"/>
      <c r="K89" s="659"/>
    </row>
    <row r="90" spans="1:11" s="561" customFormat="1" ht="15.6" customHeight="1" x14ac:dyDescent="0.3">
      <c r="A90" s="659"/>
      <c r="B90" s="659"/>
      <c r="C90" s="659"/>
      <c r="D90" s="659"/>
      <c r="E90" s="659"/>
      <c r="F90" s="659"/>
      <c r="G90" s="659"/>
      <c r="H90" s="659"/>
      <c r="I90" s="659"/>
      <c r="J90" s="659"/>
      <c r="K90" s="659"/>
    </row>
    <row r="91" spans="1:11" s="561" customFormat="1" ht="15.6" customHeight="1" x14ac:dyDescent="0.3">
      <c r="A91" s="659"/>
      <c r="B91" s="659"/>
      <c r="C91" s="659"/>
      <c r="D91" s="659"/>
      <c r="E91" s="659"/>
      <c r="F91" s="659"/>
      <c r="G91" s="659"/>
      <c r="H91" s="659"/>
      <c r="I91" s="659"/>
      <c r="J91" s="659"/>
      <c r="K91" s="659"/>
    </row>
    <row r="92" spans="1:11" s="561" customFormat="1" ht="15.6" customHeight="1" x14ac:dyDescent="0.3">
      <c r="A92" s="659"/>
      <c r="B92" s="659"/>
      <c r="C92" s="659"/>
      <c r="D92" s="659"/>
      <c r="E92" s="659"/>
      <c r="F92" s="659"/>
      <c r="G92" s="659"/>
      <c r="H92" s="659"/>
      <c r="I92" s="659"/>
      <c r="J92" s="659"/>
      <c r="K92" s="659"/>
    </row>
    <row r="93" spans="1:11" s="561" customFormat="1" ht="15.6" customHeight="1" x14ac:dyDescent="0.3">
      <c r="A93" s="659"/>
      <c r="B93" s="659"/>
      <c r="C93" s="659"/>
      <c r="D93" s="659"/>
      <c r="E93" s="659"/>
      <c r="F93" s="659"/>
      <c r="G93" s="659"/>
      <c r="H93" s="659"/>
      <c r="I93" s="659"/>
      <c r="J93" s="659"/>
      <c r="K93" s="659"/>
    </row>
    <row r="94" spans="1:11" s="561" customFormat="1" ht="15.6" customHeight="1" x14ac:dyDescent="0.3">
      <c r="A94" s="659"/>
      <c r="B94" s="659"/>
      <c r="C94" s="659"/>
      <c r="D94" s="659"/>
      <c r="E94" s="659"/>
      <c r="F94" s="659"/>
      <c r="G94" s="659"/>
      <c r="H94" s="659"/>
      <c r="I94" s="659"/>
      <c r="J94" s="659"/>
      <c r="K94" s="659"/>
    </row>
    <row r="95" spans="1:11" s="561" customFormat="1" ht="15.6" customHeight="1" x14ac:dyDescent="0.3">
      <c r="A95" s="659"/>
      <c r="B95" s="659"/>
      <c r="C95" s="659"/>
      <c r="D95" s="659"/>
      <c r="E95" s="659"/>
      <c r="F95" s="659"/>
      <c r="G95" s="659"/>
      <c r="H95" s="659"/>
      <c r="I95" s="659"/>
      <c r="J95" s="659"/>
      <c r="K95" s="659"/>
    </row>
    <row r="96" spans="1:11" s="561" customFormat="1" ht="15.6" customHeight="1" x14ac:dyDescent="0.3">
      <c r="A96" s="659"/>
      <c r="B96" s="659"/>
      <c r="C96" s="659"/>
      <c r="D96" s="659"/>
      <c r="E96" s="659"/>
      <c r="F96" s="659"/>
      <c r="G96" s="659"/>
      <c r="H96" s="659"/>
      <c r="I96" s="659"/>
      <c r="J96" s="659"/>
      <c r="K96" s="659"/>
    </row>
    <row r="97" spans="1:11" s="561" customFormat="1" ht="15.6" customHeight="1" x14ac:dyDescent="0.3">
      <c r="A97" s="659"/>
      <c r="B97" s="659"/>
      <c r="C97" s="659"/>
      <c r="D97" s="659"/>
      <c r="E97" s="659"/>
      <c r="F97" s="659"/>
      <c r="G97" s="659"/>
      <c r="H97" s="659"/>
      <c r="I97" s="659"/>
      <c r="J97" s="659"/>
      <c r="K97" s="659"/>
    </row>
    <row r="98" spans="1:11" s="561" customFormat="1" ht="15.6" customHeight="1" x14ac:dyDescent="0.3">
      <c r="A98" s="659"/>
      <c r="B98" s="659"/>
      <c r="C98" s="659"/>
      <c r="D98" s="659"/>
      <c r="E98" s="659"/>
      <c r="F98" s="659"/>
      <c r="G98" s="659"/>
      <c r="H98" s="659"/>
      <c r="I98" s="659"/>
      <c r="J98" s="659"/>
      <c r="K98" s="659"/>
    </row>
    <row r="99" spans="1:11" s="561" customFormat="1" ht="15.6" customHeight="1" x14ac:dyDescent="0.3">
      <c r="A99" s="659"/>
      <c r="B99" s="659"/>
      <c r="C99" s="659"/>
      <c r="D99" s="659"/>
      <c r="E99" s="659"/>
      <c r="F99" s="659"/>
      <c r="G99" s="659"/>
      <c r="H99" s="659"/>
      <c r="I99" s="659"/>
      <c r="J99" s="659"/>
      <c r="K99" s="659"/>
    </row>
    <row r="100" spans="1:11" s="561" customFormat="1" ht="15.6" customHeight="1" x14ac:dyDescent="0.3"/>
    <row r="101" spans="1:11" s="561" customFormat="1" ht="15.6" customHeight="1" x14ac:dyDescent="0.3"/>
    <row r="102" spans="1:11" s="561" customFormat="1" ht="15.6" customHeight="1" x14ac:dyDescent="0.3"/>
    <row r="103" spans="1:11" s="561" customFormat="1" ht="15.6" x14ac:dyDescent="0.3"/>
    <row r="104" spans="1:11" s="561" customFormat="1" ht="15.6" x14ac:dyDescent="0.3"/>
    <row r="105" spans="1:11" s="561" customFormat="1" ht="15.6" x14ac:dyDescent="0.3"/>
    <row r="106" spans="1:11" s="561" customFormat="1" ht="15.6" x14ac:dyDescent="0.3"/>
    <row r="107" spans="1:11" s="561" customFormat="1" ht="15.6" x14ac:dyDescent="0.3"/>
    <row r="108" spans="1:11" s="561" customFormat="1" ht="15.6" x14ac:dyDescent="0.3"/>
    <row r="109" spans="1:11" s="561" customFormat="1" ht="15.6" x14ac:dyDescent="0.3"/>
    <row r="110" spans="1:11" s="561" customFormat="1" ht="15.6" x14ac:dyDescent="0.3"/>
    <row r="111" spans="1:11" s="561" customFormat="1" ht="15.6" x14ac:dyDescent="0.3"/>
    <row r="112" spans="1:11" s="561" customFormat="1" ht="15.6" x14ac:dyDescent="0.3"/>
    <row r="113" s="561" customFormat="1" ht="15.6" x14ac:dyDescent="0.3"/>
    <row r="114" s="561" customFormat="1" ht="15.6" x14ac:dyDescent="0.3"/>
    <row r="115" s="561" customFormat="1" ht="15.6" x14ac:dyDescent="0.3"/>
    <row r="116" s="561" customFormat="1" ht="15.6" x14ac:dyDescent="0.3"/>
    <row r="117" s="561" customFormat="1" ht="15.6" x14ac:dyDescent="0.3"/>
    <row r="118" s="561" customFormat="1" ht="15.6" x14ac:dyDescent="0.3"/>
    <row r="119" s="561" customFormat="1" ht="15.6" x14ac:dyDescent="0.3"/>
    <row r="120" s="561" customFormat="1" ht="15.6" x14ac:dyDescent="0.3"/>
    <row r="121" s="561" customFormat="1" ht="15.6" x14ac:dyDescent="0.3"/>
    <row r="122" s="561" customFormat="1" ht="15.6" x14ac:dyDescent="0.3"/>
    <row r="123" s="561" customFormat="1" ht="15.6" x14ac:dyDescent="0.3"/>
    <row r="124" s="561" customFormat="1" ht="15.6" x14ac:dyDescent="0.3"/>
    <row r="125" s="561" customFormat="1" ht="15.6" x14ac:dyDescent="0.3"/>
    <row r="126" s="561" customFormat="1" ht="15.6" x14ac:dyDescent="0.3"/>
    <row r="127" s="561" customFormat="1" ht="15.6" x14ac:dyDescent="0.3"/>
    <row r="128" s="561" customFormat="1" ht="15.6" x14ac:dyDescent="0.3"/>
    <row r="129" s="561" customFormat="1" ht="15.6" x14ac:dyDescent="0.3"/>
    <row r="130" s="561" customFormat="1" ht="15.6" x14ac:dyDescent="0.3"/>
    <row r="131" s="561" customFormat="1" ht="15.6" x14ac:dyDescent="0.3"/>
    <row r="132" s="561" customFormat="1" ht="15.6" x14ac:dyDescent="0.3"/>
    <row r="133" s="561" customFormat="1" ht="15.6" x14ac:dyDescent="0.3"/>
    <row r="134" s="561" customFormat="1" ht="15.6" x14ac:dyDescent="0.3"/>
    <row r="135" s="561" customFormat="1" ht="15.6" x14ac:dyDescent="0.3"/>
    <row r="136" s="561" customFormat="1" ht="15.6" x14ac:dyDescent="0.3"/>
    <row r="137" s="561" customFormat="1" ht="15.6" x14ac:dyDescent="0.3"/>
    <row r="138" s="561" customFormat="1" ht="15.6" x14ac:dyDescent="0.3"/>
    <row r="139" s="561" customFormat="1" ht="15.6" x14ac:dyDescent="0.3"/>
    <row r="140" s="561" customFormat="1" ht="15.6" x14ac:dyDescent="0.3"/>
    <row r="141" s="561" customFormat="1" ht="15.6" x14ac:dyDescent="0.3"/>
    <row r="142" s="561" customFormat="1" ht="15.6" x14ac:dyDescent="0.3"/>
    <row r="143" s="561" customFormat="1" ht="15.6" x14ac:dyDescent="0.3"/>
    <row r="144" s="561" customFormat="1" ht="15.6" x14ac:dyDescent="0.3"/>
    <row r="145" s="561" customFormat="1" ht="15.6" x14ac:dyDescent="0.3"/>
    <row r="146" s="561" customFormat="1" ht="15.6" x14ac:dyDescent="0.3"/>
    <row r="147" s="561" customFormat="1" ht="15.6" x14ac:dyDescent="0.3"/>
    <row r="148" s="561" customFormat="1" ht="15.6" x14ac:dyDescent="0.3"/>
    <row r="149" s="561" customFormat="1" ht="15.6" x14ac:dyDescent="0.3"/>
    <row r="150" s="561" customFormat="1" ht="15.6" x14ac:dyDescent="0.3"/>
    <row r="151" s="561" customFormat="1" ht="15.6" x14ac:dyDescent="0.3"/>
    <row r="152" s="561" customFormat="1" ht="15.6" x14ac:dyDescent="0.3"/>
    <row r="153" s="561" customFormat="1" ht="15.6" x14ac:dyDescent="0.3"/>
    <row r="154" s="561" customFormat="1" ht="15.6" x14ac:dyDescent="0.3"/>
    <row r="155" s="561" customFormat="1" ht="15.6" x14ac:dyDescent="0.3"/>
    <row r="156" s="561" customFormat="1" ht="15.6" x14ac:dyDescent="0.3"/>
    <row r="157" s="561" customFormat="1" ht="15.6" x14ac:dyDescent="0.3"/>
    <row r="158" s="561" customFormat="1" ht="15.6" x14ac:dyDescent="0.3"/>
    <row r="159" s="561" customFormat="1" ht="15.6" x14ac:dyDescent="0.3"/>
    <row r="160" s="561" customFormat="1" ht="15.6" x14ac:dyDescent="0.3"/>
    <row r="161" s="561" customFormat="1" ht="15.6" x14ac:dyDescent="0.3"/>
    <row r="162" s="561" customFormat="1" ht="15.6" x14ac:dyDescent="0.3"/>
    <row r="163" s="561" customFormat="1" ht="15.6" x14ac:dyDescent="0.3"/>
    <row r="164" s="561" customFormat="1" ht="15.6" x14ac:dyDescent="0.3"/>
    <row r="165" s="561" customFormat="1" ht="15.6" x14ac:dyDescent="0.3"/>
    <row r="166" s="561" customFormat="1" ht="15.6" x14ac:dyDescent="0.3"/>
    <row r="167" s="561" customFormat="1" ht="15.6" x14ac:dyDescent="0.3"/>
    <row r="168" s="561" customFormat="1" ht="15.6" x14ac:dyDescent="0.3"/>
    <row r="169" s="561" customFormat="1" ht="15.6" x14ac:dyDescent="0.3"/>
    <row r="170" s="561" customFormat="1" ht="15.6" x14ac:dyDescent="0.3"/>
    <row r="171" s="561" customFormat="1" ht="15.6" x14ac:dyDescent="0.3"/>
    <row r="172" s="561" customFormat="1" ht="15.6" x14ac:dyDescent="0.3"/>
    <row r="173" s="561" customFormat="1" ht="15.6" x14ac:dyDescent="0.3"/>
    <row r="174" s="561" customFormat="1" ht="15.6" x14ac:dyDescent="0.3"/>
    <row r="175" s="561" customFormat="1" ht="15.6" x14ac:dyDescent="0.3"/>
  </sheetData>
  <mergeCells count="12">
    <mergeCell ref="A41:A42"/>
    <mergeCell ref="B41:D41"/>
    <mergeCell ref="E41:G41"/>
    <mergeCell ref="B50:D50"/>
    <mergeCell ref="E50:G50"/>
    <mergeCell ref="A1:F1"/>
    <mergeCell ref="A2:E2"/>
    <mergeCell ref="A5:A6"/>
    <mergeCell ref="B5:D5"/>
    <mergeCell ref="E5:G5"/>
    <mergeCell ref="B14:D14"/>
    <mergeCell ref="E14:G14"/>
  </mergeCells>
  <pageMargins left="0.59" right="0.16" top="0.64" bottom="0.98402777777777772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9F34-2C4B-4806-AF2C-90A0079D3357}">
  <dimension ref="A1:I113"/>
  <sheetViews>
    <sheetView zoomScale="75" zoomScaleNormal="75" workbookViewId="0">
      <selection sqref="A1:E1"/>
    </sheetView>
  </sheetViews>
  <sheetFormatPr baseColWidth="10" defaultColWidth="9.109375" defaultRowHeight="13.2" x14ac:dyDescent="0.25"/>
  <cols>
    <col min="1" max="1" width="29.44140625" style="676" customWidth="1"/>
    <col min="2" max="2" width="15.33203125" style="676" customWidth="1"/>
    <col min="3" max="3" width="13.5546875" style="676" customWidth="1"/>
    <col min="4" max="4" width="12.33203125" style="676" customWidth="1"/>
    <col min="5" max="5" width="11.33203125" style="676" customWidth="1"/>
    <col min="6" max="6" width="15.33203125" style="676" customWidth="1"/>
    <col min="7" max="7" width="12.88671875" style="676" customWidth="1"/>
    <col min="8" max="8" width="11.88671875" style="676" customWidth="1"/>
    <col min="9" max="9" width="10.109375" style="676" customWidth="1"/>
    <col min="10" max="256" width="9.109375" style="676"/>
    <col min="257" max="257" width="29.44140625" style="676" customWidth="1"/>
    <col min="258" max="258" width="15.33203125" style="676" customWidth="1"/>
    <col min="259" max="259" width="13.5546875" style="676" customWidth="1"/>
    <col min="260" max="260" width="12.33203125" style="676" customWidth="1"/>
    <col min="261" max="261" width="11.33203125" style="676" customWidth="1"/>
    <col min="262" max="262" width="15.33203125" style="676" customWidth="1"/>
    <col min="263" max="263" width="12.88671875" style="676" customWidth="1"/>
    <col min="264" max="264" width="11.88671875" style="676" customWidth="1"/>
    <col min="265" max="265" width="10.109375" style="676" customWidth="1"/>
    <col min="266" max="512" width="9.109375" style="676"/>
    <col min="513" max="513" width="29.44140625" style="676" customWidth="1"/>
    <col min="514" max="514" width="15.33203125" style="676" customWidth="1"/>
    <col min="515" max="515" width="13.5546875" style="676" customWidth="1"/>
    <col min="516" max="516" width="12.33203125" style="676" customWidth="1"/>
    <col min="517" max="517" width="11.33203125" style="676" customWidth="1"/>
    <col min="518" max="518" width="15.33203125" style="676" customWidth="1"/>
    <col min="519" max="519" width="12.88671875" style="676" customWidth="1"/>
    <col min="520" max="520" width="11.88671875" style="676" customWidth="1"/>
    <col min="521" max="521" width="10.109375" style="676" customWidth="1"/>
    <col min="522" max="768" width="9.109375" style="676"/>
    <col min="769" max="769" width="29.44140625" style="676" customWidth="1"/>
    <col min="770" max="770" width="15.33203125" style="676" customWidth="1"/>
    <col min="771" max="771" width="13.5546875" style="676" customWidth="1"/>
    <col min="772" max="772" width="12.33203125" style="676" customWidth="1"/>
    <col min="773" max="773" width="11.33203125" style="676" customWidth="1"/>
    <col min="774" max="774" width="15.33203125" style="676" customWidth="1"/>
    <col min="775" max="775" width="12.88671875" style="676" customWidth="1"/>
    <col min="776" max="776" width="11.88671875" style="676" customWidth="1"/>
    <col min="777" max="777" width="10.109375" style="676" customWidth="1"/>
    <col min="778" max="1024" width="9.109375" style="676"/>
    <col min="1025" max="1025" width="29.44140625" style="676" customWidth="1"/>
    <col min="1026" max="1026" width="15.33203125" style="676" customWidth="1"/>
    <col min="1027" max="1027" width="13.5546875" style="676" customWidth="1"/>
    <col min="1028" max="1028" width="12.33203125" style="676" customWidth="1"/>
    <col min="1029" max="1029" width="11.33203125" style="676" customWidth="1"/>
    <col min="1030" max="1030" width="15.33203125" style="676" customWidth="1"/>
    <col min="1031" max="1031" width="12.88671875" style="676" customWidth="1"/>
    <col min="1032" max="1032" width="11.88671875" style="676" customWidth="1"/>
    <col min="1033" max="1033" width="10.109375" style="676" customWidth="1"/>
    <col min="1034" max="1280" width="9.109375" style="676"/>
    <col min="1281" max="1281" width="29.44140625" style="676" customWidth="1"/>
    <col min="1282" max="1282" width="15.33203125" style="676" customWidth="1"/>
    <col min="1283" max="1283" width="13.5546875" style="676" customWidth="1"/>
    <col min="1284" max="1284" width="12.33203125" style="676" customWidth="1"/>
    <col min="1285" max="1285" width="11.33203125" style="676" customWidth="1"/>
    <col min="1286" max="1286" width="15.33203125" style="676" customWidth="1"/>
    <col min="1287" max="1287" width="12.88671875" style="676" customWidth="1"/>
    <col min="1288" max="1288" width="11.88671875" style="676" customWidth="1"/>
    <col min="1289" max="1289" width="10.109375" style="676" customWidth="1"/>
    <col min="1290" max="1536" width="9.109375" style="676"/>
    <col min="1537" max="1537" width="29.44140625" style="676" customWidth="1"/>
    <col min="1538" max="1538" width="15.33203125" style="676" customWidth="1"/>
    <col min="1539" max="1539" width="13.5546875" style="676" customWidth="1"/>
    <col min="1540" max="1540" width="12.33203125" style="676" customWidth="1"/>
    <col min="1541" max="1541" width="11.33203125" style="676" customWidth="1"/>
    <col min="1542" max="1542" width="15.33203125" style="676" customWidth="1"/>
    <col min="1543" max="1543" width="12.88671875" style="676" customWidth="1"/>
    <col min="1544" max="1544" width="11.88671875" style="676" customWidth="1"/>
    <col min="1545" max="1545" width="10.109375" style="676" customWidth="1"/>
    <col min="1546" max="1792" width="9.109375" style="676"/>
    <col min="1793" max="1793" width="29.44140625" style="676" customWidth="1"/>
    <col min="1794" max="1794" width="15.33203125" style="676" customWidth="1"/>
    <col min="1795" max="1795" width="13.5546875" style="676" customWidth="1"/>
    <col min="1796" max="1796" width="12.33203125" style="676" customWidth="1"/>
    <col min="1797" max="1797" width="11.33203125" style="676" customWidth="1"/>
    <col min="1798" max="1798" width="15.33203125" style="676" customWidth="1"/>
    <col min="1799" max="1799" width="12.88671875" style="676" customWidth="1"/>
    <col min="1800" max="1800" width="11.88671875" style="676" customWidth="1"/>
    <col min="1801" max="1801" width="10.109375" style="676" customWidth="1"/>
    <col min="1802" max="2048" width="9.109375" style="676"/>
    <col min="2049" max="2049" width="29.44140625" style="676" customWidth="1"/>
    <col min="2050" max="2050" width="15.33203125" style="676" customWidth="1"/>
    <col min="2051" max="2051" width="13.5546875" style="676" customWidth="1"/>
    <col min="2052" max="2052" width="12.33203125" style="676" customWidth="1"/>
    <col min="2053" max="2053" width="11.33203125" style="676" customWidth="1"/>
    <col min="2054" max="2054" width="15.33203125" style="676" customWidth="1"/>
    <col min="2055" max="2055" width="12.88671875" style="676" customWidth="1"/>
    <col min="2056" max="2056" width="11.88671875" style="676" customWidth="1"/>
    <col min="2057" max="2057" width="10.109375" style="676" customWidth="1"/>
    <col min="2058" max="2304" width="9.109375" style="676"/>
    <col min="2305" max="2305" width="29.44140625" style="676" customWidth="1"/>
    <col min="2306" max="2306" width="15.33203125" style="676" customWidth="1"/>
    <col min="2307" max="2307" width="13.5546875" style="676" customWidth="1"/>
    <col min="2308" max="2308" width="12.33203125" style="676" customWidth="1"/>
    <col min="2309" max="2309" width="11.33203125" style="676" customWidth="1"/>
    <col min="2310" max="2310" width="15.33203125" style="676" customWidth="1"/>
    <col min="2311" max="2311" width="12.88671875" style="676" customWidth="1"/>
    <col min="2312" max="2312" width="11.88671875" style="676" customWidth="1"/>
    <col min="2313" max="2313" width="10.109375" style="676" customWidth="1"/>
    <col min="2314" max="2560" width="9.109375" style="676"/>
    <col min="2561" max="2561" width="29.44140625" style="676" customWidth="1"/>
    <col min="2562" max="2562" width="15.33203125" style="676" customWidth="1"/>
    <col min="2563" max="2563" width="13.5546875" style="676" customWidth="1"/>
    <col min="2564" max="2564" width="12.33203125" style="676" customWidth="1"/>
    <col min="2565" max="2565" width="11.33203125" style="676" customWidth="1"/>
    <col min="2566" max="2566" width="15.33203125" style="676" customWidth="1"/>
    <col min="2567" max="2567" width="12.88671875" style="676" customWidth="1"/>
    <col min="2568" max="2568" width="11.88671875" style="676" customWidth="1"/>
    <col min="2569" max="2569" width="10.109375" style="676" customWidth="1"/>
    <col min="2570" max="2816" width="9.109375" style="676"/>
    <col min="2817" max="2817" width="29.44140625" style="676" customWidth="1"/>
    <col min="2818" max="2818" width="15.33203125" style="676" customWidth="1"/>
    <col min="2819" max="2819" width="13.5546875" style="676" customWidth="1"/>
    <col min="2820" max="2820" width="12.33203125" style="676" customWidth="1"/>
    <col min="2821" max="2821" width="11.33203125" style="676" customWidth="1"/>
    <col min="2822" max="2822" width="15.33203125" style="676" customWidth="1"/>
    <col min="2823" max="2823" width="12.88671875" style="676" customWidth="1"/>
    <col min="2824" max="2824" width="11.88671875" style="676" customWidth="1"/>
    <col min="2825" max="2825" width="10.109375" style="676" customWidth="1"/>
    <col min="2826" max="3072" width="9.109375" style="676"/>
    <col min="3073" max="3073" width="29.44140625" style="676" customWidth="1"/>
    <col min="3074" max="3074" width="15.33203125" style="676" customWidth="1"/>
    <col min="3075" max="3075" width="13.5546875" style="676" customWidth="1"/>
    <col min="3076" max="3076" width="12.33203125" style="676" customWidth="1"/>
    <col min="3077" max="3077" width="11.33203125" style="676" customWidth="1"/>
    <col min="3078" max="3078" width="15.33203125" style="676" customWidth="1"/>
    <col min="3079" max="3079" width="12.88671875" style="676" customWidth="1"/>
    <col min="3080" max="3080" width="11.88671875" style="676" customWidth="1"/>
    <col min="3081" max="3081" width="10.109375" style="676" customWidth="1"/>
    <col min="3082" max="3328" width="9.109375" style="676"/>
    <col min="3329" max="3329" width="29.44140625" style="676" customWidth="1"/>
    <col min="3330" max="3330" width="15.33203125" style="676" customWidth="1"/>
    <col min="3331" max="3331" width="13.5546875" style="676" customWidth="1"/>
    <col min="3332" max="3332" width="12.33203125" style="676" customWidth="1"/>
    <col min="3333" max="3333" width="11.33203125" style="676" customWidth="1"/>
    <col min="3334" max="3334" width="15.33203125" style="676" customWidth="1"/>
    <col min="3335" max="3335" width="12.88671875" style="676" customWidth="1"/>
    <col min="3336" max="3336" width="11.88671875" style="676" customWidth="1"/>
    <col min="3337" max="3337" width="10.109375" style="676" customWidth="1"/>
    <col min="3338" max="3584" width="9.109375" style="676"/>
    <col min="3585" max="3585" width="29.44140625" style="676" customWidth="1"/>
    <col min="3586" max="3586" width="15.33203125" style="676" customWidth="1"/>
    <col min="3587" max="3587" width="13.5546875" style="676" customWidth="1"/>
    <col min="3588" max="3588" width="12.33203125" style="676" customWidth="1"/>
    <col min="3589" max="3589" width="11.33203125" style="676" customWidth="1"/>
    <col min="3590" max="3590" width="15.33203125" style="676" customWidth="1"/>
    <col min="3591" max="3591" width="12.88671875" style="676" customWidth="1"/>
    <col min="3592" max="3592" width="11.88671875" style="676" customWidth="1"/>
    <col min="3593" max="3593" width="10.109375" style="676" customWidth="1"/>
    <col min="3594" max="3840" width="9.109375" style="676"/>
    <col min="3841" max="3841" width="29.44140625" style="676" customWidth="1"/>
    <col min="3842" max="3842" width="15.33203125" style="676" customWidth="1"/>
    <col min="3843" max="3843" width="13.5546875" style="676" customWidth="1"/>
    <col min="3844" max="3844" width="12.33203125" style="676" customWidth="1"/>
    <col min="3845" max="3845" width="11.33203125" style="676" customWidth="1"/>
    <col min="3846" max="3846" width="15.33203125" style="676" customWidth="1"/>
    <col min="3847" max="3847" width="12.88671875" style="676" customWidth="1"/>
    <col min="3848" max="3848" width="11.88671875" style="676" customWidth="1"/>
    <col min="3849" max="3849" width="10.109375" style="676" customWidth="1"/>
    <col min="3850" max="4096" width="9.109375" style="676"/>
    <col min="4097" max="4097" width="29.44140625" style="676" customWidth="1"/>
    <col min="4098" max="4098" width="15.33203125" style="676" customWidth="1"/>
    <col min="4099" max="4099" width="13.5546875" style="676" customWidth="1"/>
    <col min="4100" max="4100" width="12.33203125" style="676" customWidth="1"/>
    <col min="4101" max="4101" width="11.33203125" style="676" customWidth="1"/>
    <col min="4102" max="4102" width="15.33203125" style="676" customWidth="1"/>
    <col min="4103" max="4103" width="12.88671875" style="676" customWidth="1"/>
    <col min="4104" max="4104" width="11.88671875" style="676" customWidth="1"/>
    <col min="4105" max="4105" width="10.109375" style="676" customWidth="1"/>
    <col min="4106" max="4352" width="9.109375" style="676"/>
    <col min="4353" max="4353" width="29.44140625" style="676" customWidth="1"/>
    <col min="4354" max="4354" width="15.33203125" style="676" customWidth="1"/>
    <col min="4355" max="4355" width="13.5546875" style="676" customWidth="1"/>
    <col min="4356" max="4356" width="12.33203125" style="676" customWidth="1"/>
    <col min="4357" max="4357" width="11.33203125" style="676" customWidth="1"/>
    <col min="4358" max="4358" width="15.33203125" style="676" customWidth="1"/>
    <col min="4359" max="4359" width="12.88671875" style="676" customWidth="1"/>
    <col min="4360" max="4360" width="11.88671875" style="676" customWidth="1"/>
    <col min="4361" max="4361" width="10.109375" style="676" customWidth="1"/>
    <col min="4362" max="4608" width="9.109375" style="676"/>
    <col min="4609" max="4609" width="29.44140625" style="676" customWidth="1"/>
    <col min="4610" max="4610" width="15.33203125" style="676" customWidth="1"/>
    <col min="4611" max="4611" width="13.5546875" style="676" customWidth="1"/>
    <col min="4612" max="4612" width="12.33203125" style="676" customWidth="1"/>
    <col min="4613" max="4613" width="11.33203125" style="676" customWidth="1"/>
    <col min="4614" max="4614" width="15.33203125" style="676" customWidth="1"/>
    <col min="4615" max="4615" width="12.88671875" style="676" customWidth="1"/>
    <col min="4616" max="4616" width="11.88671875" style="676" customWidth="1"/>
    <col min="4617" max="4617" width="10.109375" style="676" customWidth="1"/>
    <col min="4618" max="4864" width="9.109375" style="676"/>
    <col min="4865" max="4865" width="29.44140625" style="676" customWidth="1"/>
    <col min="4866" max="4866" width="15.33203125" style="676" customWidth="1"/>
    <col min="4867" max="4867" width="13.5546875" style="676" customWidth="1"/>
    <col min="4868" max="4868" width="12.33203125" style="676" customWidth="1"/>
    <col min="4869" max="4869" width="11.33203125" style="676" customWidth="1"/>
    <col min="4870" max="4870" width="15.33203125" style="676" customWidth="1"/>
    <col min="4871" max="4871" width="12.88671875" style="676" customWidth="1"/>
    <col min="4872" max="4872" width="11.88671875" style="676" customWidth="1"/>
    <col min="4873" max="4873" width="10.109375" style="676" customWidth="1"/>
    <col min="4874" max="5120" width="9.109375" style="676"/>
    <col min="5121" max="5121" width="29.44140625" style="676" customWidth="1"/>
    <col min="5122" max="5122" width="15.33203125" style="676" customWidth="1"/>
    <col min="5123" max="5123" width="13.5546875" style="676" customWidth="1"/>
    <col min="5124" max="5124" width="12.33203125" style="676" customWidth="1"/>
    <col min="5125" max="5125" width="11.33203125" style="676" customWidth="1"/>
    <col min="5126" max="5126" width="15.33203125" style="676" customWidth="1"/>
    <col min="5127" max="5127" width="12.88671875" style="676" customWidth="1"/>
    <col min="5128" max="5128" width="11.88671875" style="676" customWidth="1"/>
    <col min="5129" max="5129" width="10.109375" style="676" customWidth="1"/>
    <col min="5130" max="5376" width="9.109375" style="676"/>
    <col min="5377" max="5377" width="29.44140625" style="676" customWidth="1"/>
    <col min="5378" max="5378" width="15.33203125" style="676" customWidth="1"/>
    <col min="5379" max="5379" width="13.5546875" style="676" customWidth="1"/>
    <col min="5380" max="5380" width="12.33203125" style="676" customWidth="1"/>
    <col min="5381" max="5381" width="11.33203125" style="676" customWidth="1"/>
    <col min="5382" max="5382" width="15.33203125" style="676" customWidth="1"/>
    <col min="5383" max="5383" width="12.88671875" style="676" customWidth="1"/>
    <col min="5384" max="5384" width="11.88671875" style="676" customWidth="1"/>
    <col min="5385" max="5385" width="10.109375" style="676" customWidth="1"/>
    <col min="5386" max="5632" width="9.109375" style="676"/>
    <col min="5633" max="5633" width="29.44140625" style="676" customWidth="1"/>
    <col min="5634" max="5634" width="15.33203125" style="676" customWidth="1"/>
    <col min="5635" max="5635" width="13.5546875" style="676" customWidth="1"/>
    <col min="5636" max="5636" width="12.33203125" style="676" customWidth="1"/>
    <col min="5637" max="5637" width="11.33203125" style="676" customWidth="1"/>
    <col min="5638" max="5638" width="15.33203125" style="676" customWidth="1"/>
    <col min="5639" max="5639" width="12.88671875" style="676" customWidth="1"/>
    <col min="5640" max="5640" width="11.88671875" style="676" customWidth="1"/>
    <col min="5641" max="5641" width="10.109375" style="676" customWidth="1"/>
    <col min="5642" max="5888" width="9.109375" style="676"/>
    <col min="5889" max="5889" width="29.44140625" style="676" customWidth="1"/>
    <col min="5890" max="5890" width="15.33203125" style="676" customWidth="1"/>
    <col min="5891" max="5891" width="13.5546875" style="676" customWidth="1"/>
    <col min="5892" max="5892" width="12.33203125" style="676" customWidth="1"/>
    <col min="5893" max="5893" width="11.33203125" style="676" customWidth="1"/>
    <col min="5894" max="5894" width="15.33203125" style="676" customWidth="1"/>
    <col min="5895" max="5895" width="12.88671875" style="676" customWidth="1"/>
    <col min="5896" max="5896" width="11.88671875" style="676" customWidth="1"/>
    <col min="5897" max="5897" width="10.109375" style="676" customWidth="1"/>
    <col min="5898" max="6144" width="9.109375" style="676"/>
    <col min="6145" max="6145" width="29.44140625" style="676" customWidth="1"/>
    <col min="6146" max="6146" width="15.33203125" style="676" customWidth="1"/>
    <col min="6147" max="6147" width="13.5546875" style="676" customWidth="1"/>
    <col min="6148" max="6148" width="12.33203125" style="676" customWidth="1"/>
    <col min="6149" max="6149" width="11.33203125" style="676" customWidth="1"/>
    <col min="6150" max="6150" width="15.33203125" style="676" customWidth="1"/>
    <col min="6151" max="6151" width="12.88671875" style="676" customWidth="1"/>
    <col min="6152" max="6152" width="11.88671875" style="676" customWidth="1"/>
    <col min="6153" max="6153" width="10.109375" style="676" customWidth="1"/>
    <col min="6154" max="6400" width="9.109375" style="676"/>
    <col min="6401" max="6401" width="29.44140625" style="676" customWidth="1"/>
    <col min="6402" max="6402" width="15.33203125" style="676" customWidth="1"/>
    <col min="6403" max="6403" width="13.5546875" style="676" customWidth="1"/>
    <col min="6404" max="6404" width="12.33203125" style="676" customWidth="1"/>
    <col min="6405" max="6405" width="11.33203125" style="676" customWidth="1"/>
    <col min="6406" max="6406" width="15.33203125" style="676" customWidth="1"/>
    <col min="6407" max="6407" width="12.88671875" style="676" customWidth="1"/>
    <col min="6408" max="6408" width="11.88671875" style="676" customWidth="1"/>
    <col min="6409" max="6409" width="10.109375" style="676" customWidth="1"/>
    <col min="6410" max="6656" width="9.109375" style="676"/>
    <col min="6657" max="6657" width="29.44140625" style="676" customWidth="1"/>
    <col min="6658" max="6658" width="15.33203125" style="676" customWidth="1"/>
    <col min="6659" max="6659" width="13.5546875" style="676" customWidth="1"/>
    <col min="6660" max="6660" width="12.33203125" style="676" customWidth="1"/>
    <col min="6661" max="6661" width="11.33203125" style="676" customWidth="1"/>
    <col min="6662" max="6662" width="15.33203125" style="676" customWidth="1"/>
    <col min="6663" max="6663" width="12.88671875" style="676" customWidth="1"/>
    <col min="6664" max="6664" width="11.88671875" style="676" customWidth="1"/>
    <col min="6665" max="6665" width="10.109375" style="676" customWidth="1"/>
    <col min="6666" max="6912" width="9.109375" style="676"/>
    <col min="6913" max="6913" width="29.44140625" style="676" customWidth="1"/>
    <col min="6914" max="6914" width="15.33203125" style="676" customWidth="1"/>
    <col min="6915" max="6915" width="13.5546875" style="676" customWidth="1"/>
    <col min="6916" max="6916" width="12.33203125" style="676" customWidth="1"/>
    <col min="6917" max="6917" width="11.33203125" style="676" customWidth="1"/>
    <col min="6918" max="6918" width="15.33203125" style="676" customWidth="1"/>
    <col min="6919" max="6919" width="12.88671875" style="676" customWidth="1"/>
    <col min="6920" max="6920" width="11.88671875" style="676" customWidth="1"/>
    <col min="6921" max="6921" width="10.109375" style="676" customWidth="1"/>
    <col min="6922" max="7168" width="9.109375" style="676"/>
    <col min="7169" max="7169" width="29.44140625" style="676" customWidth="1"/>
    <col min="7170" max="7170" width="15.33203125" style="676" customWidth="1"/>
    <col min="7171" max="7171" width="13.5546875" style="676" customWidth="1"/>
    <col min="7172" max="7172" width="12.33203125" style="676" customWidth="1"/>
    <col min="7173" max="7173" width="11.33203125" style="676" customWidth="1"/>
    <col min="7174" max="7174" width="15.33203125" style="676" customWidth="1"/>
    <col min="7175" max="7175" width="12.88671875" style="676" customWidth="1"/>
    <col min="7176" max="7176" width="11.88671875" style="676" customWidth="1"/>
    <col min="7177" max="7177" width="10.109375" style="676" customWidth="1"/>
    <col min="7178" max="7424" width="9.109375" style="676"/>
    <col min="7425" max="7425" width="29.44140625" style="676" customWidth="1"/>
    <col min="7426" max="7426" width="15.33203125" style="676" customWidth="1"/>
    <col min="7427" max="7427" width="13.5546875" style="676" customWidth="1"/>
    <col min="7428" max="7428" width="12.33203125" style="676" customWidth="1"/>
    <col min="7429" max="7429" width="11.33203125" style="676" customWidth="1"/>
    <col min="7430" max="7430" width="15.33203125" style="676" customWidth="1"/>
    <col min="7431" max="7431" width="12.88671875" style="676" customWidth="1"/>
    <col min="7432" max="7432" width="11.88671875" style="676" customWidth="1"/>
    <col min="7433" max="7433" width="10.109375" style="676" customWidth="1"/>
    <col min="7434" max="7680" width="9.109375" style="676"/>
    <col min="7681" max="7681" width="29.44140625" style="676" customWidth="1"/>
    <col min="7682" max="7682" width="15.33203125" style="676" customWidth="1"/>
    <col min="7683" max="7683" width="13.5546875" style="676" customWidth="1"/>
    <col min="7684" max="7684" width="12.33203125" style="676" customWidth="1"/>
    <col min="7685" max="7685" width="11.33203125" style="676" customWidth="1"/>
    <col min="7686" max="7686" width="15.33203125" style="676" customWidth="1"/>
    <col min="7687" max="7687" width="12.88671875" style="676" customWidth="1"/>
    <col min="7688" max="7688" width="11.88671875" style="676" customWidth="1"/>
    <col min="7689" max="7689" width="10.109375" style="676" customWidth="1"/>
    <col min="7690" max="7936" width="9.109375" style="676"/>
    <col min="7937" max="7937" width="29.44140625" style="676" customWidth="1"/>
    <col min="7938" max="7938" width="15.33203125" style="676" customWidth="1"/>
    <col min="7939" max="7939" width="13.5546875" style="676" customWidth="1"/>
    <col min="7940" max="7940" width="12.33203125" style="676" customWidth="1"/>
    <col min="7941" max="7941" width="11.33203125" style="676" customWidth="1"/>
    <col min="7942" max="7942" width="15.33203125" style="676" customWidth="1"/>
    <col min="7943" max="7943" width="12.88671875" style="676" customWidth="1"/>
    <col min="7944" max="7944" width="11.88671875" style="676" customWidth="1"/>
    <col min="7945" max="7945" width="10.109375" style="676" customWidth="1"/>
    <col min="7946" max="8192" width="9.109375" style="676"/>
    <col min="8193" max="8193" width="29.44140625" style="676" customWidth="1"/>
    <col min="8194" max="8194" width="15.33203125" style="676" customWidth="1"/>
    <col min="8195" max="8195" width="13.5546875" style="676" customWidth="1"/>
    <col min="8196" max="8196" width="12.33203125" style="676" customWidth="1"/>
    <col min="8197" max="8197" width="11.33203125" style="676" customWidth="1"/>
    <col min="8198" max="8198" width="15.33203125" style="676" customWidth="1"/>
    <col min="8199" max="8199" width="12.88671875" style="676" customWidth="1"/>
    <col min="8200" max="8200" width="11.88671875" style="676" customWidth="1"/>
    <col min="8201" max="8201" width="10.109375" style="676" customWidth="1"/>
    <col min="8202" max="8448" width="9.109375" style="676"/>
    <col min="8449" max="8449" width="29.44140625" style="676" customWidth="1"/>
    <col min="8450" max="8450" width="15.33203125" style="676" customWidth="1"/>
    <col min="8451" max="8451" width="13.5546875" style="676" customWidth="1"/>
    <col min="8452" max="8452" width="12.33203125" style="676" customWidth="1"/>
    <col min="8453" max="8453" width="11.33203125" style="676" customWidth="1"/>
    <col min="8454" max="8454" width="15.33203125" style="676" customWidth="1"/>
    <col min="8455" max="8455" width="12.88671875" style="676" customWidth="1"/>
    <col min="8456" max="8456" width="11.88671875" style="676" customWidth="1"/>
    <col min="8457" max="8457" width="10.109375" style="676" customWidth="1"/>
    <col min="8458" max="8704" width="9.109375" style="676"/>
    <col min="8705" max="8705" width="29.44140625" style="676" customWidth="1"/>
    <col min="8706" max="8706" width="15.33203125" style="676" customWidth="1"/>
    <col min="8707" max="8707" width="13.5546875" style="676" customWidth="1"/>
    <col min="8708" max="8708" width="12.33203125" style="676" customWidth="1"/>
    <col min="8709" max="8709" width="11.33203125" style="676" customWidth="1"/>
    <col min="8710" max="8710" width="15.33203125" style="676" customWidth="1"/>
    <col min="8711" max="8711" width="12.88671875" style="676" customWidth="1"/>
    <col min="8712" max="8712" width="11.88671875" style="676" customWidth="1"/>
    <col min="8713" max="8713" width="10.109375" style="676" customWidth="1"/>
    <col min="8714" max="8960" width="9.109375" style="676"/>
    <col min="8961" max="8961" width="29.44140625" style="676" customWidth="1"/>
    <col min="8962" max="8962" width="15.33203125" style="676" customWidth="1"/>
    <col min="8963" max="8963" width="13.5546875" style="676" customWidth="1"/>
    <col min="8964" max="8964" width="12.33203125" style="676" customWidth="1"/>
    <col min="8965" max="8965" width="11.33203125" style="676" customWidth="1"/>
    <col min="8966" max="8966" width="15.33203125" style="676" customWidth="1"/>
    <col min="8967" max="8967" width="12.88671875" style="676" customWidth="1"/>
    <col min="8968" max="8968" width="11.88671875" style="676" customWidth="1"/>
    <col min="8969" max="8969" width="10.109375" style="676" customWidth="1"/>
    <col min="8970" max="9216" width="9.109375" style="676"/>
    <col min="9217" max="9217" width="29.44140625" style="676" customWidth="1"/>
    <col min="9218" max="9218" width="15.33203125" style="676" customWidth="1"/>
    <col min="9219" max="9219" width="13.5546875" style="676" customWidth="1"/>
    <col min="9220" max="9220" width="12.33203125" style="676" customWidth="1"/>
    <col min="9221" max="9221" width="11.33203125" style="676" customWidth="1"/>
    <col min="9222" max="9222" width="15.33203125" style="676" customWidth="1"/>
    <col min="9223" max="9223" width="12.88671875" style="676" customWidth="1"/>
    <col min="9224" max="9224" width="11.88671875" style="676" customWidth="1"/>
    <col min="9225" max="9225" width="10.109375" style="676" customWidth="1"/>
    <col min="9226" max="9472" width="9.109375" style="676"/>
    <col min="9473" max="9473" width="29.44140625" style="676" customWidth="1"/>
    <col min="9474" max="9474" width="15.33203125" style="676" customWidth="1"/>
    <col min="9475" max="9475" width="13.5546875" style="676" customWidth="1"/>
    <col min="9476" max="9476" width="12.33203125" style="676" customWidth="1"/>
    <col min="9477" max="9477" width="11.33203125" style="676" customWidth="1"/>
    <col min="9478" max="9478" width="15.33203125" style="676" customWidth="1"/>
    <col min="9479" max="9479" width="12.88671875" style="676" customWidth="1"/>
    <col min="9480" max="9480" width="11.88671875" style="676" customWidth="1"/>
    <col min="9481" max="9481" width="10.109375" style="676" customWidth="1"/>
    <col min="9482" max="9728" width="9.109375" style="676"/>
    <col min="9729" max="9729" width="29.44140625" style="676" customWidth="1"/>
    <col min="9730" max="9730" width="15.33203125" style="676" customWidth="1"/>
    <col min="9731" max="9731" width="13.5546875" style="676" customWidth="1"/>
    <col min="9732" max="9732" width="12.33203125" style="676" customWidth="1"/>
    <col min="9733" max="9733" width="11.33203125" style="676" customWidth="1"/>
    <col min="9734" max="9734" width="15.33203125" style="676" customWidth="1"/>
    <col min="9735" max="9735" width="12.88671875" style="676" customWidth="1"/>
    <col min="9736" max="9736" width="11.88671875" style="676" customWidth="1"/>
    <col min="9737" max="9737" width="10.109375" style="676" customWidth="1"/>
    <col min="9738" max="9984" width="9.109375" style="676"/>
    <col min="9985" max="9985" width="29.44140625" style="676" customWidth="1"/>
    <col min="9986" max="9986" width="15.33203125" style="676" customWidth="1"/>
    <col min="9987" max="9987" width="13.5546875" style="676" customWidth="1"/>
    <col min="9988" max="9988" width="12.33203125" style="676" customWidth="1"/>
    <col min="9989" max="9989" width="11.33203125" style="676" customWidth="1"/>
    <col min="9990" max="9990" width="15.33203125" style="676" customWidth="1"/>
    <col min="9991" max="9991" width="12.88671875" style="676" customWidth="1"/>
    <col min="9992" max="9992" width="11.88671875" style="676" customWidth="1"/>
    <col min="9993" max="9993" width="10.109375" style="676" customWidth="1"/>
    <col min="9994" max="10240" width="9.109375" style="676"/>
    <col min="10241" max="10241" width="29.44140625" style="676" customWidth="1"/>
    <col min="10242" max="10242" width="15.33203125" style="676" customWidth="1"/>
    <col min="10243" max="10243" width="13.5546875" style="676" customWidth="1"/>
    <col min="10244" max="10244" width="12.33203125" style="676" customWidth="1"/>
    <col min="10245" max="10245" width="11.33203125" style="676" customWidth="1"/>
    <col min="10246" max="10246" width="15.33203125" style="676" customWidth="1"/>
    <col min="10247" max="10247" width="12.88671875" style="676" customWidth="1"/>
    <col min="10248" max="10248" width="11.88671875" style="676" customWidth="1"/>
    <col min="10249" max="10249" width="10.109375" style="676" customWidth="1"/>
    <col min="10250" max="10496" width="9.109375" style="676"/>
    <col min="10497" max="10497" width="29.44140625" style="676" customWidth="1"/>
    <col min="10498" max="10498" width="15.33203125" style="676" customWidth="1"/>
    <col min="10499" max="10499" width="13.5546875" style="676" customWidth="1"/>
    <col min="10500" max="10500" width="12.33203125" style="676" customWidth="1"/>
    <col min="10501" max="10501" width="11.33203125" style="676" customWidth="1"/>
    <col min="10502" max="10502" width="15.33203125" style="676" customWidth="1"/>
    <col min="10503" max="10503" width="12.88671875" style="676" customWidth="1"/>
    <col min="10504" max="10504" width="11.88671875" style="676" customWidth="1"/>
    <col min="10505" max="10505" width="10.109375" style="676" customWidth="1"/>
    <col min="10506" max="10752" width="9.109375" style="676"/>
    <col min="10753" max="10753" width="29.44140625" style="676" customWidth="1"/>
    <col min="10754" max="10754" width="15.33203125" style="676" customWidth="1"/>
    <col min="10755" max="10755" width="13.5546875" style="676" customWidth="1"/>
    <col min="10756" max="10756" width="12.33203125" style="676" customWidth="1"/>
    <col min="10757" max="10757" width="11.33203125" style="676" customWidth="1"/>
    <col min="10758" max="10758" width="15.33203125" style="676" customWidth="1"/>
    <col min="10759" max="10759" width="12.88671875" style="676" customWidth="1"/>
    <col min="10760" max="10760" width="11.88671875" style="676" customWidth="1"/>
    <col min="10761" max="10761" width="10.109375" style="676" customWidth="1"/>
    <col min="10762" max="11008" width="9.109375" style="676"/>
    <col min="11009" max="11009" width="29.44140625" style="676" customWidth="1"/>
    <col min="11010" max="11010" width="15.33203125" style="676" customWidth="1"/>
    <col min="11011" max="11011" width="13.5546875" style="676" customWidth="1"/>
    <col min="11012" max="11012" width="12.33203125" style="676" customWidth="1"/>
    <col min="11013" max="11013" width="11.33203125" style="676" customWidth="1"/>
    <col min="11014" max="11014" width="15.33203125" style="676" customWidth="1"/>
    <col min="11015" max="11015" width="12.88671875" style="676" customWidth="1"/>
    <col min="11016" max="11016" width="11.88671875" style="676" customWidth="1"/>
    <col min="11017" max="11017" width="10.109375" style="676" customWidth="1"/>
    <col min="11018" max="11264" width="9.109375" style="676"/>
    <col min="11265" max="11265" width="29.44140625" style="676" customWidth="1"/>
    <col min="11266" max="11266" width="15.33203125" style="676" customWidth="1"/>
    <col min="11267" max="11267" width="13.5546875" style="676" customWidth="1"/>
    <col min="11268" max="11268" width="12.33203125" style="676" customWidth="1"/>
    <col min="11269" max="11269" width="11.33203125" style="676" customWidth="1"/>
    <col min="11270" max="11270" width="15.33203125" style="676" customWidth="1"/>
    <col min="11271" max="11271" width="12.88671875" style="676" customWidth="1"/>
    <col min="11272" max="11272" width="11.88671875" style="676" customWidth="1"/>
    <col min="11273" max="11273" width="10.109375" style="676" customWidth="1"/>
    <col min="11274" max="11520" width="9.109375" style="676"/>
    <col min="11521" max="11521" width="29.44140625" style="676" customWidth="1"/>
    <col min="11522" max="11522" width="15.33203125" style="676" customWidth="1"/>
    <col min="11523" max="11523" width="13.5546875" style="676" customWidth="1"/>
    <col min="11524" max="11524" width="12.33203125" style="676" customWidth="1"/>
    <col min="11525" max="11525" width="11.33203125" style="676" customWidth="1"/>
    <col min="11526" max="11526" width="15.33203125" style="676" customWidth="1"/>
    <col min="11527" max="11527" width="12.88671875" style="676" customWidth="1"/>
    <col min="11528" max="11528" width="11.88671875" style="676" customWidth="1"/>
    <col min="11529" max="11529" width="10.109375" style="676" customWidth="1"/>
    <col min="11530" max="11776" width="9.109375" style="676"/>
    <col min="11777" max="11777" width="29.44140625" style="676" customWidth="1"/>
    <col min="11778" max="11778" width="15.33203125" style="676" customWidth="1"/>
    <col min="11779" max="11779" width="13.5546875" style="676" customWidth="1"/>
    <col min="11780" max="11780" width="12.33203125" style="676" customWidth="1"/>
    <col min="11781" max="11781" width="11.33203125" style="676" customWidth="1"/>
    <col min="11782" max="11782" width="15.33203125" style="676" customWidth="1"/>
    <col min="11783" max="11783" width="12.88671875" style="676" customWidth="1"/>
    <col min="11784" max="11784" width="11.88671875" style="676" customWidth="1"/>
    <col min="11785" max="11785" width="10.109375" style="676" customWidth="1"/>
    <col min="11786" max="12032" width="9.109375" style="676"/>
    <col min="12033" max="12033" width="29.44140625" style="676" customWidth="1"/>
    <col min="12034" max="12034" width="15.33203125" style="676" customWidth="1"/>
    <col min="12035" max="12035" width="13.5546875" style="676" customWidth="1"/>
    <col min="12036" max="12036" width="12.33203125" style="676" customWidth="1"/>
    <col min="12037" max="12037" width="11.33203125" style="676" customWidth="1"/>
    <col min="12038" max="12038" width="15.33203125" style="676" customWidth="1"/>
    <col min="12039" max="12039" width="12.88671875" style="676" customWidth="1"/>
    <col min="12040" max="12040" width="11.88671875" style="676" customWidth="1"/>
    <col min="12041" max="12041" width="10.109375" style="676" customWidth="1"/>
    <col min="12042" max="12288" width="9.109375" style="676"/>
    <col min="12289" max="12289" width="29.44140625" style="676" customWidth="1"/>
    <col min="12290" max="12290" width="15.33203125" style="676" customWidth="1"/>
    <col min="12291" max="12291" width="13.5546875" style="676" customWidth="1"/>
    <col min="12292" max="12292" width="12.33203125" style="676" customWidth="1"/>
    <col min="12293" max="12293" width="11.33203125" style="676" customWidth="1"/>
    <col min="12294" max="12294" width="15.33203125" style="676" customWidth="1"/>
    <col min="12295" max="12295" width="12.88671875" style="676" customWidth="1"/>
    <col min="12296" max="12296" width="11.88671875" style="676" customWidth="1"/>
    <col min="12297" max="12297" width="10.109375" style="676" customWidth="1"/>
    <col min="12298" max="12544" width="9.109375" style="676"/>
    <col min="12545" max="12545" width="29.44140625" style="676" customWidth="1"/>
    <col min="12546" max="12546" width="15.33203125" style="676" customWidth="1"/>
    <col min="12547" max="12547" width="13.5546875" style="676" customWidth="1"/>
    <col min="12548" max="12548" width="12.33203125" style="676" customWidth="1"/>
    <col min="12549" max="12549" width="11.33203125" style="676" customWidth="1"/>
    <col min="12550" max="12550" width="15.33203125" style="676" customWidth="1"/>
    <col min="12551" max="12551" width="12.88671875" style="676" customWidth="1"/>
    <col min="12552" max="12552" width="11.88671875" style="676" customWidth="1"/>
    <col min="12553" max="12553" width="10.109375" style="676" customWidth="1"/>
    <col min="12554" max="12800" width="9.109375" style="676"/>
    <col min="12801" max="12801" width="29.44140625" style="676" customWidth="1"/>
    <col min="12802" max="12802" width="15.33203125" style="676" customWidth="1"/>
    <col min="12803" max="12803" width="13.5546875" style="676" customWidth="1"/>
    <col min="12804" max="12804" width="12.33203125" style="676" customWidth="1"/>
    <col min="12805" max="12805" width="11.33203125" style="676" customWidth="1"/>
    <col min="12806" max="12806" width="15.33203125" style="676" customWidth="1"/>
    <col min="12807" max="12807" width="12.88671875" style="676" customWidth="1"/>
    <col min="12808" max="12808" width="11.88671875" style="676" customWidth="1"/>
    <col min="12809" max="12809" width="10.109375" style="676" customWidth="1"/>
    <col min="12810" max="13056" width="9.109375" style="676"/>
    <col min="13057" max="13057" width="29.44140625" style="676" customWidth="1"/>
    <col min="13058" max="13058" width="15.33203125" style="676" customWidth="1"/>
    <col min="13059" max="13059" width="13.5546875" style="676" customWidth="1"/>
    <col min="13060" max="13060" width="12.33203125" style="676" customWidth="1"/>
    <col min="13061" max="13061" width="11.33203125" style="676" customWidth="1"/>
    <col min="13062" max="13062" width="15.33203125" style="676" customWidth="1"/>
    <col min="13063" max="13063" width="12.88671875" style="676" customWidth="1"/>
    <col min="13064" max="13064" width="11.88671875" style="676" customWidth="1"/>
    <col min="13065" max="13065" width="10.109375" style="676" customWidth="1"/>
    <col min="13066" max="13312" width="9.109375" style="676"/>
    <col min="13313" max="13313" width="29.44140625" style="676" customWidth="1"/>
    <col min="13314" max="13314" width="15.33203125" style="676" customWidth="1"/>
    <col min="13315" max="13315" width="13.5546875" style="676" customWidth="1"/>
    <col min="13316" max="13316" width="12.33203125" style="676" customWidth="1"/>
    <col min="13317" max="13317" width="11.33203125" style="676" customWidth="1"/>
    <col min="13318" max="13318" width="15.33203125" style="676" customWidth="1"/>
    <col min="13319" max="13319" width="12.88671875" style="676" customWidth="1"/>
    <col min="13320" max="13320" width="11.88671875" style="676" customWidth="1"/>
    <col min="13321" max="13321" width="10.109375" style="676" customWidth="1"/>
    <col min="13322" max="13568" width="9.109375" style="676"/>
    <col min="13569" max="13569" width="29.44140625" style="676" customWidth="1"/>
    <col min="13570" max="13570" width="15.33203125" style="676" customWidth="1"/>
    <col min="13571" max="13571" width="13.5546875" style="676" customWidth="1"/>
    <col min="13572" max="13572" width="12.33203125" style="676" customWidth="1"/>
    <col min="13573" max="13573" width="11.33203125" style="676" customWidth="1"/>
    <col min="13574" max="13574" width="15.33203125" style="676" customWidth="1"/>
    <col min="13575" max="13575" width="12.88671875" style="676" customWidth="1"/>
    <col min="13576" max="13576" width="11.88671875" style="676" customWidth="1"/>
    <col min="13577" max="13577" width="10.109375" style="676" customWidth="1"/>
    <col min="13578" max="13824" width="9.109375" style="676"/>
    <col min="13825" max="13825" width="29.44140625" style="676" customWidth="1"/>
    <col min="13826" max="13826" width="15.33203125" style="676" customWidth="1"/>
    <col min="13827" max="13827" width="13.5546875" style="676" customWidth="1"/>
    <col min="13828" max="13828" width="12.33203125" style="676" customWidth="1"/>
    <col min="13829" max="13829" width="11.33203125" style="676" customWidth="1"/>
    <col min="13830" max="13830" width="15.33203125" style="676" customWidth="1"/>
    <col min="13831" max="13831" width="12.88671875" style="676" customWidth="1"/>
    <col min="13832" max="13832" width="11.88671875" style="676" customWidth="1"/>
    <col min="13833" max="13833" width="10.109375" style="676" customWidth="1"/>
    <col min="13834" max="14080" width="9.109375" style="676"/>
    <col min="14081" max="14081" width="29.44140625" style="676" customWidth="1"/>
    <col min="14082" max="14082" width="15.33203125" style="676" customWidth="1"/>
    <col min="14083" max="14083" width="13.5546875" style="676" customWidth="1"/>
    <col min="14084" max="14084" width="12.33203125" style="676" customWidth="1"/>
    <col min="14085" max="14085" width="11.33203125" style="676" customWidth="1"/>
    <col min="14086" max="14086" width="15.33203125" style="676" customWidth="1"/>
    <col min="14087" max="14087" width="12.88671875" style="676" customWidth="1"/>
    <col min="14088" max="14088" width="11.88671875" style="676" customWidth="1"/>
    <col min="14089" max="14089" width="10.109375" style="676" customWidth="1"/>
    <col min="14090" max="14336" width="9.109375" style="676"/>
    <col min="14337" max="14337" width="29.44140625" style="676" customWidth="1"/>
    <col min="14338" max="14338" width="15.33203125" style="676" customWidth="1"/>
    <col min="14339" max="14339" width="13.5546875" style="676" customWidth="1"/>
    <col min="14340" max="14340" width="12.33203125" style="676" customWidth="1"/>
    <col min="14341" max="14341" width="11.33203125" style="676" customWidth="1"/>
    <col min="14342" max="14342" width="15.33203125" style="676" customWidth="1"/>
    <col min="14343" max="14343" width="12.88671875" style="676" customWidth="1"/>
    <col min="14344" max="14344" width="11.88671875" style="676" customWidth="1"/>
    <col min="14345" max="14345" width="10.109375" style="676" customWidth="1"/>
    <col min="14346" max="14592" width="9.109375" style="676"/>
    <col min="14593" max="14593" width="29.44140625" style="676" customWidth="1"/>
    <col min="14594" max="14594" width="15.33203125" style="676" customWidth="1"/>
    <col min="14595" max="14595" width="13.5546875" style="676" customWidth="1"/>
    <col min="14596" max="14596" width="12.33203125" style="676" customWidth="1"/>
    <col min="14597" max="14597" width="11.33203125" style="676" customWidth="1"/>
    <col min="14598" max="14598" width="15.33203125" style="676" customWidth="1"/>
    <col min="14599" max="14599" width="12.88671875" style="676" customWidth="1"/>
    <col min="14600" max="14600" width="11.88671875" style="676" customWidth="1"/>
    <col min="14601" max="14601" width="10.109375" style="676" customWidth="1"/>
    <col min="14602" max="14848" width="9.109375" style="676"/>
    <col min="14849" max="14849" width="29.44140625" style="676" customWidth="1"/>
    <col min="14850" max="14850" width="15.33203125" style="676" customWidth="1"/>
    <col min="14851" max="14851" width="13.5546875" style="676" customWidth="1"/>
    <col min="14852" max="14852" width="12.33203125" style="676" customWidth="1"/>
    <col min="14853" max="14853" width="11.33203125" style="676" customWidth="1"/>
    <col min="14854" max="14854" width="15.33203125" style="676" customWidth="1"/>
    <col min="14855" max="14855" width="12.88671875" style="676" customWidth="1"/>
    <col min="14856" max="14856" width="11.88671875" style="676" customWidth="1"/>
    <col min="14857" max="14857" width="10.109375" style="676" customWidth="1"/>
    <col min="14858" max="15104" width="9.109375" style="676"/>
    <col min="15105" max="15105" width="29.44140625" style="676" customWidth="1"/>
    <col min="15106" max="15106" width="15.33203125" style="676" customWidth="1"/>
    <col min="15107" max="15107" width="13.5546875" style="676" customWidth="1"/>
    <col min="15108" max="15108" width="12.33203125" style="676" customWidth="1"/>
    <col min="15109" max="15109" width="11.33203125" style="676" customWidth="1"/>
    <col min="15110" max="15110" width="15.33203125" style="676" customWidth="1"/>
    <col min="15111" max="15111" width="12.88671875" style="676" customWidth="1"/>
    <col min="15112" max="15112" width="11.88671875" style="676" customWidth="1"/>
    <col min="15113" max="15113" width="10.109375" style="676" customWidth="1"/>
    <col min="15114" max="15360" width="9.109375" style="676"/>
    <col min="15361" max="15361" width="29.44140625" style="676" customWidth="1"/>
    <col min="15362" max="15362" width="15.33203125" style="676" customWidth="1"/>
    <col min="15363" max="15363" width="13.5546875" style="676" customWidth="1"/>
    <col min="15364" max="15364" width="12.33203125" style="676" customWidth="1"/>
    <col min="15365" max="15365" width="11.33203125" style="676" customWidth="1"/>
    <col min="15366" max="15366" width="15.33203125" style="676" customWidth="1"/>
    <col min="15367" max="15367" width="12.88671875" style="676" customWidth="1"/>
    <col min="15368" max="15368" width="11.88671875" style="676" customWidth="1"/>
    <col min="15369" max="15369" width="10.109375" style="676" customWidth="1"/>
    <col min="15370" max="15616" width="9.109375" style="676"/>
    <col min="15617" max="15617" width="29.44140625" style="676" customWidth="1"/>
    <col min="15618" max="15618" width="15.33203125" style="676" customWidth="1"/>
    <col min="15619" max="15619" width="13.5546875" style="676" customWidth="1"/>
    <col min="15620" max="15620" width="12.33203125" style="676" customWidth="1"/>
    <col min="15621" max="15621" width="11.33203125" style="676" customWidth="1"/>
    <col min="15622" max="15622" width="15.33203125" style="676" customWidth="1"/>
    <col min="15623" max="15623" width="12.88671875" style="676" customWidth="1"/>
    <col min="15624" max="15624" width="11.88671875" style="676" customWidth="1"/>
    <col min="15625" max="15625" width="10.109375" style="676" customWidth="1"/>
    <col min="15626" max="15872" width="9.109375" style="676"/>
    <col min="15873" max="15873" width="29.44140625" style="676" customWidth="1"/>
    <col min="15874" max="15874" width="15.33203125" style="676" customWidth="1"/>
    <col min="15875" max="15875" width="13.5546875" style="676" customWidth="1"/>
    <col min="15876" max="15876" width="12.33203125" style="676" customWidth="1"/>
    <col min="15877" max="15877" width="11.33203125" style="676" customWidth="1"/>
    <col min="15878" max="15878" width="15.33203125" style="676" customWidth="1"/>
    <col min="15879" max="15879" width="12.88671875" style="676" customWidth="1"/>
    <col min="15880" max="15880" width="11.88671875" style="676" customWidth="1"/>
    <col min="15881" max="15881" width="10.109375" style="676" customWidth="1"/>
    <col min="15882" max="16128" width="9.109375" style="676"/>
    <col min="16129" max="16129" width="29.44140625" style="676" customWidth="1"/>
    <col min="16130" max="16130" width="15.33203125" style="676" customWidth="1"/>
    <col min="16131" max="16131" width="13.5546875" style="676" customWidth="1"/>
    <col min="16132" max="16132" width="12.33203125" style="676" customWidth="1"/>
    <col min="16133" max="16133" width="11.33203125" style="676" customWidth="1"/>
    <col min="16134" max="16134" width="15.33203125" style="676" customWidth="1"/>
    <col min="16135" max="16135" width="12.88671875" style="676" customWidth="1"/>
    <col min="16136" max="16136" width="11.88671875" style="676" customWidth="1"/>
    <col min="16137" max="16137" width="10.109375" style="676" customWidth="1"/>
    <col min="16138" max="16384" width="9.109375" style="676"/>
  </cols>
  <sheetData>
    <row r="1" spans="1:7" ht="24.6" x14ac:dyDescent="0.4">
      <c r="A1" s="674" t="s">
        <v>782</v>
      </c>
      <c r="B1" s="674"/>
      <c r="C1" s="674"/>
      <c r="D1" s="674"/>
      <c r="E1" s="674"/>
      <c r="F1" s="675"/>
      <c r="G1" s="675"/>
    </row>
    <row r="2" spans="1:7" ht="20.399999999999999" x14ac:dyDescent="0.3">
      <c r="A2" s="677" t="s">
        <v>138</v>
      </c>
      <c r="B2" s="677"/>
      <c r="C2" s="677"/>
      <c r="D2" s="677"/>
      <c r="E2" s="677"/>
      <c r="F2" s="675"/>
      <c r="G2" s="675"/>
    </row>
    <row r="3" spans="1:7" ht="20.399999999999999" x14ac:dyDescent="0.3">
      <c r="A3" s="678" t="s">
        <v>877</v>
      </c>
      <c r="B3" s="679"/>
      <c r="C3" s="679"/>
      <c r="D3" s="679"/>
      <c r="E3" s="679"/>
      <c r="F3" s="675"/>
      <c r="G3" s="675"/>
    </row>
    <row r="4" spans="1:7" ht="15" customHeight="1" thickBot="1" x14ac:dyDescent="0.35">
      <c r="A4" s="678"/>
      <c r="B4" s="680"/>
      <c r="C4" s="680"/>
      <c r="D4" s="680"/>
      <c r="E4" s="680"/>
      <c r="F4" s="681"/>
      <c r="G4" s="681"/>
    </row>
    <row r="5" spans="1:7" ht="23.25" customHeight="1" thickBot="1" x14ac:dyDescent="0.45">
      <c r="A5" s="682" t="s">
        <v>878</v>
      </c>
      <c r="B5" s="683"/>
      <c r="C5" s="683"/>
      <c r="D5" s="683"/>
      <c r="E5" s="684" t="s">
        <v>879</v>
      </c>
      <c r="F5" s="685"/>
      <c r="G5" s="686"/>
    </row>
    <row r="6" spans="1:7" ht="15.75" customHeight="1" x14ac:dyDescent="0.3">
      <c r="A6" s="687" t="s">
        <v>880</v>
      </c>
      <c r="B6" s="688" t="s">
        <v>186</v>
      </c>
      <c r="C6" s="689"/>
      <c r="D6" s="690"/>
      <c r="E6" s="691" t="s">
        <v>142</v>
      </c>
      <c r="F6" s="692"/>
      <c r="G6" s="693"/>
    </row>
    <row r="7" spans="1:7" ht="12.75" customHeight="1" x14ac:dyDescent="0.25">
      <c r="A7" s="694"/>
      <c r="B7" s="695" t="s">
        <v>881</v>
      </c>
      <c r="C7" s="696" t="s">
        <v>882</v>
      </c>
      <c r="D7" s="697" t="s">
        <v>883</v>
      </c>
      <c r="E7" s="695" t="s">
        <v>881</v>
      </c>
      <c r="F7" s="696" t="s">
        <v>882</v>
      </c>
      <c r="G7" s="697" t="s">
        <v>883</v>
      </c>
    </row>
    <row r="8" spans="1:7" ht="18.75" customHeight="1" thickBot="1" x14ac:dyDescent="0.3">
      <c r="A8" s="698"/>
      <c r="B8" s="699"/>
      <c r="C8" s="700"/>
      <c r="D8" s="701"/>
      <c r="E8" s="699"/>
      <c r="F8" s="700"/>
      <c r="G8" s="701"/>
    </row>
    <row r="9" spans="1:7" ht="15.6" x14ac:dyDescent="0.3">
      <c r="A9" s="702" t="s">
        <v>884</v>
      </c>
      <c r="B9" s="703">
        <v>4881</v>
      </c>
      <c r="C9" s="704">
        <v>3057</v>
      </c>
      <c r="D9" s="705">
        <v>1824</v>
      </c>
      <c r="E9" s="703">
        <v>523</v>
      </c>
      <c r="F9" s="704">
        <v>266</v>
      </c>
      <c r="G9" s="705">
        <v>257</v>
      </c>
    </row>
    <row r="10" spans="1:7" ht="15.6" x14ac:dyDescent="0.3">
      <c r="A10" s="706" t="s">
        <v>885</v>
      </c>
      <c r="B10" s="707">
        <v>3774</v>
      </c>
      <c r="C10" s="708">
        <v>72</v>
      </c>
      <c r="D10" s="709">
        <v>3702</v>
      </c>
      <c r="E10" s="707">
        <v>1955</v>
      </c>
      <c r="F10" s="708">
        <v>3</v>
      </c>
      <c r="G10" s="709">
        <v>1952</v>
      </c>
    </row>
    <row r="11" spans="1:7" ht="15.6" x14ac:dyDescent="0.3">
      <c r="A11" s="710" t="s">
        <v>886</v>
      </c>
      <c r="B11" s="711">
        <v>683</v>
      </c>
      <c r="C11" s="712">
        <v>614</v>
      </c>
      <c r="D11" s="713">
        <v>69</v>
      </c>
      <c r="E11" s="711">
        <v>0</v>
      </c>
      <c r="F11" s="712">
        <v>0</v>
      </c>
      <c r="G11" s="713">
        <v>0</v>
      </c>
    </row>
    <row r="12" spans="1:7" ht="15.6" x14ac:dyDescent="0.3">
      <c r="A12" s="706" t="s">
        <v>887</v>
      </c>
      <c r="B12" s="707">
        <v>1274</v>
      </c>
      <c r="C12" s="708">
        <v>79</v>
      </c>
      <c r="D12" s="709">
        <v>1195</v>
      </c>
      <c r="E12" s="707">
        <v>158</v>
      </c>
      <c r="F12" s="708">
        <v>3</v>
      </c>
      <c r="G12" s="709">
        <v>155</v>
      </c>
    </row>
    <row r="13" spans="1:7" ht="15.6" x14ac:dyDescent="0.3">
      <c r="A13" s="710" t="s">
        <v>888</v>
      </c>
      <c r="B13" s="711">
        <v>574</v>
      </c>
      <c r="C13" s="712">
        <v>77</v>
      </c>
      <c r="D13" s="713">
        <v>497</v>
      </c>
      <c r="E13" s="711">
        <v>110</v>
      </c>
      <c r="F13" s="712">
        <v>0</v>
      </c>
      <c r="G13" s="713">
        <v>110</v>
      </c>
    </row>
    <row r="14" spans="1:7" ht="15.6" x14ac:dyDescent="0.3">
      <c r="A14" s="706" t="s">
        <v>889</v>
      </c>
      <c r="B14" s="707">
        <v>908</v>
      </c>
      <c r="C14" s="708">
        <v>545</v>
      </c>
      <c r="D14" s="709">
        <v>363</v>
      </c>
      <c r="E14" s="707">
        <v>32</v>
      </c>
      <c r="F14" s="708">
        <v>10</v>
      </c>
      <c r="G14" s="709">
        <v>22</v>
      </c>
    </row>
    <row r="15" spans="1:7" ht="15.6" x14ac:dyDescent="0.3">
      <c r="A15" s="710" t="s">
        <v>890</v>
      </c>
      <c r="B15" s="711">
        <v>101</v>
      </c>
      <c r="C15" s="712">
        <v>22</v>
      </c>
      <c r="D15" s="713">
        <v>79</v>
      </c>
      <c r="E15" s="711">
        <v>38</v>
      </c>
      <c r="F15" s="712">
        <v>0</v>
      </c>
      <c r="G15" s="713">
        <v>38</v>
      </c>
    </row>
    <row r="16" spans="1:7" ht="15.6" x14ac:dyDescent="0.3">
      <c r="A16" s="706" t="s">
        <v>891</v>
      </c>
      <c r="B16" s="707">
        <v>354</v>
      </c>
      <c r="C16" s="708">
        <v>90</v>
      </c>
      <c r="D16" s="709">
        <v>264</v>
      </c>
      <c r="E16" s="707">
        <v>24</v>
      </c>
      <c r="F16" s="708">
        <v>1</v>
      </c>
      <c r="G16" s="709">
        <v>23</v>
      </c>
    </row>
    <row r="17" spans="1:7" ht="15.6" x14ac:dyDescent="0.3">
      <c r="A17" s="714" t="s">
        <v>892</v>
      </c>
      <c r="B17" s="715">
        <v>12549</v>
      </c>
      <c r="C17" s="716">
        <v>4556</v>
      </c>
      <c r="D17" s="717">
        <v>7993</v>
      </c>
      <c r="E17" s="715">
        <v>2840</v>
      </c>
      <c r="F17" s="716">
        <v>283</v>
      </c>
      <c r="G17" s="717">
        <v>2557</v>
      </c>
    </row>
    <row r="18" spans="1:7" ht="15.6" x14ac:dyDescent="0.3">
      <c r="A18" s="710" t="s">
        <v>893</v>
      </c>
      <c r="B18" s="711">
        <v>83018</v>
      </c>
      <c r="C18" s="712">
        <v>26416</v>
      </c>
      <c r="D18" s="713">
        <v>56602</v>
      </c>
      <c r="E18" s="711">
        <v>27527</v>
      </c>
      <c r="F18" s="712">
        <v>5180</v>
      </c>
      <c r="G18" s="713">
        <v>22347</v>
      </c>
    </row>
    <row r="19" spans="1:7" ht="15.6" x14ac:dyDescent="0.3">
      <c r="A19" s="706" t="s">
        <v>894</v>
      </c>
      <c r="B19" s="707">
        <v>8512</v>
      </c>
      <c r="C19" s="708">
        <v>6935</v>
      </c>
      <c r="D19" s="709">
        <v>1577</v>
      </c>
      <c r="E19" s="707">
        <v>3008</v>
      </c>
      <c r="F19" s="708">
        <v>2756</v>
      </c>
      <c r="G19" s="709">
        <v>252</v>
      </c>
    </row>
    <row r="20" spans="1:7" ht="15.6" x14ac:dyDescent="0.3">
      <c r="A20" s="714" t="s">
        <v>895</v>
      </c>
      <c r="B20" s="715">
        <v>91530</v>
      </c>
      <c r="C20" s="716">
        <v>33351</v>
      </c>
      <c r="D20" s="717">
        <v>58179</v>
      </c>
      <c r="E20" s="715">
        <v>30535</v>
      </c>
      <c r="F20" s="716">
        <v>7936</v>
      </c>
      <c r="G20" s="717">
        <v>22599</v>
      </c>
    </row>
    <row r="21" spans="1:7" ht="15.6" x14ac:dyDescent="0.3">
      <c r="A21" s="710" t="s">
        <v>896</v>
      </c>
      <c r="B21" s="711">
        <v>7247</v>
      </c>
      <c r="C21" s="712">
        <v>1619</v>
      </c>
      <c r="D21" s="713">
        <v>5628</v>
      </c>
      <c r="E21" s="711">
        <v>2631</v>
      </c>
      <c r="F21" s="712">
        <v>986</v>
      </c>
      <c r="G21" s="713">
        <v>1645</v>
      </c>
    </row>
    <row r="22" spans="1:7" ht="15.6" x14ac:dyDescent="0.3">
      <c r="A22" s="706" t="s">
        <v>897</v>
      </c>
      <c r="B22" s="707">
        <v>1752</v>
      </c>
      <c r="C22" s="708">
        <v>968</v>
      </c>
      <c r="D22" s="709">
        <v>784</v>
      </c>
      <c r="E22" s="707">
        <v>922</v>
      </c>
      <c r="F22" s="708">
        <v>517</v>
      </c>
      <c r="G22" s="709">
        <v>405</v>
      </c>
    </row>
    <row r="23" spans="1:7" ht="15.6" x14ac:dyDescent="0.3">
      <c r="A23" s="714" t="s">
        <v>898</v>
      </c>
      <c r="B23" s="715">
        <v>8999</v>
      </c>
      <c r="C23" s="716">
        <v>2587</v>
      </c>
      <c r="D23" s="717">
        <v>6412</v>
      </c>
      <c r="E23" s="715">
        <v>3553</v>
      </c>
      <c r="F23" s="716">
        <v>1503</v>
      </c>
      <c r="G23" s="717">
        <v>2050</v>
      </c>
    </row>
    <row r="24" spans="1:7" ht="15.6" x14ac:dyDescent="0.3">
      <c r="A24" s="710" t="s">
        <v>144</v>
      </c>
      <c r="B24" s="711">
        <v>477368</v>
      </c>
      <c r="C24" s="712">
        <v>474900</v>
      </c>
      <c r="D24" s="713">
        <v>2468</v>
      </c>
      <c r="E24" s="711">
        <v>52195</v>
      </c>
      <c r="F24" s="712">
        <v>51960</v>
      </c>
      <c r="G24" s="713">
        <v>235</v>
      </c>
    </row>
    <row r="25" spans="1:7" ht="15.6" x14ac:dyDescent="0.3">
      <c r="A25" s="706" t="s">
        <v>899</v>
      </c>
      <c r="B25" s="707">
        <v>610730</v>
      </c>
      <c r="C25" s="708">
        <v>85445</v>
      </c>
      <c r="D25" s="709">
        <v>525285</v>
      </c>
      <c r="E25" s="707">
        <v>22363</v>
      </c>
      <c r="F25" s="708">
        <v>13121</v>
      </c>
      <c r="G25" s="709">
        <v>9242</v>
      </c>
    </row>
    <row r="26" spans="1:7" ht="15.6" x14ac:dyDescent="0.3">
      <c r="A26" s="714" t="s">
        <v>900</v>
      </c>
      <c r="B26" s="715">
        <v>1088098</v>
      </c>
      <c r="C26" s="716">
        <v>560345</v>
      </c>
      <c r="D26" s="717">
        <v>527753</v>
      </c>
      <c r="E26" s="715">
        <v>74558</v>
      </c>
      <c r="F26" s="716">
        <v>65081</v>
      </c>
      <c r="G26" s="717">
        <v>9477</v>
      </c>
    </row>
    <row r="27" spans="1:7" ht="15.6" x14ac:dyDescent="0.3">
      <c r="A27" s="718" t="s">
        <v>901</v>
      </c>
      <c r="B27" s="711">
        <v>2896</v>
      </c>
      <c r="C27" s="712">
        <v>1732</v>
      </c>
      <c r="D27" s="713">
        <v>1164</v>
      </c>
      <c r="E27" s="711">
        <v>479</v>
      </c>
      <c r="F27" s="712">
        <v>474</v>
      </c>
      <c r="G27" s="713">
        <v>5</v>
      </c>
    </row>
    <row r="28" spans="1:7" ht="15.6" x14ac:dyDescent="0.3">
      <c r="A28" s="528" t="s">
        <v>902</v>
      </c>
      <c r="B28" s="707">
        <v>15</v>
      </c>
      <c r="C28" s="708">
        <v>15</v>
      </c>
      <c r="D28" s="709">
        <v>0</v>
      </c>
      <c r="E28" s="707">
        <v>4</v>
      </c>
      <c r="F28" s="708">
        <v>4</v>
      </c>
      <c r="G28" s="709">
        <v>0</v>
      </c>
    </row>
    <row r="29" spans="1:7" ht="15.6" x14ac:dyDescent="0.3">
      <c r="A29" s="718" t="s">
        <v>903</v>
      </c>
      <c r="B29" s="711">
        <v>129</v>
      </c>
      <c r="C29" s="712">
        <v>128</v>
      </c>
      <c r="D29" s="713">
        <v>1</v>
      </c>
      <c r="E29" s="711">
        <v>13</v>
      </c>
      <c r="F29" s="712">
        <v>13</v>
      </c>
      <c r="G29" s="713">
        <v>0</v>
      </c>
    </row>
    <row r="30" spans="1:7" ht="15.6" x14ac:dyDescent="0.3">
      <c r="A30" s="719" t="s">
        <v>904</v>
      </c>
      <c r="B30" s="715">
        <v>3040</v>
      </c>
      <c r="C30" s="716">
        <v>1875</v>
      </c>
      <c r="D30" s="717">
        <v>1165</v>
      </c>
      <c r="E30" s="715">
        <v>496</v>
      </c>
      <c r="F30" s="716">
        <v>491</v>
      </c>
      <c r="G30" s="717">
        <v>5</v>
      </c>
    </row>
    <row r="31" spans="1:7" ht="15.6" x14ac:dyDescent="0.3">
      <c r="A31" s="720" t="s">
        <v>905</v>
      </c>
      <c r="B31" s="711">
        <v>15229494</v>
      </c>
      <c r="C31" s="712">
        <v>0</v>
      </c>
      <c r="D31" s="713">
        <v>15229494</v>
      </c>
      <c r="E31" s="711">
        <v>381924</v>
      </c>
      <c r="F31" s="712">
        <v>0</v>
      </c>
      <c r="G31" s="713">
        <v>381924</v>
      </c>
    </row>
    <row r="32" spans="1:7" ht="15.6" x14ac:dyDescent="0.3">
      <c r="A32" s="706" t="s">
        <v>906</v>
      </c>
      <c r="B32" s="707">
        <v>597450</v>
      </c>
      <c r="C32" s="708">
        <v>1470</v>
      </c>
      <c r="D32" s="709">
        <v>595980</v>
      </c>
      <c r="E32" s="707">
        <v>7389</v>
      </c>
      <c r="F32" s="708">
        <v>270</v>
      </c>
      <c r="G32" s="709">
        <v>7119</v>
      </c>
    </row>
    <row r="33" spans="1:9" ht="15.6" x14ac:dyDescent="0.3">
      <c r="A33" s="710" t="s">
        <v>907</v>
      </c>
      <c r="B33" s="711">
        <v>549593</v>
      </c>
      <c r="C33" s="712">
        <v>549593</v>
      </c>
      <c r="D33" s="713">
        <v>0</v>
      </c>
      <c r="E33" s="711">
        <v>0</v>
      </c>
      <c r="F33" s="712">
        <v>0</v>
      </c>
      <c r="G33" s="713">
        <v>0</v>
      </c>
    </row>
    <row r="34" spans="1:9" ht="15.6" x14ac:dyDescent="0.3">
      <c r="A34" s="706" t="s">
        <v>908</v>
      </c>
      <c r="B34" s="707">
        <v>660999</v>
      </c>
      <c r="C34" s="708">
        <v>322</v>
      </c>
      <c r="D34" s="709">
        <v>660677</v>
      </c>
      <c r="E34" s="707">
        <v>28543</v>
      </c>
      <c r="F34" s="708">
        <v>22</v>
      </c>
      <c r="G34" s="709">
        <v>28521</v>
      </c>
    </row>
    <row r="35" spans="1:9" ht="15.6" x14ac:dyDescent="0.3">
      <c r="A35" s="710" t="s">
        <v>909</v>
      </c>
      <c r="B35" s="711">
        <v>4065855</v>
      </c>
      <c r="C35" s="712">
        <v>4065855</v>
      </c>
      <c r="D35" s="713">
        <v>0</v>
      </c>
      <c r="E35" s="711">
        <v>0</v>
      </c>
      <c r="F35" s="712">
        <v>0</v>
      </c>
      <c r="G35" s="713">
        <v>0</v>
      </c>
    </row>
    <row r="36" spans="1:9" ht="15.6" x14ac:dyDescent="0.3">
      <c r="A36" s="706" t="s">
        <v>910</v>
      </c>
      <c r="B36" s="707">
        <v>13034130</v>
      </c>
      <c r="C36" s="708">
        <v>13034130</v>
      </c>
      <c r="D36" s="709">
        <v>0</v>
      </c>
      <c r="E36" s="707">
        <v>0</v>
      </c>
      <c r="F36" s="708">
        <v>0</v>
      </c>
      <c r="G36" s="709">
        <v>0</v>
      </c>
    </row>
    <row r="37" spans="1:9" ht="15.6" x14ac:dyDescent="0.3">
      <c r="A37" s="710" t="s">
        <v>911</v>
      </c>
      <c r="B37" s="711">
        <v>1850</v>
      </c>
      <c r="C37" s="712">
        <v>1850</v>
      </c>
      <c r="D37" s="713">
        <v>0</v>
      </c>
      <c r="E37" s="711">
        <v>0</v>
      </c>
      <c r="F37" s="712">
        <v>0</v>
      </c>
      <c r="G37" s="713">
        <v>0</v>
      </c>
    </row>
    <row r="38" spans="1:9" ht="15.6" x14ac:dyDescent="0.3">
      <c r="A38" s="714" t="s">
        <v>912</v>
      </c>
      <c r="B38" s="715">
        <v>34139371</v>
      </c>
      <c r="C38" s="716">
        <v>17653220</v>
      </c>
      <c r="D38" s="717">
        <v>16486151</v>
      </c>
      <c r="E38" s="715">
        <v>417856</v>
      </c>
      <c r="F38" s="716">
        <v>292</v>
      </c>
      <c r="G38" s="717">
        <v>417564</v>
      </c>
    </row>
    <row r="39" spans="1:9" ht="16.2" thickBot="1" x14ac:dyDescent="0.35">
      <c r="A39" s="721" t="s">
        <v>913</v>
      </c>
      <c r="B39" s="722">
        <v>660141</v>
      </c>
      <c r="C39" s="723">
        <v>9855</v>
      </c>
      <c r="D39" s="724">
        <v>650286</v>
      </c>
      <c r="E39" s="722">
        <v>8949</v>
      </c>
      <c r="F39" s="723">
        <v>1141</v>
      </c>
      <c r="G39" s="724">
        <v>7808</v>
      </c>
    </row>
    <row r="40" spans="1:9" ht="16.2" thickBot="1" x14ac:dyDescent="0.35">
      <c r="A40" s="725"/>
      <c r="B40" s="726"/>
      <c r="C40" s="726"/>
      <c r="D40" s="726"/>
      <c r="E40" s="726"/>
      <c r="F40" s="726"/>
      <c r="G40" s="726"/>
    </row>
    <row r="41" spans="1:9" ht="23.4" thickBot="1" x14ac:dyDescent="0.45">
      <c r="A41" s="727" t="s">
        <v>914</v>
      </c>
      <c r="B41" s="728"/>
      <c r="C41" s="728"/>
      <c r="D41" s="728"/>
      <c r="E41" s="728"/>
      <c r="F41" s="729"/>
      <c r="G41" s="730"/>
      <c r="H41" s="730"/>
      <c r="I41" s="731" t="s">
        <v>879</v>
      </c>
    </row>
    <row r="42" spans="1:9" ht="15.6" x14ac:dyDescent="0.3">
      <c r="A42" s="694" t="s">
        <v>880</v>
      </c>
      <c r="B42" s="688" t="s">
        <v>186</v>
      </c>
      <c r="C42" s="689"/>
      <c r="D42" s="689"/>
      <c r="E42" s="690"/>
      <c r="F42" s="688" t="s">
        <v>142</v>
      </c>
      <c r="G42" s="689"/>
      <c r="H42" s="689"/>
      <c r="I42" s="690"/>
    </row>
    <row r="43" spans="1:9" ht="12.75" customHeight="1" x14ac:dyDescent="0.25">
      <c r="A43" s="694"/>
      <c r="B43" s="732" t="s">
        <v>141</v>
      </c>
      <c r="C43" s="733" t="s">
        <v>915</v>
      </c>
      <c r="D43" s="733" t="s">
        <v>916</v>
      </c>
      <c r="E43" s="734" t="s">
        <v>606</v>
      </c>
      <c r="F43" s="732" t="s">
        <v>141</v>
      </c>
      <c r="G43" s="733" t="s">
        <v>915</v>
      </c>
      <c r="H43" s="733" t="s">
        <v>916</v>
      </c>
      <c r="I43" s="734" t="s">
        <v>606</v>
      </c>
    </row>
    <row r="44" spans="1:9" ht="38.25" customHeight="1" thickBot="1" x14ac:dyDescent="0.3">
      <c r="A44" s="698"/>
      <c r="B44" s="735"/>
      <c r="C44" s="736"/>
      <c r="D44" s="736"/>
      <c r="E44" s="737"/>
      <c r="F44" s="735"/>
      <c r="G44" s="736"/>
      <c r="H44" s="736"/>
      <c r="I44" s="737"/>
    </row>
    <row r="45" spans="1:9" ht="15.6" x14ac:dyDescent="0.3">
      <c r="A45" s="702" t="s">
        <v>917</v>
      </c>
      <c r="B45" s="703">
        <v>2573</v>
      </c>
      <c r="C45" s="704">
        <v>1983</v>
      </c>
      <c r="D45" s="738">
        <v>0</v>
      </c>
      <c r="E45" s="705">
        <v>4556</v>
      </c>
      <c r="F45" s="703">
        <v>44</v>
      </c>
      <c r="G45" s="704">
        <v>239</v>
      </c>
      <c r="H45" s="738">
        <v>0</v>
      </c>
      <c r="I45" s="705">
        <v>283</v>
      </c>
    </row>
    <row r="46" spans="1:9" ht="15.6" x14ac:dyDescent="0.3">
      <c r="A46" s="706" t="s">
        <v>918</v>
      </c>
      <c r="B46" s="707">
        <v>4748</v>
      </c>
      <c r="C46" s="708">
        <v>2026</v>
      </c>
      <c r="D46" s="739">
        <v>1219</v>
      </c>
      <c r="E46" s="709">
        <v>7993</v>
      </c>
      <c r="F46" s="707">
        <v>541</v>
      </c>
      <c r="G46" s="708">
        <v>900</v>
      </c>
      <c r="H46" s="739">
        <v>1116</v>
      </c>
      <c r="I46" s="709">
        <v>2557</v>
      </c>
    </row>
    <row r="47" spans="1:9" ht="15.6" x14ac:dyDescent="0.3">
      <c r="A47" s="710" t="s">
        <v>919</v>
      </c>
      <c r="B47" s="711">
        <v>16321</v>
      </c>
      <c r="C47" s="712">
        <v>17002</v>
      </c>
      <c r="D47" s="740">
        <v>28</v>
      </c>
      <c r="E47" s="713">
        <v>33351</v>
      </c>
      <c r="F47" s="711">
        <v>1634</v>
      </c>
      <c r="G47" s="712">
        <v>6300</v>
      </c>
      <c r="H47" s="740">
        <v>2</v>
      </c>
      <c r="I47" s="713">
        <v>7936</v>
      </c>
    </row>
    <row r="48" spans="1:9" ht="15.6" x14ac:dyDescent="0.3">
      <c r="A48" s="706" t="s">
        <v>920</v>
      </c>
      <c r="B48" s="707">
        <v>46214</v>
      </c>
      <c r="C48" s="708">
        <v>11555</v>
      </c>
      <c r="D48" s="739">
        <v>410</v>
      </c>
      <c r="E48" s="709">
        <v>58179</v>
      </c>
      <c r="F48" s="707">
        <v>17837</v>
      </c>
      <c r="G48" s="708">
        <v>4762</v>
      </c>
      <c r="H48" s="739">
        <v>0</v>
      </c>
      <c r="I48" s="709">
        <v>22599</v>
      </c>
    </row>
    <row r="49" spans="1:9" ht="15.6" x14ac:dyDescent="0.3">
      <c r="A49" s="710" t="s">
        <v>921</v>
      </c>
      <c r="B49" s="711">
        <v>1344</v>
      </c>
      <c r="C49" s="712">
        <v>1230</v>
      </c>
      <c r="D49" s="740">
        <v>13</v>
      </c>
      <c r="E49" s="713">
        <v>2587</v>
      </c>
      <c r="F49" s="711">
        <v>615</v>
      </c>
      <c r="G49" s="712">
        <v>875</v>
      </c>
      <c r="H49" s="740">
        <v>13</v>
      </c>
      <c r="I49" s="713">
        <v>1503</v>
      </c>
    </row>
    <row r="50" spans="1:9" ht="15.6" x14ac:dyDescent="0.3">
      <c r="A50" s="706" t="s">
        <v>922</v>
      </c>
      <c r="B50" s="707">
        <v>3393</v>
      </c>
      <c r="C50" s="708">
        <v>3019</v>
      </c>
      <c r="D50" s="739">
        <v>0</v>
      </c>
      <c r="E50" s="709">
        <v>6412</v>
      </c>
      <c r="F50" s="707">
        <v>1161</v>
      </c>
      <c r="G50" s="708">
        <v>889</v>
      </c>
      <c r="H50" s="739">
        <v>0</v>
      </c>
      <c r="I50" s="709">
        <v>2050</v>
      </c>
    </row>
    <row r="51" spans="1:9" ht="15.6" x14ac:dyDescent="0.3">
      <c r="A51" s="710" t="s">
        <v>923</v>
      </c>
      <c r="B51" s="711">
        <v>326675</v>
      </c>
      <c r="C51" s="712">
        <v>233670</v>
      </c>
      <c r="D51" s="740">
        <v>0</v>
      </c>
      <c r="E51" s="713">
        <v>560345</v>
      </c>
      <c r="F51" s="711">
        <v>7732</v>
      </c>
      <c r="G51" s="712">
        <v>57349</v>
      </c>
      <c r="H51" s="740">
        <v>0</v>
      </c>
      <c r="I51" s="713">
        <v>65081</v>
      </c>
    </row>
    <row r="52" spans="1:9" ht="15.6" x14ac:dyDescent="0.3">
      <c r="A52" s="706" t="s">
        <v>924</v>
      </c>
      <c r="B52" s="707">
        <v>63631</v>
      </c>
      <c r="C52" s="708">
        <v>464107</v>
      </c>
      <c r="D52" s="739">
        <v>15</v>
      </c>
      <c r="E52" s="709">
        <v>527753</v>
      </c>
      <c r="F52" s="707">
        <v>4047</v>
      </c>
      <c r="G52" s="708">
        <v>5430</v>
      </c>
      <c r="H52" s="739">
        <v>0</v>
      </c>
      <c r="I52" s="709">
        <v>9477</v>
      </c>
    </row>
    <row r="53" spans="1:9" ht="15.6" x14ac:dyDescent="0.3">
      <c r="A53" s="710" t="s">
        <v>925</v>
      </c>
      <c r="B53" s="711">
        <v>1070</v>
      </c>
      <c r="C53" s="712">
        <v>667</v>
      </c>
      <c r="D53" s="740">
        <v>138</v>
      </c>
      <c r="E53" s="713">
        <v>1875</v>
      </c>
      <c r="F53" s="711">
        <v>102</v>
      </c>
      <c r="G53" s="712">
        <v>336</v>
      </c>
      <c r="H53" s="740">
        <v>53</v>
      </c>
      <c r="I53" s="713">
        <v>491</v>
      </c>
    </row>
    <row r="54" spans="1:9" ht="15.6" x14ac:dyDescent="0.3">
      <c r="A54" s="706" t="s">
        <v>926</v>
      </c>
      <c r="B54" s="707">
        <v>899</v>
      </c>
      <c r="C54" s="708">
        <v>266</v>
      </c>
      <c r="D54" s="739">
        <v>0</v>
      </c>
      <c r="E54" s="709">
        <v>1165</v>
      </c>
      <c r="F54" s="707">
        <v>0</v>
      </c>
      <c r="G54" s="708">
        <v>5</v>
      </c>
      <c r="H54" s="739">
        <v>0</v>
      </c>
      <c r="I54" s="709">
        <v>5</v>
      </c>
    </row>
    <row r="55" spans="1:9" ht="15.6" x14ac:dyDescent="0.3">
      <c r="A55" s="710" t="s">
        <v>927</v>
      </c>
      <c r="B55" s="711">
        <v>6303505</v>
      </c>
      <c r="C55" s="712">
        <v>11349715</v>
      </c>
      <c r="D55" s="740">
        <v>0</v>
      </c>
      <c r="E55" s="713">
        <v>17653220</v>
      </c>
      <c r="F55" s="711">
        <v>60</v>
      </c>
      <c r="G55" s="712">
        <v>232</v>
      </c>
      <c r="H55" s="740">
        <v>0</v>
      </c>
      <c r="I55" s="713">
        <v>292</v>
      </c>
    </row>
    <row r="56" spans="1:9" ht="15.6" x14ac:dyDescent="0.3">
      <c r="A56" s="706" t="s">
        <v>928</v>
      </c>
      <c r="B56" s="707">
        <v>13447225</v>
      </c>
      <c r="C56" s="708">
        <v>3038926</v>
      </c>
      <c r="D56" s="739">
        <v>0</v>
      </c>
      <c r="E56" s="709">
        <v>16486151</v>
      </c>
      <c r="F56" s="707">
        <v>295934</v>
      </c>
      <c r="G56" s="708">
        <v>121630</v>
      </c>
      <c r="H56" s="739">
        <v>0</v>
      </c>
      <c r="I56" s="709">
        <v>417564</v>
      </c>
    </row>
    <row r="57" spans="1:9" ht="15.6" x14ac:dyDescent="0.3">
      <c r="A57" s="710" t="s">
        <v>929</v>
      </c>
      <c r="B57" s="711">
        <v>4730</v>
      </c>
      <c r="C57" s="712">
        <v>5125</v>
      </c>
      <c r="D57" s="740">
        <v>0</v>
      </c>
      <c r="E57" s="713">
        <v>9855</v>
      </c>
      <c r="F57" s="711">
        <v>1141</v>
      </c>
      <c r="G57" s="712">
        <v>0</v>
      </c>
      <c r="H57" s="740">
        <v>0</v>
      </c>
      <c r="I57" s="713">
        <v>1141</v>
      </c>
    </row>
    <row r="58" spans="1:9" ht="16.2" thickBot="1" x14ac:dyDescent="0.35">
      <c r="A58" s="741" t="s">
        <v>930</v>
      </c>
      <c r="B58" s="742">
        <v>395476</v>
      </c>
      <c r="C58" s="743">
        <v>254810</v>
      </c>
      <c r="D58" s="744">
        <v>0</v>
      </c>
      <c r="E58" s="745">
        <v>650286</v>
      </c>
      <c r="F58" s="742">
        <v>7808</v>
      </c>
      <c r="G58" s="743">
        <v>0</v>
      </c>
      <c r="H58" s="744">
        <v>0</v>
      </c>
      <c r="I58" s="745">
        <v>7808</v>
      </c>
    </row>
    <row r="59" spans="1:9" ht="13.8" thickBot="1" x14ac:dyDescent="0.3"/>
    <row r="60" spans="1:9" ht="23.4" thickBot="1" x14ac:dyDescent="0.45">
      <c r="A60" s="682" t="s">
        <v>878</v>
      </c>
      <c r="B60" s="683"/>
      <c r="C60" s="683"/>
      <c r="D60" s="683"/>
      <c r="E60" s="729"/>
      <c r="F60" s="730"/>
      <c r="G60" s="731" t="s">
        <v>879</v>
      </c>
    </row>
    <row r="61" spans="1:9" ht="15.6" x14ac:dyDescent="0.3">
      <c r="A61" s="687" t="s">
        <v>880</v>
      </c>
      <c r="B61" s="746" t="s">
        <v>111</v>
      </c>
      <c r="C61" s="692"/>
      <c r="D61" s="693"/>
      <c r="E61" s="688" t="s">
        <v>143</v>
      </c>
      <c r="F61" s="689"/>
      <c r="G61" s="690"/>
    </row>
    <row r="62" spans="1:9" ht="12.75" customHeight="1" x14ac:dyDescent="0.25">
      <c r="A62" s="694"/>
      <c r="B62" s="695" t="s">
        <v>881</v>
      </c>
      <c r="C62" s="696" t="s">
        <v>882</v>
      </c>
      <c r="D62" s="697" t="s">
        <v>883</v>
      </c>
      <c r="E62" s="695" t="s">
        <v>881</v>
      </c>
      <c r="F62" s="696" t="s">
        <v>882</v>
      </c>
      <c r="G62" s="696" t="s">
        <v>883</v>
      </c>
    </row>
    <row r="63" spans="1:9" ht="24.75" customHeight="1" thickBot="1" x14ac:dyDescent="0.3">
      <c r="A63" s="698"/>
      <c r="B63" s="699"/>
      <c r="C63" s="700"/>
      <c r="D63" s="701"/>
      <c r="E63" s="699"/>
      <c r="F63" s="700"/>
      <c r="G63" s="700"/>
    </row>
    <row r="64" spans="1:9" ht="15.6" x14ac:dyDescent="0.3">
      <c r="A64" s="702" t="s">
        <v>884</v>
      </c>
      <c r="B64" s="703">
        <v>2108</v>
      </c>
      <c r="C64" s="704">
        <v>1462</v>
      </c>
      <c r="D64" s="705">
        <v>646</v>
      </c>
      <c r="E64" s="703">
        <v>2250</v>
      </c>
      <c r="F64" s="704">
        <v>1329</v>
      </c>
      <c r="G64" s="705">
        <v>921</v>
      </c>
    </row>
    <row r="65" spans="1:7" ht="15.6" x14ac:dyDescent="0.3">
      <c r="A65" s="706" t="s">
        <v>885</v>
      </c>
      <c r="B65" s="707">
        <v>628</v>
      </c>
      <c r="C65" s="708">
        <v>42</v>
      </c>
      <c r="D65" s="709">
        <v>586</v>
      </c>
      <c r="E65" s="707">
        <v>1191</v>
      </c>
      <c r="F65" s="708">
        <v>27</v>
      </c>
      <c r="G65" s="709">
        <v>1164</v>
      </c>
    </row>
    <row r="66" spans="1:7" ht="15.6" x14ac:dyDescent="0.3">
      <c r="A66" s="710" t="s">
        <v>886</v>
      </c>
      <c r="B66" s="711">
        <v>6</v>
      </c>
      <c r="C66" s="712">
        <v>0</v>
      </c>
      <c r="D66" s="713">
        <v>6</v>
      </c>
      <c r="E66" s="711">
        <v>677</v>
      </c>
      <c r="F66" s="712">
        <v>614</v>
      </c>
      <c r="G66" s="713">
        <v>63</v>
      </c>
    </row>
    <row r="67" spans="1:7" ht="15.6" x14ac:dyDescent="0.3">
      <c r="A67" s="706" t="s">
        <v>887</v>
      </c>
      <c r="B67" s="707">
        <v>365</v>
      </c>
      <c r="C67" s="708">
        <v>46</v>
      </c>
      <c r="D67" s="709">
        <v>319</v>
      </c>
      <c r="E67" s="707">
        <v>751</v>
      </c>
      <c r="F67" s="708">
        <v>30</v>
      </c>
      <c r="G67" s="709">
        <v>721</v>
      </c>
    </row>
    <row r="68" spans="1:7" ht="15.6" x14ac:dyDescent="0.3">
      <c r="A68" s="710" t="s">
        <v>888</v>
      </c>
      <c r="B68" s="711">
        <v>31</v>
      </c>
      <c r="C68" s="712">
        <v>0</v>
      </c>
      <c r="D68" s="713">
        <v>31</v>
      </c>
      <c r="E68" s="711">
        <v>433</v>
      </c>
      <c r="F68" s="712">
        <v>77</v>
      </c>
      <c r="G68" s="713">
        <v>356</v>
      </c>
    </row>
    <row r="69" spans="1:7" ht="15.6" x14ac:dyDescent="0.3">
      <c r="A69" s="706" t="s">
        <v>889</v>
      </c>
      <c r="B69" s="707">
        <v>606</v>
      </c>
      <c r="C69" s="708">
        <v>335</v>
      </c>
      <c r="D69" s="709">
        <v>271</v>
      </c>
      <c r="E69" s="707">
        <v>270</v>
      </c>
      <c r="F69" s="708">
        <v>200</v>
      </c>
      <c r="G69" s="709">
        <v>70</v>
      </c>
    </row>
    <row r="70" spans="1:7" ht="15.6" x14ac:dyDescent="0.3">
      <c r="A70" s="710" t="s">
        <v>890</v>
      </c>
      <c r="B70" s="711">
        <v>48</v>
      </c>
      <c r="C70" s="712">
        <v>19</v>
      </c>
      <c r="D70" s="713">
        <v>29</v>
      </c>
      <c r="E70" s="711">
        <v>15</v>
      </c>
      <c r="F70" s="712">
        <v>3</v>
      </c>
      <c r="G70" s="713">
        <v>12</v>
      </c>
    </row>
    <row r="71" spans="1:7" ht="15.6" x14ac:dyDescent="0.3">
      <c r="A71" s="706" t="s">
        <v>891</v>
      </c>
      <c r="B71" s="707">
        <v>203</v>
      </c>
      <c r="C71" s="708">
        <v>39</v>
      </c>
      <c r="D71" s="709">
        <v>164</v>
      </c>
      <c r="E71" s="707">
        <v>127</v>
      </c>
      <c r="F71" s="708">
        <v>50</v>
      </c>
      <c r="G71" s="709">
        <v>77</v>
      </c>
    </row>
    <row r="72" spans="1:7" ht="15.6" x14ac:dyDescent="0.3">
      <c r="A72" s="714" t="s">
        <v>892</v>
      </c>
      <c r="B72" s="715">
        <v>3995</v>
      </c>
      <c r="C72" s="716">
        <v>1943</v>
      </c>
      <c r="D72" s="717">
        <v>2052</v>
      </c>
      <c r="E72" s="715">
        <v>5714</v>
      </c>
      <c r="F72" s="716">
        <v>2330</v>
      </c>
      <c r="G72" s="717">
        <v>3384</v>
      </c>
    </row>
    <row r="73" spans="1:7" ht="15.6" x14ac:dyDescent="0.3">
      <c r="A73" s="710" t="s">
        <v>893</v>
      </c>
      <c r="B73" s="711">
        <v>26965</v>
      </c>
      <c r="C73" s="712">
        <v>9548</v>
      </c>
      <c r="D73" s="713">
        <v>17417</v>
      </c>
      <c r="E73" s="711">
        <v>28526</v>
      </c>
      <c r="F73" s="712">
        <v>11688</v>
      </c>
      <c r="G73" s="713">
        <v>16838</v>
      </c>
    </row>
    <row r="74" spans="1:7" ht="15.6" x14ac:dyDescent="0.3">
      <c r="A74" s="706" t="s">
        <v>894</v>
      </c>
      <c r="B74" s="707">
        <v>2791</v>
      </c>
      <c r="C74" s="708">
        <v>1918</v>
      </c>
      <c r="D74" s="709">
        <v>873</v>
      </c>
      <c r="E74" s="707">
        <v>2713</v>
      </c>
      <c r="F74" s="708">
        <v>2261</v>
      </c>
      <c r="G74" s="709">
        <v>452</v>
      </c>
    </row>
    <row r="75" spans="1:7" ht="12.75" customHeight="1" x14ac:dyDescent="0.3">
      <c r="A75" s="714" t="s">
        <v>895</v>
      </c>
      <c r="B75" s="715">
        <v>29756</v>
      </c>
      <c r="C75" s="716">
        <v>11466</v>
      </c>
      <c r="D75" s="717">
        <v>18290</v>
      </c>
      <c r="E75" s="715">
        <v>31239</v>
      </c>
      <c r="F75" s="716">
        <v>13949</v>
      </c>
      <c r="G75" s="717">
        <v>17290</v>
      </c>
    </row>
    <row r="76" spans="1:7" ht="21" customHeight="1" x14ac:dyDescent="0.3">
      <c r="A76" s="710" t="s">
        <v>896</v>
      </c>
      <c r="B76" s="711">
        <v>2857</v>
      </c>
      <c r="C76" s="712">
        <v>434</v>
      </c>
      <c r="D76" s="713">
        <v>2423</v>
      </c>
      <c r="E76" s="711">
        <v>1759</v>
      </c>
      <c r="F76" s="712">
        <v>199</v>
      </c>
      <c r="G76" s="713">
        <v>1560</v>
      </c>
    </row>
    <row r="77" spans="1:7" ht="15.6" x14ac:dyDescent="0.3">
      <c r="A77" s="706" t="s">
        <v>897</v>
      </c>
      <c r="B77" s="707">
        <v>301</v>
      </c>
      <c r="C77" s="708">
        <v>49</v>
      </c>
      <c r="D77" s="709">
        <v>252</v>
      </c>
      <c r="E77" s="707">
        <v>529</v>
      </c>
      <c r="F77" s="708">
        <v>402</v>
      </c>
      <c r="G77" s="709">
        <v>127</v>
      </c>
    </row>
    <row r="78" spans="1:7" ht="15.6" x14ac:dyDescent="0.3">
      <c r="A78" s="714" t="s">
        <v>898</v>
      </c>
      <c r="B78" s="715">
        <v>3158</v>
      </c>
      <c r="C78" s="716">
        <v>483</v>
      </c>
      <c r="D78" s="717">
        <v>2675</v>
      </c>
      <c r="E78" s="715">
        <v>2288</v>
      </c>
      <c r="F78" s="716">
        <v>601</v>
      </c>
      <c r="G78" s="717">
        <v>1687</v>
      </c>
    </row>
    <row r="79" spans="1:7" ht="15.6" x14ac:dyDescent="0.3">
      <c r="A79" s="718" t="s">
        <v>144</v>
      </c>
      <c r="B79" s="711">
        <v>159730</v>
      </c>
      <c r="C79" s="712">
        <v>158473</v>
      </c>
      <c r="D79" s="713">
        <v>1257</v>
      </c>
      <c r="E79" s="711">
        <v>265443</v>
      </c>
      <c r="F79" s="712">
        <v>264467</v>
      </c>
      <c r="G79" s="713">
        <v>976</v>
      </c>
    </row>
    <row r="80" spans="1:7" ht="15.6" x14ac:dyDescent="0.3">
      <c r="A80" s="528" t="s">
        <v>899</v>
      </c>
      <c r="B80" s="707">
        <v>350218</v>
      </c>
      <c r="C80" s="708">
        <v>6133</v>
      </c>
      <c r="D80" s="709">
        <v>344085</v>
      </c>
      <c r="E80" s="707">
        <v>238149</v>
      </c>
      <c r="F80" s="708">
        <v>66191</v>
      </c>
      <c r="G80" s="709">
        <v>171958</v>
      </c>
    </row>
    <row r="81" spans="1:9" ht="15.6" x14ac:dyDescent="0.3">
      <c r="A81" s="747" t="s">
        <v>900</v>
      </c>
      <c r="B81" s="715">
        <v>509948</v>
      </c>
      <c r="C81" s="716">
        <v>164606</v>
      </c>
      <c r="D81" s="717">
        <v>345342</v>
      </c>
      <c r="E81" s="715">
        <v>503592</v>
      </c>
      <c r="F81" s="716">
        <v>330658</v>
      </c>
      <c r="G81" s="717">
        <v>172934</v>
      </c>
    </row>
    <row r="82" spans="1:9" ht="15.6" x14ac:dyDescent="0.3">
      <c r="A82" s="718" t="s">
        <v>901</v>
      </c>
      <c r="B82" s="711">
        <v>1292</v>
      </c>
      <c r="C82" s="712">
        <v>692</v>
      </c>
      <c r="D82" s="713">
        <v>600</v>
      </c>
      <c r="E82" s="711">
        <v>1125</v>
      </c>
      <c r="F82" s="712">
        <v>566</v>
      </c>
      <c r="G82" s="713">
        <v>559</v>
      </c>
    </row>
    <row r="83" spans="1:9" ht="15.6" x14ac:dyDescent="0.3">
      <c r="A83" s="528" t="s">
        <v>902</v>
      </c>
      <c r="B83" s="707">
        <v>5</v>
      </c>
      <c r="C83" s="708">
        <v>5</v>
      </c>
      <c r="D83" s="709">
        <v>0</v>
      </c>
      <c r="E83" s="707">
        <v>6</v>
      </c>
      <c r="F83" s="708">
        <v>6</v>
      </c>
      <c r="G83" s="709">
        <v>0</v>
      </c>
    </row>
    <row r="84" spans="1:9" ht="15.6" x14ac:dyDescent="0.3">
      <c r="A84" s="718" t="s">
        <v>903</v>
      </c>
      <c r="B84" s="711">
        <v>0</v>
      </c>
      <c r="C84" s="712">
        <v>0</v>
      </c>
      <c r="D84" s="713">
        <v>0</v>
      </c>
      <c r="E84" s="711">
        <v>116</v>
      </c>
      <c r="F84" s="712">
        <v>115</v>
      </c>
      <c r="G84" s="713">
        <v>1</v>
      </c>
    </row>
    <row r="85" spans="1:9" ht="15.6" x14ac:dyDescent="0.3">
      <c r="A85" s="747" t="s">
        <v>904</v>
      </c>
      <c r="B85" s="715">
        <v>1297</v>
      </c>
      <c r="C85" s="716">
        <v>697</v>
      </c>
      <c r="D85" s="717">
        <v>600</v>
      </c>
      <c r="E85" s="715">
        <v>1247</v>
      </c>
      <c r="F85" s="716">
        <v>687</v>
      </c>
      <c r="G85" s="717">
        <v>560</v>
      </c>
    </row>
    <row r="86" spans="1:9" ht="15.6" x14ac:dyDescent="0.3">
      <c r="A86" s="710" t="s">
        <v>905</v>
      </c>
      <c r="B86" s="711">
        <v>7937163</v>
      </c>
      <c r="C86" s="712">
        <v>0</v>
      </c>
      <c r="D86" s="713">
        <v>7937163</v>
      </c>
      <c r="E86" s="711">
        <v>6910407</v>
      </c>
      <c r="F86" s="712">
        <v>0</v>
      </c>
      <c r="G86" s="713">
        <v>6910407</v>
      </c>
    </row>
    <row r="87" spans="1:9" ht="15.6" x14ac:dyDescent="0.3">
      <c r="A87" s="706" t="s">
        <v>906</v>
      </c>
      <c r="B87" s="707">
        <v>540725</v>
      </c>
      <c r="C87" s="708">
        <v>0</v>
      </c>
      <c r="D87" s="709">
        <v>540725</v>
      </c>
      <c r="E87" s="707">
        <v>49336</v>
      </c>
      <c r="F87" s="708">
        <v>1200</v>
      </c>
      <c r="G87" s="709">
        <v>48136</v>
      </c>
    </row>
    <row r="88" spans="1:9" ht="15.6" x14ac:dyDescent="0.3">
      <c r="A88" s="710" t="s">
        <v>907</v>
      </c>
      <c r="B88" s="711">
        <v>10990</v>
      </c>
      <c r="C88" s="712">
        <v>10990</v>
      </c>
      <c r="D88" s="713">
        <v>0</v>
      </c>
      <c r="E88" s="711">
        <v>538603</v>
      </c>
      <c r="F88" s="712">
        <v>538603</v>
      </c>
      <c r="G88" s="713">
        <v>0</v>
      </c>
    </row>
    <row r="89" spans="1:9" ht="15.6" x14ac:dyDescent="0.3">
      <c r="A89" s="706" t="s">
        <v>908</v>
      </c>
      <c r="B89" s="707">
        <v>68896</v>
      </c>
      <c r="C89" s="708">
        <v>300</v>
      </c>
      <c r="D89" s="709">
        <v>68596</v>
      </c>
      <c r="E89" s="707">
        <v>563560</v>
      </c>
      <c r="F89" s="708">
        <v>0</v>
      </c>
      <c r="G89" s="709">
        <v>563560</v>
      </c>
    </row>
    <row r="90" spans="1:9" ht="15.6" x14ac:dyDescent="0.3">
      <c r="A90" s="710" t="s">
        <v>909</v>
      </c>
      <c r="B90" s="711">
        <v>4065855</v>
      </c>
      <c r="C90" s="712">
        <v>4065855</v>
      </c>
      <c r="D90" s="713">
        <v>0</v>
      </c>
      <c r="E90" s="711">
        <v>0</v>
      </c>
      <c r="F90" s="712">
        <v>0</v>
      </c>
      <c r="G90" s="713">
        <v>0</v>
      </c>
    </row>
    <row r="91" spans="1:9" ht="15.6" x14ac:dyDescent="0.3">
      <c r="A91" s="706" t="s">
        <v>931</v>
      </c>
      <c r="B91" s="707">
        <v>8516130</v>
      </c>
      <c r="C91" s="708">
        <v>8516130</v>
      </c>
      <c r="D91" s="709">
        <v>0</v>
      </c>
      <c r="E91" s="707">
        <v>4518000</v>
      </c>
      <c r="F91" s="708">
        <v>4518000</v>
      </c>
      <c r="G91" s="709">
        <v>0</v>
      </c>
    </row>
    <row r="92" spans="1:9" ht="15.6" x14ac:dyDescent="0.3">
      <c r="A92" s="710" t="s">
        <v>911</v>
      </c>
      <c r="B92" s="711">
        <v>1850</v>
      </c>
      <c r="C92" s="712">
        <v>1850</v>
      </c>
      <c r="D92" s="713">
        <v>0</v>
      </c>
      <c r="E92" s="711">
        <v>0</v>
      </c>
      <c r="F92" s="712">
        <v>0</v>
      </c>
      <c r="G92" s="713">
        <v>0</v>
      </c>
    </row>
    <row r="93" spans="1:9" ht="15.6" x14ac:dyDescent="0.3">
      <c r="A93" s="714" t="s">
        <v>912</v>
      </c>
      <c r="B93" s="715">
        <v>21141609</v>
      </c>
      <c r="C93" s="716">
        <v>12595125</v>
      </c>
      <c r="D93" s="717">
        <v>8546484</v>
      </c>
      <c r="E93" s="715">
        <v>12579906</v>
      </c>
      <c r="F93" s="716">
        <v>5057803</v>
      </c>
      <c r="G93" s="717">
        <v>7522103</v>
      </c>
    </row>
    <row r="94" spans="1:9" ht="16.2" thickBot="1" x14ac:dyDescent="0.35">
      <c r="A94" s="748" t="s">
        <v>913</v>
      </c>
      <c r="B94" s="722">
        <v>381578</v>
      </c>
      <c r="C94" s="723">
        <v>0</v>
      </c>
      <c r="D94" s="724">
        <v>381578</v>
      </c>
      <c r="E94" s="722">
        <v>269614</v>
      </c>
      <c r="F94" s="723">
        <v>8714</v>
      </c>
      <c r="G94" s="724">
        <v>260900</v>
      </c>
    </row>
    <row r="95" spans="1:9" ht="13.8" thickBot="1" x14ac:dyDescent="0.3"/>
    <row r="96" spans="1:9" ht="23.4" thickBot="1" x14ac:dyDescent="0.45">
      <c r="A96" s="727" t="s">
        <v>914</v>
      </c>
      <c r="B96" s="728"/>
      <c r="C96" s="728"/>
      <c r="D96" s="728"/>
      <c r="E96" s="729"/>
      <c r="F96" s="730"/>
      <c r="G96" s="730"/>
      <c r="H96" s="749"/>
      <c r="I96" s="731" t="s">
        <v>879</v>
      </c>
    </row>
    <row r="97" spans="1:9" ht="15.6" x14ac:dyDescent="0.3">
      <c r="A97" s="694" t="s">
        <v>880</v>
      </c>
      <c r="B97" s="688" t="s">
        <v>111</v>
      </c>
      <c r="C97" s="689"/>
      <c r="D97" s="689"/>
      <c r="E97" s="690"/>
      <c r="F97" s="688" t="s">
        <v>143</v>
      </c>
      <c r="G97" s="689"/>
      <c r="H97" s="689"/>
      <c r="I97" s="690"/>
    </row>
    <row r="98" spans="1:9" x14ac:dyDescent="0.25">
      <c r="A98" s="694"/>
      <c r="B98" s="732" t="s">
        <v>141</v>
      </c>
      <c r="C98" s="733" t="s">
        <v>915</v>
      </c>
      <c r="D98" s="733" t="s">
        <v>916</v>
      </c>
      <c r="E98" s="734" t="s">
        <v>606</v>
      </c>
      <c r="F98" s="732" t="s">
        <v>141</v>
      </c>
      <c r="G98" s="733" t="s">
        <v>915</v>
      </c>
      <c r="H98" s="733" t="s">
        <v>916</v>
      </c>
      <c r="I98" s="734" t="s">
        <v>606</v>
      </c>
    </row>
    <row r="99" spans="1:9" ht="13.8" thickBot="1" x14ac:dyDescent="0.3">
      <c r="A99" s="698"/>
      <c r="B99" s="735"/>
      <c r="C99" s="736"/>
      <c r="D99" s="736"/>
      <c r="E99" s="737"/>
      <c r="F99" s="735"/>
      <c r="G99" s="736"/>
      <c r="H99" s="736"/>
      <c r="I99" s="737"/>
    </row>
    <row r="100" spans="1:9" ht="15.6" x14ac:dyDescent="0.3">
      <c r="A100" s="702" t="s">
        <v>917</v>
      </c>
      <c r="B100" s="703">
        <v>1536</v>
      </c>
      <c r="C100" s="704">
        <v>407</v>
      </c>
      <c r="D100" s="738">
        <v>0</v>
      </c>
      <c r="E100" s="705">
        <v>1943</v>
      </c>
      <c r="F100" s="703">
        <v>993</v>
      </c>
      <c r="G100" s="704">
        <v>1337</v>
      </c>
      <c r="H100" s="705">
        <v>0</v>
      </c>
      <c r="I100" s="750">
        <v>2330</v>
      </c>
    </row>
    <row r="101" spans="1:9" ht="15.6" x14ac:dyDescent="0.3">
      <c r="A101" s="706" t="s">
        <v>918</v>
      </c>
      <c r="B101" s="707">
        <v>1311</v>
      </c>
      <c r="C101" s="708">
        <v>638</v>
      </c>
      <c r="D101" s="739">
        <v>103</v>
      </c>
      <c r="E101" s="709">
        <v>2052</v>
      </c>
      <c r="F101" s="707">
        <v>2896</v>
      </c>
      <c r="G101" s="708">
        <v>488</v>
      </c>
      <c r="H101" s="709">
        <v>0</v>
      </c>
      <c r="I101" s="751">
        <v>3384</v>
      </c>
    </row>
    <row r="102" spans="1:9" ht="15.6" x14ac:dyDescent="0.3">
      <c r="A102" s="710" t="s">
        <v>919</v>
      </c>
      <c r="B102" s="711">
        <v>6459</v>
      </c>
      <c r="C102" s="712">
        <v>5007</v>
      </c>
      <c r="D102" s="740">
        <v>0</v>
      </c>
      <c r="E102" s="713">
        <v>11466</v>
      </c>
      <c r="F102" s="711">
        <v>8228</v>
      </c>
      <c r="G102" s="712">
        <v>5695</v>
      </c>
      <c r="H102" s="713">
        <v>26</v>
      </c>
      <c r="I102" s="752">
        <v>13949</v>
      </c>
    </row>
    <row r="103" spans="1:9" ht="15.6" x14ac:dyDescent="0.3">
      <c r="A103" s="706" t="s">
        <v>920</v>
      </c>
      <c r="B103" s="707">
        <v>13790</v>
      </c>
      <c r="C103" s="708">
        <v>4090</v>
      </c>
      <c r="D103" s="739">
        <v>410</v>
      </c>
      <c r="E103" s="709">
        <v>18290</v>
      </c>
      <c r="F103" s="707">
        <v>14587</v>
      </c>
      <c r="G103" s="708">
        <v>2703</v>
      </c>
      <c r="H103" s="709">
        <v>0</v>
      </c>
      <c r="I103" s="751">
        <v>17290</v>
      </c>
    </row>
    <row r="104" spans="1:9" ht="15.6" x14ac:dyDescent="0.3">
      <c r="A104" s="710" t="s">
        <v>921</v>
      </c>
      <c r="B104" s="711">
        <v>344</v>
      </c>
      <c r="C104" s="712">
        <v>139</v>
      </c>
      <c r="D104" s="740">
        <v>0</v>
      </c>
      <c r="E104" s="713">
        <v>483</v>
      </c>
      <c r="F104" s="711">
        <v>385</v>
      </c>
      <c r="G104" s="712">
        <v>216</v>
      </c>
      <c r="H104" s="713">
        <v>0</v>
      </c>
      <c r="I104" s="752">
        <v>601</v>
      </c>
    </row>
    <row r="105" spans="1:9" ht="15.6" x14ac:dyDescent="0.3">
      <c r="A105" s="706" t="s">
        <v>922</v>
      </c>
      <c r="B105" s="707">
        <v>921</v>
      </c>
      <c r="C105" s="708">
        <v>1754</v>
      </c>
      <c r="D105" s="739">
        <v>0</v>
      </c>
      <c r="E105" s="709">
        <v>2675</v>
      </c>
      <c r="F105" s="707">
        <v>1311</v>
      </c>
      <c r="G105" s="708">
        <v>376</v>
      </c>
      <c r="H105" s="709">
        <v>0</v>
      </c>
      <c r="I105" s="751">
        <v>1687</v>
      </c>
    </row>
    <row r="106" spans="1:9" ht="15.6" x14ac:dyDescent="0.3">
      <c r="A106" s="710" t="s">
        <v>923</v>
      </c>
      <c r="B106" s="711">
        <v>132680</v>
      </c>
      <c r="C106" s="712">
        <v>31926</v>
      </c>
      <c r="D106" s="740">
        <v>0</v>
      </c>
      <c r="E106" s="713">
        <v>164606</v>
      </c>
      <c r="F106" s="711">
        <v>186263</v>
      </c>
      <c r="G106" s="712">
        <v>144395</v>
      </c>
      <c r="H106" s="713">
        <v>0</v>
      </c>
      <c r="I106" s="752">
        <v>330658</v>
      </c>
    </row>
    <row r="107" spans="1:9" ht="15.6" x14ac:dyDescent="0.3">
      <c r="A107" s="706" t="s">
        <v>924</v>
      </c>
      <c r="B107" s="707">
        <v>24570</v>
      </c>
      <c r="C107" s="708">
        <v>320757</v>
      </c>
      <c r="D107" s="739">
        <v>15</v>
      </c>
      <c r="E107" s="709">
        <v>345342</v>
      </c>
      <c r="F107" s="707">
        <v>35014</v>
      </c>
      <c r="G107" s="708">
        <v>137920</v>
      </c>
      <c r="H107" s="709">
        <v>0</v>
      </c>
      <c r="I107" s="751">
        <v>172934</v>
      </c>
    </row>
    <row r="108" spans="1:9" ht="15.6" x14ac:dyDescent="0.3">
      <c r="A108" s="710" t="s">
        <v>925</v>
      </c>
      <c r="B108" s="711">
        <v>503</v>
      </c>
      <c r="C108" s="712">
        <v>135</v>
      </c>
      <c r="D108" s="740">
        <v>59</v>
      </c>
      <c r="E108" s="713">
        <v>697</v>
      </c>
      <c r="F108" s="711">
        <v>465</v>
      </c>
      <c r="G108" s="712">
        <v>196</v>
      </c>
      <c r="H108" s="713">
        <v>26</v>
      </c>
      <c r="I108" s="752">
        <v>687</v>
      </c>
    </row>
    <row r="109" spans="1:9" ht="15.6" x14ac:dyDescent="0.3">
      <c r="A109" s="706" t="s">
        <v>926</v>
      </c>
      <c r="B109" s="707">
        <v>341</v>
      </c>
      <c r="C109" s="708">
        <v>259</v>
      </c>
      <c r="D109" s="739">
        <v>0</v>
      </c>
      <c r="E109" s="709">
        <v>600</v>
      </c>
      <c r="F109" s="707">
        <v>558</v>
      </c>
      <c r="G109" s="708">
        <v>2</v>
      </c>
      <c r="H109" s="709">
        <v>0</v>
      </c>
      <c r="I109" s="751">
        <v>560</v>
      </c>
    </row>
    <row r="110" spans="1:9" ht="15.6" x14ac:dyDescent="0.3">
      <c r="A110" s="710" t="s">
        <v>927</v>
      </c>
      <c r="B110" s="711">
        <v>5980695</v>
      </c>
      <c r="C110" s="712">
        <v>6614430</v>
      </c>
      <c r="D110" s="740">
        <v>0</v>
      </c>
      <c r="E110" s="713">
        <v>12595125</v>
      </c>
      <c r="F110" s="711">
        <v>322750</v>
      </c>
      <c r="G110" s="712">
        <v>4735053</v>
      </c>
      <c r="H110" s="713">
        <v>0</v>
      </c>
      <c r="I110" s="752">
        <v>5057803</v>
      </c>
    </row>
    <row r="111" spans="1:9" ht="15.6" x14ac:dyDescent="0.3">
      <c r="A111" s="706" t="s">
        <v>928</v>
      </c>
      <c r="B111" s="707">
        <v>5889304</v>
      </c>
      <c r="C111" s="708">
        <v>2657180</v>
      </c>
      <c r="D111" s="739">
        <v>0</v>
      </c>
      <c r="E111" s="709">
        <v>8546484</v>
      </c>
      <c r="F111" s="707">
        <v>7261987</v>
      </c>
      <c r="G111" s="708">
        <v>260116</v>
      </c>
      <c r="H111" s="709">
        <v>0</v>
      </c>
      <c r="I111" s="751">
        <v>7522103</v>
      </c>
    </row>
    <row r="112" spans="1:9" ht="15.6" x14ac:dyDescent="0.3">
      <c r="A112" s="710" t="s">
        <v>929</v>
      </c>
      <c r="B112" s="711">
        <v>0</v>
      </c>
      <c r="C112" s="712">
        <v>0</v>
      </c>
      <c r="D112" s="740">
        <v>0</v>
      </c>
      <c r="E112" s="713">
        <v>0</v>
      </c>
      <c r="F112" s="711">
        <v>3589</v>
      </c>
      <c r="G112" s="712">
        <v>5125</v>
      </c>
      <c r="H112" s="713">
        <v>0</v>
      </c>
      <c r="I112" s="752">
        <v>8714</v>
      </c>
    </row>
    <row r="113" spans="1:9" ht="16.2" thickBot="1" x14ac:dyDescent="0.35">
      <c r="A113" s="741" t="s">
        <v>930</v>
      </c>
      <c r="B113" s="742">
        <v>262938</v>
      </c>
      <c r="C113" s="743">
        <v>118640</v>
      </c>
      <c r="D113" s="744">
        <v>0</v>
      </c>
      <c r="E113" s="745">
        <v>381578</v>
      </c>
      <c r="F113" s="742">
        <v>124730</v>
      </c>
      <c r="G113" s="743">
        <v>136170</v>
      </c>
      <c r="H113" s="745">
        <v>0</v>
      </c>
      <c r="I113" s="753">
        <v>260900</v>
      </c>
    </row>
  </sheetData>
  <mergeCells count="45">
    <mergeCell ref="E98:E99"/>
    <mergeCell ref="F98:F99"/>
    <mergeCell ref="G98:G99"/>
    <mergeCell ref="H98:H99"/>
    <mergeCell ref="I98:I99"/>
    <mergeCell ref="D62:D63"/>
    <mergeCell ref="E62:E63"/>
    <mergeCell ref="F62:F63"/>
    <mergeCell ref="G62:G63"/>
    <mergeCell ref="A97:A99"/>
    <mergeCell ref="B97:E97"/>
    <mergeCell ref="F97:I97"/>
    <mergeCell ref="B98:B99"/>
    <mergeCell ref="C98:C99"/>
    <mergeCell ref="D98:D99"/>
    <mergeCell ref="F43:F44"/>
    <mergeCell ref="G43:G44"/>
    <mergeCell ref="H43:H44"/>
    <mergeCell ref="I43:I44"/>
    <mergeCell ref="A60:D60"/>
    <mergeCell ref="A61:A63"/>
    <mergeCell ref="B61:D61"/>
    <mergeCell ref="E61:G61"/>
    <mergeCell ref="B62:B63"/>
    <mergeCell ref="C62:C63"/>
    <mergeCell ref="E7:E8"/>
    <mergeCell ref="F7:F8"/>
    <mergeCell ref="G7:G8"/>
    <mergeCell ref="A42:A44"/>
    <mergeCell ref="B42:E42"/>
    <mergeCell ref="F42:I42"/>
    <mergeCell ref="B43:B44"/>
    <mergeCell ref="C43:C44"/>
    <mergeCell ref="D43:D44"/>
    <mergeCell ref="E43:E44"/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92B6-4AB8-4151-8E81-3B5EFBF2B0F3}">
  <sheetPr>
    <pageSetUpPr fitToPage="1"/>
  </sheetPr>
  <dimension ref="A1:L200"/>
  <sheetViews>
    <sheetView showGridLines="0" defaultGridColor="0" colorId="18" workbookViewId="0"/>
  </sheetViews>
  <sheetFormatPr baseColWidth="10" defaultColWidth="9.109375" defaultRowHeight="15.6" x14ac:dyDescent="0.3"/>
  <cols>
    <col min="1" max="1" width="36.6640625" style="181" customWidth="1"/>
    <col min="2" max="2" width="16.88671875" style="181" customWidth="1"/>
    <col min="3" max="3" width="12.6640625" style="181" customWidth="1"/>
    <col min="4" max="4" width="14.5546875" style="181" customWidth="1"/>
    <col min="5" max="5" width="12.6640625" style="181" customWidth="1"/>
    <col min="6" max="6" width="16.6640625" style="181" customWidth="1"/>
    <col min="7" max="7" width="31" style="181" customWidth="1"/>
    <col min="8" max="8" width="15.88671875" style="181" customWidth="1"/>
    <col min="9" max="9" width="16" style="181" customWidth="1"/>
    <col min="10" max="10" width="19.109375" style="181" customWidth="1"/>
    <col min="11" max="11" width="15.6640625" style="181" customWidth="1"/>
    <col min="12" max="256" width="9.109375" style="181"/>
    <col min="257" max="257" width="36.6640625" style="181" customWidth="1"/>
    <col min="258" max="258" width="16.88671875" style="181" customWidth="1"/>
    <col min="259" max="259" width="12.6640625" style="181" customWidth="1"/>
    <col min="260" max="260" width="14.5546875" style="181" customWidth="1"/>
    <col min="261" max="261" width="12.6640625" style="181" customWidth="1"/>
    <col min="262" max="262" width="16.6640625" style="181" customWidth="1"/>
    <col min="263" max="263" width="31" style="181" customWidth="1"/>
    <col min="264" max="264" width="15.88671875" style="181" customWidth="1"/>
    <col min="265" max="265" width="16" style="181" customWidth="1"/>
    <col min="266" max="266" width="19.109375" style="181" customWidth="1"/>
    <col min="267" max="267" width="15.6640625" style="181" customWidth="1"/>
    <col min="268" max="512" width="9.109375" style="181"/>
    <col min="513" max="513" width="36.6640625" style="181" customWidth="1"/>
    <col min="514" max="514" width="16.88671875" style="181" customWidth="1"/>
    <col min="515" max="515" width="12.6640625" style="181" customWidth="1"/>
    <col min="516" max="516" width="14.5546875" style="181" customWidth="1"/>
    <col min="517" max="517" width="12.6640625" style="181" customWidth="1"/>
    <col min="518" max="518" width="16.6640625" style="181" customWidth="1"/>
    <col min="519" max="519" width="31" style="181" customWidth="1"/>
    <col min="520" max="520" width="15.88671875" style="181" customWidth="1"/>
    <col min="521" max="521" width="16" style="181" customWidth="1"/>
    <col min="522" max="522" width="19.109375" style="181" customWidth="1"/>
    <col min="523" max="523" width="15.6640625" style="181" customWidth="1"/>
    <col min="524" max="768" width="9.109375" style="181"/>
    <col min="769" max="769" width="36.6640625" style="181" customWidth="1"/>
    <col min="770" max="770" width="16.88671875" style="181" customWidth="1"/>
    <col min="771" max="771" width="12.6640625" style="181" customWidth="1"/>
    <col min="772" max="772" width="14.5546875" style="181" customWidth="1"/>
    <col min="773" max="773" width="12.6640625" style="181" customWidth="1"/>
    <col min="774" max="774" width="16.6640625" style="181" customWidth="1"/>
    <col min="775" max="775" width="31" style="181" customWidth="1"/>
    <col min="776" max="776" width="15.88671875" style="181" customWidth="1"/>
    <col min="777" max="777" width="16" style="181" customWidth="1"/>
    <col min="778" max="778" width="19.109375" style="181" customWidth="1"/>
    <col min="779" max="779" width="15.6640625" style="181" customWidth="1"/>
    <col min="780" max="1024" width="9.109375" style="181"/>
    <col min="1025" max="1025" width="36.6640625" style="181" customWidth="1"/>
    <col min="1026" max="1026" width="16.88671875" style="181" customWidth="1"/>
    <col min="1027" max="1027" width="12.6640625" style="181" customWidth="1"/>
    <col min="1028" max="1028" width="14.5546875" style="181" customWidth="1"/>
    <col min="1029" max="1029" width="12.6640625" style="181" customWidth="1"/>
    <col min="1030" max="1030" width="16.6640625" style="181" customWidth="1"/>
    <col min="1031" max="1031" width="31" style="181" customWidth="1"/>
    <col min="1032" max="1032" width="15.88671875" style="181" customWidth="1"/>
    <col min="1033" max="1033" width="16" style="181" customWidth="1"/>
    <col min="1034" max="1034" width="19.109375" style="181" customWidth="1"/>
    <col min="1035" max="1035" width="15.6640625" style="181" customWidth="1"/>
    <col min="1036" max="1280" width="9.109375" style="181"/>
    <col min="1281" max="1281" width="36.6640625" style="181" customWidth="1"/>
    <col min="1282" max="1282" width="16.88671875" style="181" customWidth="1"/>
    <col min="1283" max="1283" width="12.6640625" style="181" customWidth="1"/>
    <col min="1284" max="1284" width="14.5546875" style="181" customWidth="1"/>
    <col min="1285" max="1285" width="12.6640625" style="181" customWidth="1"/>
    <col min="1286" max="1286" width="16.6640625" style="181" customWidth="1"/>
    <col min="1287" max="1287" width="31" style="181" customWidth="1"/>
    <col min="1288" max="1288" width="15.88671875" style="181" customWidth="1"/>
    <col min="1289" max="1289" width="16" style="181" customWidth="1"/>
    <col min="1290" max="1290" width="19.109375" style="181" customWidth="1"/>
    <col min="1291" max="1291" width="15.6640625" style="181" customWidth="1"/>
    <col min="1292" max="1536" width="9.109375" style="181"/>
    <col min="1537" max="1537" width="36.6640625" style="181" customWidth="1"/>
    <col min="1538" max="1538" width="16.88671875" style="181" customWidth="1"/>
    <col min="1539" max="1539" width="12.6640625" style="181" customWidth="1"/>
    <col min="1540" max="1540" width="14.5546875" style="181" customWidth="1"/>
    <col min="1541" max="1541" width="12.6640625" style="181" customWidth="1"/>
    <col min="1542" max="1542" width="16.6640625" style="181" customWidth="1"/>
    <col min="1543" max="1543" width="31" style="181" customWidth="1"/>
    <col min="1544" max="1544" width="15.88671875" style="181" customWidth="1"/>
    <col min="1545" max="1545" width="16" style="181" customWidth="1"/>
    <col min="1546" max="1546" width="19.109375" style="181" customWidth="1"/>
    <col min="1547" max="1547" width="15.6640625" style="181" customWidth="1"/>
    <col min="1548" max="1792" width="9.109375" style="181"/>
    <col min="1793" max="1793" width="36.6640625" style="181" customWidth="1"/>
    <col min="1794" max="1794" width="16.88671875" style="181" customWidth="1"/>
    <col min="1795" max="1795" width="12.6640625" style="181" customWidth="1"/>
    <col min="1796" max="1796" width="14.5546875" style="181" customWidth="1"/>
    <col min="1797" max="1797" width="12.6640625" style="181" customWidth="1"/>
    <col min="1798" max="1798" width="16.6640625" style="181" customWidth="1"/>
    <col min="1799" max="1799" width="31" style="181" customWidth="1"/>
    <col min="1800" max="1800" width="15.88671875" style="181" customWidth="1"/>
    <col min="1801" max="1801" width="16" style="181" customWidth="1"/>
    <col min="1802" max="1802" width="19.109375" style="181" customWidth="1"/>
    <col min="1803" max="1803" width="15.6640625" style="181" customWidth="1"/>
    <col min="1804" max="2048" width="9.109375" style="181"/>
    <col min="2049" max="2049" width="36.6640625" style="181" customWidth="1"/>
    <col min="2050" max="2050" width="16.88671875" style="181" customWidth="1"/>
    <col min="2051" max="2051" width="12.6640625" style="181" customWidth="1"/>
    <col min="2052" max="2052" width="14.5546875" style="181" customWidth="1"/>
    <col min="2053" max="2053" width="12.6640625" style="181" customWidth="1"/>
    <col min="2054" max="2054" width="16.6640625" style="181" customWidth="1"/>
    <col min="2055" max="2055" width="31" style="181" customWidth="1"/>
    <col min="2056" max="2056" width="15.88671875" style="181" customWidth="1"/>
    <col min="2057" max="2057" width="16" style="181" customWidth="1"/>
    <col min="2058" max="2058" width="19.109375" style="181" customWidth="1"/>
    <col min="2059" max="2059" width="15.6640625" style="181" customWidth="1"/>
    <col min="2060" max="2304" width="9.109375" style="181"/>
    <col min="2305" max="2305" width="36.6640625" style="181" customWidth="1"/>
    <col min="2306" max="2306" width="16.88671875" style="181" customWidth="1"/>
    <col min="2307" max="2307" width="12.6640625" style="181" customWidth="1"/>
    <col min="2308" max="2308" width="14.5546875" style="181" customWidth="1"/>
    <col min="2309" max="2309" width="12.6640625" style="181" customWidth="1"/>
    <col min="2310" max="2310" width="16.6640625" style="181" customWidth="1"/>
    <col min="2311" max="2311" width="31" style="181" customWidth="1"/>
    <col min="2312" max="2312" width="15.88671875" style="181" customWidth="1"/>
    <col min="2313" max="2313" width="16" style="181" customWidth="1"/>
    <col min="2314" max="2314" width="19.109375" style="181" customWidth="1"/>
    <col min="2315" max="2315" width="15.6640625" style="181" customWidth="1"/>
    <col min="2316" max="2560" width="9.109375" style="181"/>
    <col min="2561" max="2561" width="36.6640625" style="181" customWidth="1"/>
    <col min="2562" max="2562" width="16.88671875" style="181" customWidth="1"/>
    <col min="2563" max="2563" width="12.6640625" style="181" customWidth="1"/>
    <col min="2564" max="2564" width="14.5546875" style="181" customWidth="1"/>
    <col min="2565" max="2565" width="12.6640625" style="181" customWidth="1"/>
    <col min="2566" max="2566" width="16.6640625" style="181" customWidth="1"/>
    <col min="2567" max="2567" width="31" style="181" customWidth="1"/>
    <col min="2568" max="2568" width="15.88671875" style="181" customWidth="1"/>
    <col min="2569" max="2569" width="16" style="181" customWidth="1"/>
    <col min="2570" max="2570" width="19.109375" style="181" customWidth="1"/>
    <col min="2571" max="2571" width="15.6640625" style="181" customWidth="1"/>
    <col min="2572" max="2816" width="9.109375" style="181"/>
    <col min="2817" max="2817" width="36.6640625" style="181" customWidth="1"/>
    <col min="2818" max="2818" width="16.88671875" style="181" customWidth="1"/>
    <col min="2819" max="2819" width="12.6640625" style="181" customWidth="1"/>
    <col min="2820" max="2820" width="14.5546875" style="181" customWidth="1"/>
    <col min="2821" max="2821" width="12.6640625" style="181" customWidth="1"/>
    <col min="2822" max="2822" width="16.6640625" style="181" customWidth="1"/>
    <col min="2823" max="2823" width="31" style="181" customWidth="1"/>
    <col min="2824" max="2824" width="15.88671875" style="181" customWidth="1"/>
    <col min="2825" max="2825" width="16" style="181" customWidth="1"/>
    <col min="2826" max="2826" width="19.109375" style="181" customWidth="1"/>
    <col min="2827" max="2827" width="15.6640625" style="181" customWidth="1"/>
    <col min="2828" max="3072" width="9.109375" style="181"/>
    <col min="3073" max="3073" width="36.6640625" style="181" customWidth="1"/>
    <col min="3074" max="3074" width="16.88671875" style="181" customWidth="1"/>
    <col min="3075" max="3075" width="12.6640625" style="181" customWidth="1"/>
    <col min="3076" max="3076" width="14.5546875" style="181" customWidth="1"/>
    <col min="3077" max="3077" width="12.6640625" style="181" customWidth="1"/>
    <col min="3078" max="3078" width="16.6640625" style="181" customWidth="1"/>
    <col min="3079" max="3079" width="31" style="181" customWidth="1"/>
    <col min="3080" max="3080" width="15.88671875" style="181" customWidth="1"/>
    <col min="3081" max="3081" width="16" style="181" customWidth="1"/>
    <col min="3082" max="3082" width="19.109375" style="181" customWidth="1"/>
    <col min="3083" max="3083" width="15.6640625" style="181" customWidth="1"/>
    <col min="3084" max="3328" width="9.109375" style="181"/>
    <col min="3329" max="3329" width="36.6640625" style="181" customWidth="1"/>
    <col min="3330" max="3330" width="16.88671875" style="181" customWidth="1"/>
    <col min="3331" max="3331" width="12.6640625" style="181" customWidth="1"/>
    <col min="3332" max="3332" width="14.5546875" style="181" customWidth="1"/>
    <col min="3333" max="3333" width="12.6640625" style="181" customWidth="1"/>
    <col min="3334" max="3334" width="16.6640625" style="181" customWidth="1"/>
    <col min="3335" max="3335" width="31" style="181" customWidth="1"/>
    <col min="3336" max="3336" width="15.88671875" style="181" customWidth="1"/>
    <col min="3337" max="3337" width="16" style="181" customWidth="1"/>
    <col min="3338" max="3338" width="19.109375" style="181" customWidth="1"/>
    <col min="3339" max="3339" width="15.6640625" style="181" customWidth="1"/>
    <col min="3340" max="3584" width="9.109375" style="181"/>
    <col min="3585" max="3585" width="36.6640625" style="181" customWidth="1"/>
    <col min="3586" max="3586" width="16.88671875" style="181" customWidth="1"/>
    <col min="3587" max="3587" width="12.6640625" style="181" customWidth="1"/>
    <col min="3588" max="3588" width="14.5546875" style="181" customWidth="1"/>
    <col min="3589" max="3589" width="12.6640625" style="181" customWidth="1"/>
    <col min="3590" max="3590" width="16.6640625" style="181" customWidth="1"/>
    <col min="3591" max="3591" width="31" style="181" customWidth="1"/>
    <col min="3592" max="3592" width="15.88671875" style="181" customWidth="1"/>
    <col min="3593" max="3593" width="16" style="181" customWidth="1"/>
    <col min="3594" max="3594" width="19.109375" style="181" customWidth="1"/>
    <col min="3595" max="3595" width="15.6640625" style="181" customWidth="1"/>
    <col min="3596" max="3840" width="9.109375" style="181"/>
    <col min="3841" max="3841" width="36.6640625" style="181" customWidth="1"/>
    <col min="3842" max="3842" width="16.88671875" style="181" customWidth="1"/>
    <col min="3843" max="3843" width="12.6640625" style="181" customWidth="1"/>
    <col min="3844" max="3844" width="14.5546875" style="181" customWidth="1"/>
    <col min="3845" max="3845" width="12.6640625" style="181" customWidth="1"/>
    <col min="3846" max="3846" width="16.6640625" style="181" customWidth="1"/>
    <col min="3847" max="3847" width="31" style="181" customWidth="1"/>
    <col min="3848" max="3848" width="15.88671875" style="181" customWidth="1"/>
    <col min="3849" max="3849" width="16" style="181" customWidth="1"/>
    <col min="3850" max="3850" width="19.109375" style="181" customWidth="1"/>
    <col min="3851" max="3851" width="15.6640625" style="181" customWidth="1"/>
    <col min="3852" max="4096" width="9.109375" style="181"/>
    <col min="4097" max="4097" width="36.6640625" style="181" customWidth="1"/>
    <col min="4098" max="4098" width="16.88671875" style="181" customWidth="1"/>
    <col min="4099" max="4099" width="12.6640625" style="181" customWidth="1"/>
    <col min="4100" max="4100" width="14.5546875" style="181" customWidth="1"/>
    <col min="4101" max="4101" width="12.6640625" style="181" customWidth="1"/>
    <col min="4102" max="4102" width="16.6640625" style="181" customWidth="1"/>
    <col min="4103" max="4103" width="31" style="181" customWidth="1"/>
    <col min="4104" max="4104" width="15.88671875" style="181" customWidth="1"/>
    <col min="4105" max="4105" width="16" style="181" customWidth="1"/>
    <col min="4106" max="4106" width="19.109375" style="181" customWidth="1"/>
    <col min="4107" max="4107" width="15.6640625" style="181" customWidth="1"/>
    <col min="4108" max="4352" width="9.109375" style="181"/>
    <col min="4353" max="4353" width="36.6640625" style="181" customWidth="1"/>
    <col min="4354" max="4354" width="16.88671875" style="181" customWidth="1"/>
    <col min="4355" max="4355" width="12.6640625" style="181" customWidth="1"/>
    <col min="4356" max="4356" width="14.5546875" style="181" customWidth="1"/>
    <col min="4357" max="4357" width="12.6640625" style="181" customWidth="1"/>
    <col min="4358" max="4358" width="16.6640625" style="181" customWidth="1"/>
    <col min="4359" max="4359" width="31" style="181" customWidth="1"/>
    <col min="4360" max="4360" width="15.88671875" style="181" customWidth="1"/>
    <col min="4361" max="4361" width="16" style="181" customWidth="1"/>
    <col min="4362" max="4362" width="19.109375" style="181" customWidth="1"/>
    <col min="4363" max="4363" width="15.6640625" style="181" customWidth="1"/>
    <col min="4364" max="4608" width="9.109375" style="181"/>
    <col min="4609" max="4609" width="36.6640625" style="181" customWidth="1"/>
    <col min="4610" max="4610" width="16.88671875" style="181" customWidth="1"/>
    <col min="4611" max="4611" width="12.6640625" style="181" customWidth="1"/>
    <col min="4612" max="4612" width="14.5546875" style="181" customWidth="1"/>
    <col min="4613" max="4613" width="12.6640625" style="181" customWidth="1"/>
    <col min="4614" max="4614" width="16.6640625" style="181" customWidth="1"/>
    <col min="4615" max="4615" width="31" style="181" customWidth="1"/>
    <col min="4616" max="4616" width="15.88671875" style="181" customWidth="1"/>
    <col min="4617" max="4617" width="16" style="181" customWidth="1"/>
    <col min="4618" max="4618" width="19.109375" style="181" customWidth="1"/>
    <col min="4619" max="4619" width="15.6640625" style="181" customWidth="1"/>
    <col min="4620" max="4864" width="9.109375" style="181"/>
    <col min="4865" max="4865" width="36.6640625" style="181" customWidth="1"/>
    <col min="4866" max="4866" width="16.88671875" style="181" customWidth="1"/>
    <col min="4867" max="4867" width="12.6640625" style="181" customWidth="1"/>
    <col min="4868" max="4868" width="14.5546875" style="181" customWidth="1"/>
    <col min="4869" max="4869" width="12.6640625" style="181" customWidth="1"/>
    <col min="4870" max="4870" width="16.6640625" style="181" customWidth="1"/>
    <col min="4871" max="4871" width="31" style="181" customWidth="1"/>
    <col min="4872" max="4872" width="15.88671875" style="181" customWidth="1"/>
    <col min="4873" max="4873" width="16" style="181" customWidth="1"/>
    <col min="4874" max="4874" width="19.109375" style="181" customWidth="1"/>
    <col min="4875" max="4875" width="15.6640625" style="181" customWidth="1"/>
    <col min="4876" max="5120" width="9.109375" style="181"/>
    <col min="5121" max="5121" width="36.6640625" style="181" customWidth="1"/>
    <col min="5122" max="5122" width="16.88671875" style="181" customWidth="1"/>
    <col min="5123" max="5123" width="12.6640625" style="181" customWidth="1"/>
    <col min="5124" max="5124" width="14.5546875" style="181" customWidth="1"/>
    <col min="5125" max="5125" width="12.6640625" style="181" customWidth="1"/>
    <col min="5126" max="5126" width="16.6640625" style="181" customWidth="1"/>
    <col min="5127" max="5127" width="31" style="181" customWidth="1"/>
    <col min="5128" max="5128" width="15.88671875" style="181" customWidth="1"/>
    <col min="5129" max="5129" width="16" style="181" customWidth="1"/>
    <col min="5130" max="5130" width="19.109375" style="181" customWidth="1"/>
    <col min="5131" max="5131" width="15.6640625" style="181" customWidth="1"/>
    <col min="5132" max="5376" width="9.109375" style="181"/>
    <col min="5377" max="5377" width="36.6640625" style="181" customWidth="1"/>
    <col min="5378" max="5378" width="16.88671875" style="181" customWidth="1"/>
    <col min="5379" max="5379" width="12.6640625" style="181" customWidth="1"/>
    <col min="5380" max="5380" width="14.5546875" style="181" customWidth="1"/>
    <col min="5381" max="5381" width="12.6640625" style="181" customWidth="1"/>
    <col min="5382" max="5382" width="16.6640625" style="181" customWidth="1"/>
    <col min="5383" max="5383" width="31" style="181" customWidth="1"/>
    <col min="5384" max="5384" width="15.88671875" style="181" customWidth="1"/>
    <col min="5385" max="5385" width="16" style="181" customWidth="1"/>
    <col min="5386" max="5386" width="19.109375" style="181" customWidth="1"/>
    <col min="5387" max="5387" width="15.6640625" style="181" customWidth="1"/>
    <col min="5388" max="5632" width="9.109375" style="181"/>
    <col min="5633" max="5633" width="36.6640625" style="181" customWidth="1"/>
    <col min="5634" max="5634" width="16.88671875" style="181" customWidth="1"/>
    <col min="5635" max="5635" width="12.6640625" style="181" customWidth="1"/>
    <col min="5636" max="5636" width="14.5546875" style="181" customWidth="1"/>
    <col min="5637" max="5637" width="12.6640625" style="181" customWidth="1"/>
    <col min="5638" max="5638" width="16.6640625" style="181" customWidth="1"/>
    <col min="5639" max="5639" width="31" style="181" customWidth="1"/>
    <col min="5640" max="5640" width="15.88671875" style="181" customWidth="1"/>
    <col min="5641" max="5641" width="16" style="181" customWidth="1"/>
    <col min="5642" max="5642" width="19.109375" style="181" customWidth="1"/>
    <col min="5643" max="5643" width="15.6640625" style="181" customWidth="1"/>
    <col min="5644" max="5888" width="9.109375" style="181"/>
    <col min="5889" max="5889" width="36.6640625" style="181" customWidth="1"/>
    <col min="5890" max="5890" width="16.88671875" style="181" customWidth="1"/>
    <col min="5891" max="5891" width="12.6640625" style="181" customWidth="1"/>
    <col min="5892" max="5892" width="14.5546875" style="181" customWidth="1"/>
    <col min="5893" max="5893" width="12.6640625" style="181" customWidth="1"/>
    <col min="5894" max="5894" width="16.6640625" style="181" customWidth="1"/>
    <col min="5895" max="5895" width="31" style="181" customWidth="1"/>
    <col min="5896" max="5896" width="15.88671875" style="181" customWidth="1"/>
    <col min="5897" max="5897" width="16" style="181" customWidth="1"/>
    <col min="5898" max="5898" width="19.109375" style="181" customWidth="1"/>
    <col min="5899" max="5899" width="15.6640625" style="181" customWidth="1"/>
    <col min="5900" max="6144" width="9.109375" style="181"/>
    <col min="6145" max="6145" width="36.6640625" style="181" customWidth="1"/>
    <col min="6146" max="6146" width="16.88671875" style="181" customWidth="1"/>
    <col min="6147" max="6147" width="12.6640625" style="181" customWidth="1"/>
    <col min="6148" max="6148" width="14.5546875" style="181" customWidth="1"/>
    <col min="6149" max="6149" width="12.6640625" style="181" customWidth="1"/>
    <col min="6150" max="6150" width="16.6640625" style="181" customWidth="1"/>
    <col min="6151" max="6151" width="31" style="181" customWidth="1"/>
    <col min="6152" max="6152" width="15.88671875" style="181" customWidth="1"/>
    <col min="6153" max="6153" width="16" style="181" customWidth="1"/>
    <col min="6154" max="6154" width="19.109375" style="181" customWidth="1"/>
    <col min="6155" max="6155" width="15.6640625" style="181" customWidth="1"/>
    <col min="6156" max="6400" width="9.109375" style="181"/>
    <col min="6401" max="6401" width="36.6640625" style="181" customWidth="1"/>
    <col min="6402" max="6402" width="16.88671875" style="181" customWidth="1"/>
    <col min="6403" max="6403" width="12.6640625" style="181" customWidth="1"/>
    <col min="6404" max="6404" width="14.5546875" style="181" customWidth="1"/>
    <col min="6405" max="6405" width="12.6640625" style="181" customWidth="1"/>
    <col min="6406" max="6406" width="16.6640625" style="181" customWidth="1"/>
    <col min="6407" max="6407" width="31" style="181" customWidth="1"/>
    <col min="6408" max="6408" width="15.88671875" style="181" customWidth="1"/>
    <col min="6409" max="6409" width="16" style="181" customWidth="1"/>
    <col min="6410" max="6410" width="19.109375" style="181" customWidth="1"/>
    <col min="6411" max="6411" width="15.6640625" style="181" customWidth="1"/>
    <col min="6412" max="6656" width="9.109375" style="181"/>
    <col min="6657" max="6657" width="36.6640625" style="181" customWidth="1"/>
    <col min="6658" max="6658" width="16.88671875" style="181" customWidth="1"/>
    <col min="6659" max="6659" width="12.6640625" style="181" customWidth="1"/>
    <col min="6660" max="6660" width="14.5546875" style="181" customWidth="1"/>
    <col min="6661" max="6661" width="12.6640625" style="181" customWidth="1"/>
    <col min="6662" max="6662" width="16.6640625" style="181" customWidth="1"/>
    <col min="6663" max="6663" width="31" style="181" customWidth="1"/>
    <col min="6664" max="6664" width="15.88671875" style="181" customWidth="1"/>
    <col min="6665" max="6665" width="16" style="181" customWidth="1"/>
    <col min="6666" max="6666" width="19.109375" style="181" customWidth="1"/>
    <col min="6667" max="6667" width="15.6640625" style="181" customWidth="1"/>
    <col min="6668" max="6912" width="9.109375" style="181"/>
    <col min="6913" max="6913" width="36.6640625" style="181" customWidth="1"/>
    <col min="6914" max="6914" width="16.88671875" style="181" customWidth="1"/>
    <col min="6915" max="6915" width="12.6640625" style="181" customWidth="1"/>
    <col min="6916" max="6916" width="14.5546875" style="181" customWidth="1"/>
    <col min="6917" max="6917" width="12.6640625" style="181" customWidth="1"/>
    <col min="6918" max="6918" width="16.6640625" style="181" customWidth="1"/>
    <col min="6919" max="6919" width="31" style="181" customWidth="1"/>
    <col min="6920" max="6920" width="15.88671875" style="181" customWidth="1"/>
    <col min="6921" max="6921" width="16" style="181" customWidth="1"/>
    <col min="6922" max="6922" width="19.109375" style="181" customWidth="1"/>
    <col min="6923" max="6923" width="15.6640625" style="181" customWidth="1"/>
    <col min="6924" max="7168" width="9.109375" style="181"/>
    <col min="7169" max="7169" width="36.6640625" style="181" customWidth="1"/>
    <col min="7170" max="7170" width="16.88671875" style="181" customWidth="1"/>
    <col min="7171" max="7171" width="12.6640625" style="181" customWidth="1"/>
    <col min="7172" max="7172" width="14.5546875" style="181" customWidth="1"/>
    <col min="7173" max="7173" width="12.6640625" style="181" customWidth="1"/>
    <col min="7174" max="7174" width="16.6640625" style="181" customWidth="1"/>
    <col min="7175" max="7175" width="31" style="181" customWidth="1"/>
    <col min="7176" max="7176" width="15.88671875" style="181" customWidth="1"/>
    <col min="7177" max="7177" width="16" style="181" customWidth="1"/>
    <col min="7178" max="7178" width="19.109375" style="181" customWidth="1"/>
    <col min="7179" max="7179" width="15.6640625" style="181" customWidth="1"/>
    <col min="7180" max="7424" width="9.109375" style="181"/>
    <col min="7425" max="7425" width="36.6640625" style="181" customWidth="1"/>
    <col min="7426" max="7426" width="16.88671875" style="181" customWidth="1"/>
    <col min="7427" max="7427" width="12.6640625" style="181" customWidth="1"/>
    <col min="7428" max="7428" width="14.5546875" style="181" customWidth="1"/>
    <col min="7429" max="7429" width="12.6640625" style="181" customWidth="1"/>
    <col min="7430" max="7430" width="16.6640625" style="181" customWidth="1"/>
    <col min="7431" max="7431" width="31" style="181" customWidth="1"/>
    <col min="7432" max="7432" width="15.88671875" style="181" customWidth="1"/>
    <col min="7433" max="7433" width="16" style="181" customWidth="1"/>
    <col min="7434" max="7434" width="19.109375" style="181" customWidth="1"/>
    <col min="7435" max="7435" width="15.6640625" style="181" customWidth="1"/>
    <col min="7436" max="7680" width="9.109375" style="181"/>
    <col min="7681" max="7681" width="36.6640625" style="181" customWidth="1"/>
    <col min="7682" max="7682" width="16.88671875" style="181" customWidth="1"/>
    <col min="7683" max="7683" width="12.6640625" style="181" customWidth="1"/>
    <col min="7684" max="7684" width="14.5546875" style="181" customWidth="1"/>
    <col min="7685" max="7685" width="12.6640625" style="181" customWidth="1"/>
    <col min="7686" max="7686" width="16.6640625" style="181" customWidth="1"/>
    <col min="7687" max="7687" width="31" style="181" customWidth="1"/>
    <col min="7688" max="7688" width="15.88671875" style="181" customWidth="1"/>
    <col min="7689" max="7689" width="16" style="181" customWidth="1"/>
    <col min="7690" max="7690" width="19.109375" style="181" customWidth="1"/>
    <col min="7691" max="7691" width="15.6640625" style="181" customWidth="1"/>
    <col min="7692" max="7936" width="9.109375" style="181"/>
    <col min="7937" max="7937" width="36.6640625" style="181" customWidth="1"/>
    <col min="7938" max="7938" width="16.88671875" style="181" customWidth="1"/>
    <col min="7939" max="7939" width="12.6640625" style="181" customWidth="1"/>
    <col min="7940" max="7940" width="14.5546875" style="181" customWidth="1"/>
    <col min="7941" max="7941" width="12.6640625" style="181" customWidth="1"/>
    <col min="7942" max="7942" width="16.6640625" style="181" customWidth="1"/>
    <col min="7943" max="7943" width="31" style="181" customWidth="1"/>
    <col min="7944" max="7944" width="15.88671875" style="181" customWidth="1"/>
    <col min="7945" max="7945" width="16" style="181" customWidth="1"/>
    <col min="7946" max="7946" width="19.109375" style="181" customWidth="1"/>
    <col min="7947" max="7947" width="15.6640625" style="181" customWidth="1"/>
    <col min="7948" max="8192" width="9.109375" style="181"/>
    <col min="8193" max="8193" width="36.6640625" style="181" customWidth="1"/>
    <col min="8194" max="8194" width="16.88671875" style="181" customWidth="1"/>
    <col min="8195" max="8195" width="12.6640625" style="181" customWidth="1"/>
    <col min="8196" max="8196" width="14.5546875" style="181" customWidth="1"/>
    <col min="8197" max="8197" width="12.6640625" style="181" customWidth="1"/>
    <col min="8198" max="8198" width="16.6640625" style="181" customWidth="1"/>
    <col min="8199" max="8199" width="31" style="181" customWidth="1"/>
    <col min="8200" max="8200" width="15.88671875" style="181" customWidth="1"/>
    <col min="8201" max="8201" width="16" style="181" customWidth="1"/>
    <col min="8202" max="8202" width="19.109375" style="181" customWidth="1"/>
    <col min="8203" max="8203" width="15.6640625" style="181" customWidth="1"/>
    <col min="8204" max="8448" width="9.109375" style="181"/>
    <col min="8449" max="8449" width="36.6640625" style="181" customWidth="1"/>
    <col min="8450" max="8450" width="16.88671875" style="181" customWidth="1"/>
    <col min="8451" max="8451" width="12.6640625" style="181" customWidth="1"/>
    <col min="8452" max="8452" width="14.5546875" style="181" customWidth="1"/>
    <col min="8453" max="8453" width="12.6640625" style="181" customWidth="1"/>
    <col min="8454" max="8454" width="16.6640625" style="181" customWidth="1"/>
    <col min="8455" max="8455" width="31" style="181" customWidth="1"/>
    <col min="8456" max="8456" width="15.88671875" style="181" customWidth="1"/>
    <col min="8457" max="8457" width="16" style="181" customWidth="1"/>
    <col min="8458" max="8458" width="19.109375" style="181" customWidth="1"/>
    <col min="8459" max="8459" width="15.6640625" style="181" customWidth="1"/>
    <col min="8460" max="8704" width="9.109375" style="181"/>
    <col min="8705" max="8705" width="36.6640625" style="181" customWidth="1"/>
    <col min="8706" max="8706" width="16.88671875" style="181" customWidth="1"/>
    <col min="8707" max="8707" width="12.6640625" style="181" customWidth="1"/>
    <col min="8708" max="8708" width="14.5546875" style="181" customWidth="1"/>
    <col min="8709" max="8709" width="12.6640625" style="181" customWidth="1"/>
    <col min="8710" max="8710" width="16.6640625" style="181" customWidth="1"/>
    <col min="8711" max="8711" width="31" style="181" customWidth="1"/>
    <col min="8712" max="8712" width="15.88671875" style="181" customWidth="1"/>
    <col min="8713" max="8713" width="16" style="181" customWidth="1"/>
    <col min="8714" max="8714" width="19.109375" style="181" customWidth="1"/>
    <col min="8715" max="8715" width="15.6640625" style="181" customWidth="1"/>
    <col min="8716" max="8960" width="9.109375" style="181"/>
    <col min="8961" max="8961" width="36.6640625" style="181" customWidth="1"/>
    <col min="8962" max="8962" width="16.88671875" style="181" customWidth="1"/>
    <col min="8963" max="8963" width="12.6640625" style="181" customWidth="1"/>
    <col min="8964" max="8964" width="14.5546875" style="181" customWidth="1"/>
    <col min="8965" max="8965" width="12.6640625" style="181" customWidth="1"/>
    <col min="8966" max="8966" width="16.6640625" style="181" customWidth="1"/>
    <col min="8967" max="8967" width="31" style="181" customWidth="1"/>
    <col min="8968" max="8968" width="15.88671875" style="181" customWidth="1"/>
    <col min="8969" max="8969" width="16" style="181" customWidth="1"/>
    <col min="8970" max="8970" width="19.109375" style="181" customWidth="1"/>
    <col min="8971" max="8971" width="15.6640625" style="181" customWidth="1"/>
    <col min="8972" max="9216" width="9.109375" style="181"/>
    <col min="9217" max="9217" width="36.6640625" style="181" customWidth="1"/>
    <col min="9218" max="9218" width="16.88671875" style="181" customWidth="1"/>
    <col min="9219" max="9219" width="12.6640625" style="181" customWidth="1"/>
    <col min="9220" max="9220" width="14.5546875" style="181" customWidth="1"/>
    <col min="9221" max="9221" width="12.6640625" style="181" customWidth="1"/>
    <col min="9222" max="9222" width="16.6640625" style="181" customWidth="1"/>
    <col min="9223" max="9223" width="31" style="181" customWidth="1"/>
    <col min="9224" max="9224" width="15.88671875" style="181" customWidth="1"/>
    <col min="9225" max="9225" width="16" style="181" customWidth="1"/>
    <col min="9226" max="9226" width="19.109375" style="181" customWidth="1"/>
    <col min="9227" max="9227" width="15.6640625" style="181" customWidth="1"/>
    <col min="9228" max="9472" width="9.109375" style="181"/>
    <col min="9473" max="9473" width="36.6640625" style="181" customWidth="1"/>
    <col min="9474" max="9474" width="16.88671875" style="181" customWidth="1"/>
    <col min="9475" max="9475" width="12.6640625" style="181" customWidth="1"/>
    <col min="9476" max="9476" width="14.5546875" style="181" customWidth="1"/>
    <col min="9477" max="9477" width="12.6640625" style="181" customWidth="1"/>
    <col min="9478" max="9478" width="16.6640625" style="181" customWidth="1"/>
    <col min="9479" max="9479" width="31" style="181" customWidth="1"/>
    <col min="9480" max="9480" width="15.88671875" style="181" customWidth="1"/>
    <col min="9481" max="9481" width="16" style="181" customWidth="1"/>
    <col min="9482" max="9482" width="19.109375" style="181" customWidth="1"/>
    <col min="9483" max="9483" width="15.6640625" style="181" customWidth="1"/>
    <col min="9484" max="9728" width="9.109375" style="181"/>
    <col min="9729" max="9729" width="36.6640625" style="181" customWidth="1"/>
    <col min="9730" max="9730" width="16.88671875" style="181" customWidth="1"/>
    <col min="9731" max="9731" width="12.6640625" style="181" customWidth="1"/>
    <col min="9732" max="9732" width="14.5546875" style="181" customWidth="1"/>
    <col min="9733" max="9733" width="12.6640625" style="181" customWidth="1"/>
    <col min="9734" max="9734" width="16.6640625" style="181" customWidth="1"/>
    <col min="9735" max="9735" width="31" style="181" customWidth="1"/>
    <col min="9736" max="9736" width="15.88671875" style="181" customWidth="1"/>
    <col min="9737" max="9737" width="16" style="181" customWidth="1"/>
    <col min="9738" max="9738" width="19.109375" style="181" customWidth="1"/>
    <col min="9739" max="9739" width="15.6640625" style="181" customWidth="1"/>
    <col min="9740" max="9984" width="9.109375" style="181"/>
    <col min="9985" max="9985" width="36.6640625" style="181" customWidth="1"/>
    <col min="9986" max="9986" width="16.88671875" style="181" customWidth="1"/>
    <col min="9987" max="9987" width="12.6640625" style="181" customWidth="1"/>
    <col min="9988" max="9988" width="14.5546875" style="181" customWidth="1"/>
    <col min="9989" max="9989" width="12.6640625" style="181" customWidth="1"/>
    <col min="9990" max="9990" width="16.6640625" style="181" customWidth="1"/>
    <col min="9991" max="9991" width="31" style="181" customWidth="1"/>
    <col min="9992" max="9992" width="15.88671875" style="181" customWidth="1"/>
    <col min="9993" max="9993" width="16" style="181" customWidth="1"/>
    <col min="9994" max="9994" width="19.109375" style="181" customWidth="1"/>
    <col min="9995" max="9995" width="15.6640625" style="181" customWidth="1"/>
    <col min="9996" max="10240" width="9.109375" style="181"/>
    <col min="10241" max="10241" width="36.6640625" style="181" customWidth="1"/>
    <col min="10242" max="10242" width="16.88671875" style="181" customWidth="1"/>
    <col min="10243" max="10243" width="12.6640625" style="181" customWidth="1"/>
    <col min="10244" max="10244" width="14.5546875" style="181" customWidth="1"/>
    <col min="10245" max="10245" width="12.6640625" style="181" customWidth="1"/>
    <col min="10246" max="10246" width="16.6640625" style="181" customWidth="1"/>
    <col min="10247" max="10247" width="31" style="181" customWidth="1"/>
    <col min="10248" max="10248" width="15.88671875" style="181" customWidth="1"/>
    <col min="10249" max="10249" width="16" style="181" customWidth="1"/>
    <col min="10250" max="10250" width="19.109375" style="181" customWidth="1"/>
    <col min="10251" max="10251" width="15.6640625" style="181" customWidth="1"/>
    <col min="10252" max="10496" width="9.109375" style="181"/>
    <col min="10497" max="10497" width="36.6640625" style="181" customWidth="1"/>
    <col min="10498" max="10498" width="16.88671875" style="181" customWidth="1"/>
    <col min="10499" max="10499" width="12.6640625" style="181" customWidth="1"/>
    <col min="10500" max="10500" width="14.5546875" style="181" customWidth="1"/>
    <col min="10501" max="10501" width="12.6640625" style="181" customWidth="1"/>
    <col min="10502" max="10502" width="16.6640625" style="181" customWidth="1"/>
    <col min="10503" max="10503" width="31" style="181" customWidth="1"/>
    <col min="10504" max="10504" width="15.88671875" style="181" customWidth="1"/>
    <col min="10505" max="10505" width="16" style="181" customWidth="1"/>
    <col min="10506" max="10506" width="19.109375" style="181" customWidth="1"/>
    <col min="10507" max="10507" width="15.6640625" style="181" customWidth="1"/>
    <col min="10508" max="10752" width="9.109375" style="181"/>
    <col min="10753" max="10753" width="36.6640625" style="181" customWidth="1"/>
    <col min="10754" max="10754" width="16.88671875" style="181" customWidth="1"/>
    <col min="10755" max="10755" width="12.6640625" style="181" customWidth="1"/>
    <col min="10756" max="10756" width="14.5546875" style="181" customWidth="1"/>
    <col min="10757" max="10757" width="12.6640625" style="181" customWidth="1"/>
    <col min="10758" max="10758" width="16.6640625" style="181" customWidth="1"/>
    <col min="10759" max="10759" width="31" style="181" customWidth="1"/>
    <col min="10760" max="10760" width="15.88671875" style="181" customWidth="1"/>
    <col min="10761" max="10761" width="16" style="181" customWidth="1"/>
    <col min="10762" max="10762" width="19.109375" style="181" customWidth="1"/>
    <col min="10763" max="10763" width="15.6640625" style="181" customWidth="1"/>
    <col min="10764" max="11008" width="9.109375" style="181"/>
    <col min="11009" max="11009" width="36.6640625" style="181" customWidth="1"/>
    <col min="11010" max="11010" width="16.88671875" style="181" customWidth="1"/>
    <col min="11011" max="11011" width="12.6640625" style="181" customWidth="1"/>
    <col min="11012" max="11012" width="14.5546875" style="181" customWidth="1"/>
    <col min="11013" max="11013" width="12.6640625" style="181" customWidth="1"/>
    <col min="11014" max="11014" width="16.6640625" style="181" customWidth="1"/>
    <col min="11015" max="11015" width="31" style="181" customWidth="1"/>
    <col min="11016" max="11016" width="15.88671875" style="181" customWidth="1"/>
    <col min="11017" max="11017" width="16" style="181" customWidth="1"/>
    <col min="11018" max="11018" width="19.109375" style="181" customWidth="1"/>
    <col min="11019" max="11019" width="15.6640625" style="181" customWidth="1"/>
    <col min="11020" max="11264" width="9.109375" style="181"/>
    <col min="11265" max="11265" width="36.6640625" style="181" customWidth="1"/>
    <col min="11266" max="11266" width="16.88671875" style="181" customWidth="1"/>
    <col min="11267" max="11267" width="12.6640625" style="181" customWidth="1"/>
    <col min="11268" max="11268" width="14.5546875" style="181" customWidth="1"/>
    <col min="11269" max="11269" width="12.6640625" style="181" customWidth="1"/>
    <col min="11270" max="11270" width="16.6640625" style="181" customWidth="1"/>
    <col min="11271" max="11271" width="31" style="181" customWidth="1"/>
    <col min="11272" max="11272" width="15.88671875" style="181" customWidth="1"/>
    <col min="11273" max="11273" width="16" style="181" customWidth="1"/>
    <col min="11274" max="11274" width="19.109375" style="181" customWidth="1"/>
    <col min="11275" max="11275" width="15.6640625" style="181" customWidth="1"/>
    <col min="11276" max="11520" width="9.109375" style="181"/>
    <col min="11521" max="11521" width="36.6640625" style="181" customWidth="1"/>
    <col min="11522" max="11522" width="16.88671875" style="181" customWidth="1"/>
    <col min="11523" max="11523" width="12.6640625" style="181" customWidth="1"/>
    <col min="11524" max="11524" width="14.5546875" style="181" customWidth="1"/>
    <col min="11525" max="11525" width="12.6640625" style="181" customWidth="1"/>
    <col min="11526" max="11526" width="16.6640625" style="181" customWidth="1"/>
    <col min="11527" max="11527" width="31" style="181" customWidth="1"/>
    <col min="11528" max="11528" width="15.88671875" style="181" customWidth="1"/>
    <col min="11529" max="11529" width="16" style="181" customWidth="1"/>
    <col min="11530" max="11530" width="19.109375" style="181" customWidth="1"/>
    <col min="11531" max="11531" width="15.6640625" style="181" customWidth="1"/>
    <col min="11532" max="11776" width="9.109375" style="181"/>
    <col min="11777" max="11777" width="36.6640625" style="181" customWidth="1"/>
    <col min="11778" max="11778" width="16.88671875" style="181" customWidth="1"/>
    <col min="11779" max="11779" width="12.6640625" style="181" customWidth="1"/>
    <col min="11780" max="11780" width="14.5546875" style="181" customWidth="1"/>
    <col min="11781" max="11781" width="12.6640625" style="181" customWidth="1"/>
    <col min="11782" max="11782" width="16.6640625" style="181" customWidth="1"/>
    <col min="11783" max="11783" width="31" style="181" customWidth="1"/>
    <col min="11784" max="11784" width="15.88671875" style="181" customWidth="1"/>
    <col min="11785" max="11785" width="16" style="181" customWidth="1"/>
    <col min="11786" max="11786" width="19.109375" style="181" customWidth="1"/>
    <col min="11787" max="11787" width="15.6640625" style="181" customWidth="1"/>
    <col min="11788" max="12032" width="9.109375" style="181"/>
    <col min="12033" max="12033" width="36.6640625" style="181" customWidth="1"/>
    <col min="12034" max="12034" width="16.88671875" style="181" customWidth="1"/>
    <col min="12035" max="12035" width="12.6640625" style="181" customWidth="1"/>
    <col min="12036" max="12036" width="14.5546875" style="181" customWidth="1"/>
    <col min="12037" max="12037" width="12.6640625" style="181" customWidth="1"/>
    <col min="12038" max="12038" width="16.6640625" style="181" customWidth="1"/>
    <col min="12039" max="12039" width="31" style="181" customWidth="1"/>
    <col min="12040" max="12040" width="15.88671875" style="181" customWidth="1"/>
    <col min="12041" max="12041" width="16" style="181" customWidth="1"/>
    <col min="12042" max="12042" width="19.109375" style="181" customWidth="1"/>
    <col min="12043" max="12043" width="15.6640625" style="181" customWidth="1"/>
    <col min="12044" max="12288" width="9.109375" style="181"/>
    <col min="12289" max="12289" width="36.6640625" style="181" customWidth="1"/>
    <col min="12290" max="12290" width="16.88671875" style="181" customWidth="1"/>
    <col min="12291" max="12291" width="12.6640625" style="181" customWidth="1"/>
    <col min="12292" max="12292" width="14.5546875" style="181" customWidth="1"/>
    <col min="12293" max="12293" width="12.6640625" style="181" customWidth="1"/>
    <col min="12294" max="12294" width="16.6640625" style="181" customWidth="1"/>
    <col min="12295" max="12295" width="31" style="181" customWidth="1"/>
    <col min="12296" max="12296" width="15.88671875" style="181" customWidth="1"/>
    <col min="12297" max="12297" width="16" style="181" customWidth="1"/>
    <col min="12298" max="12298" width="19.109375" style="181" customWidth="1"/>
    <col min="12299" max="12299" width="15.6640625" style="181" customWidth="1"/>
    <col min="12300" max="12544" width="9.109375" style="181"/>
    <col min="12545" max="12545" width="36.6640625" style="181" customWidth="1"/>
    <col min="12546" max="12546" width="16.88671875" style="181" customWidth="1"/>
    <col min="12547" max="12547" width="12.6640625" style="181" customWidth="1"/>
    <col min="12548" max="12548" width="14.5546875" style="181" customWidth="1"/>
    <col min="12549" max="12549" width="12.6640625" style="181" customWidth="1"/>
    <col min="12550" max="12550" width="16.6640625" style="181" customWidth="1"/>
    <col min="12551" max="12551" width="31" style="181" customWidth="1"/>
    <col min="12552" max="12552" width="15.88671875" style="181" customWidth="1"/>
    <col min="12553" max="12553" width="16" style="181" customWidth="1"/>
    <col min="12554" max="12554" width="19.109375" style="181" customWidth="1"/>
    <col min="12555" max="12555" width="15.6640625" style="181" customWidth="1"/>
    <col min="12556" max="12800" width="9.109375" style="181"/>
    <col min="12801" max="12801" width="36.6640625" style="181" customWidth="1"/>
    <col min="12802" max="12802" width="16.88671875" style="181" customWidth="1"/>
    <col min="12803" max="12803" width="12.6640625" style="181" customWidth="1"/>
    <col min="12804" max="12804" width="14.5546875" style="181" customWidth="1"/>
    <col min="12805" max="12805" width="12.6640625" style="181" customWidth="1"/>
    <col min="12806" max="12806" width="16.6640625" style="181" customWidth="1"/>
    <col min="12807" max="12807" width="31" style="181" customWidth="1"/>
    <col min="12808" max="12808" width="15.88671875" style="181" customWidth="1"/>
    <col min="12809" max="12809" width="16" style="181" customWidth="1"/>
    <col min="12810" max="12810" width="19.109375" style="181" customWidth="1"/>
    <col min="12811" max="12811" width="15.6640625" style="181" customWidth="1"/>
    <col min="12812" max="13056" width="9.109375" style="181"/>
    <col min="13057" max="13057" width="36.6640625" style="181" customWidth="1"/>
    <col min="13058" max="13058" width="16.88671875" style="181" customWidth="1"/>
    <col min="13059" max="13059" width="12.6640625" style="181" customWidth="1"/>
    <col min="13060" max="13060" width="14.5546875" style="181" customWidth="1"/>
    <col min="13061" max="13061" width="12.6640625" style="181" customWidth="1"/>
    <col min="13062" max="13062" width="16.6640625" style="181" customWidth="1"/>
    <col min="13063" max="13063" width="31" style="181" customWidth="1"/>
    <col min="13064" max="13064" width="15.88671875" style="181" customWidth="1"/>
    <col min="13065" max="13065" width="16" style="181" customWidth="1"/>
    <col min="13066" max="13066" width="19.109375" style="181" customWidth="1"/>
    <col min="13067" max="13067" width="15.6640625" style="181" customWidth="1"/>
    <col min="13068" max="13312" width="9.109375" style="181"/>
    <col min="13313" max="13313" width="36.6640625" style="181" customWidth="1"/>
    <col min="13314" max="13314" width="16.88671875" style="181" customWidth="1"/>
    <col min="13315" max="13315" width="12.6640625" style="181" customWidth="1"/>
    <col min="13316" max="13316" width="14.5546875" style="181" customWidth="1"/>
    <col min="13317" max="13317" width="12.6640625" style="181" customWidth="1"/>
    <col min="13318" max="13318" width="16.6640625" style="181" customWidth="1"/>
    <col min="13319" max="13319" width="31" style="181" customWidth="1"/>
    <col min="13320" max="13320" width="15.88671875" style="181" customWidth="1"/>
    <col min="13321" max="13321" width="16" style="181" customWidth="1"/>
    <col min="13322" max="13322" width="19.109375" style="181" customWidth="1"/>
    <col min="13323" max="13323" width="15.6640625" style="181" customWidth="1"/>
    <col min="13324" max="13568" width="9.109375" style="181"/>
    <col min="13569" max="13569" width="36.6640625" style="181" customWidth="1"/>
    <col min="13570" max="13570" width="16.88671875" style="181" customWidth="1"/>
    <col min="13571" max="13571" width="12.6640625" style="181" customWidth="1"/>
    <col min="13572" max="13572" width="14.5546875" style="181" customWidth="1"/>
    <col min="13573" max="13573" width="12.6640625" style="181" customWidth="1"/>
    <col min="13574" max="13574" width="16.6640625" style="181" customWidth="1"/>
    <col min="13575" max="13575" width="31" style="181" customWidth="1"/>
    <col min="13576" max="13576" width="15.88671875" style="181" customWidth="1"/>
    <col min="13577" max="13577" width="16" style="181" customWidth="1"/>
    <col min="13578" max="13578" width="19.109375" style="181" customWidth="1"/>
    <col min="13579" max="13579" width="15.6640625" style="181" customWidth="1"/>
    <col min="13580" max="13824" width="9.109375" style="181"/>
    <col min="13825" max="13825" width="36.6640625" style="181" customWidth="1"/>
    <col min="13826" max="13826" width="16.88671875" style="181" customWidth="1"/>
    <col min="13827" max="13827" width="12.6640625" style="181" customWidth="1"/>
    <col min="13828" max="13828" width="14.5546875" style="181" customWidth="1"/>
    <col min="13829" max="13829" width="12.6640625" style="181" customWidth="1"/>
    <col min="13830" max="13830" width="16.6640625" style="181" customWidth="1"/>
    <col min="13831" max="13831" width="31" style="181" customWidth="1"/>
    <col min="13832" max="13832" width="15.88671875" style="181" customWidth="1"/>
    <col min="13833" max="13833" width="16" style="181" customWidth="1"/>
    <col min="13834" max="13834" width="19.109375" style="181" customWidth="1"/>
    <col min="13835" max="13835" width="15.6640625" style="181" customWidth="1"/>
    <col min="13836" max="14080" width="9.109375" style="181"/>
    <col min="14081" max="14081" width="36.6640625" style="181" customWidth="1"/>
    <col min="14082" max="14082" width="16.88671875" style="181" customWidth="1"/>
    <col min="14083" max="14083" width="12.6640625" style="181" customWidth="1"/>
    <col min="14084" max="14084" width="14.5546875" style="181" customWidth="1"/>
    <col min="14085" max="14085" width="12.6640625" style="181" customWidth="1"/>
    <col min="14086" max="14086" width="16.6640625" style="181" customWidth="1"/>
    <col min="14087" max="14087" width="31" style="181" customWidth="1"/>
    <col min="14088" max="14088" width="15.88671875" style="181" customWidth="1"/>
    <col min="14089" max="14089" width="16" style="181" customWidth="1"/>
    <col min="14090" max="14090" width="19.109375" style="181" customWidth="1"/>
    <col min="14091" max="14091" width="15.6640625" style="181" customWidth="1"/>
    <col min="14092" max="14336" width="9.109375" style="181"/>
    <col min="14337" max="14337" width="36.6640625" style="181" customWidth="1"/>
    <col min="14338" max="14338" width="16.88671875" style="181" customWidth="1"/>
    <col min="14339" max="14339" width="12.6640625" style="181" customWidth="1"/>
    <col min="14340" max="14340" width="14.5546875" style="181" customWidth="1"/>
    <col min="14341" max="14341" width="12.6640625" style="181" customWidth="1"/>
    <col min="14342" max="14342" width="16.6640625" style="181" customWidth="1"/>
    <col min="14343" max="14343" width="31" style="181" customWidth="1"/>
    <col min="14344" max="14344" width="15.88671875" style="181" customWidth="1"/>
    <col min="14345" max="14345" width="16" style="181" customWidth="1"/>
    <col min="14346" max="14346" width="19.109375" style="181" customWidth="1"/>
    <col min="14347" max="14347" width="15.6640625" style="181" customWidth="1"/>
    <col min="14348" max="14592" width="9.109375" style="181"/>
    <col min="14593" max="14593" width="36.6640625" style="181" customWidth="1"/>
    <col min="14594" max="14594" width="16.88671875" style="181" customWidth="1"/>
    <col min="14595" max="14595" width="12.6640625" style="181" customWidth="1"/>
    <col min="14596" max="14596" width="14.5546875" style="181" customWidth="1"/>
    <col min="14597" max="14597" width="12.6640625" style="181" customWidth="1"/>
    <col min="14598" max="14598" width="16.6640625" style="181" customWidth="1"/>
    <col min="14599" max="14599" width="31" style="181" customWidth="1"/>
    <col min="14600" max="14600" width="15.88671875" style="181" customWidth="1"/>
    <col min="14601" max="14601" width="16" style="181" customWidth="1"/>
    <col min="14602" max="14602" width="19.109375" style="181" customWidth="1"/>
    <col min="14603" max="14603" width="15.6640625" style="181" customWidth="1"/>
    <col min="14604" max="14848" width="9.109375" style="181"/>
    <col min="14849" max="14849" width="36.6640625" style="181" customWidth="1"/>
    <col min="14850" max="14850" width="16.88671875" style="181" customWidth="1"/>
    <col min="14851" max="14851" width="12.6640625" style="181" customWidth="1"/>
    <col min="14852" max="14852" width="14.5546875" style="181" customWidth="1"/>
    <col min="14853" max="14853" width="12.6640625" style="181" customWidth="1"/>
    <col min="14854" max="14854" width="16.6640625" style="181" customWidth="1"/>
    <col min="14855" max="14855" width="31" style="181" customWidth="1"/>
    <col min="14856" max="14856" width="15.88671875" style="181" customWidth="1"/>
    <col min="14857" max="14857" width="16" style="181" customWidth="1"/>
    <col min="14858" max="14858" width="19.109375" style="181" customWidth="1"/>
    <col min="14859" max="14859" width="15.6640625" style="181" customWidth="1"/>
    <col min="14860" max="15104" width="9.109375" style="181"/>
    <col min="15105" max="15105" width="36.6640625" style="181" customWidth="1"/>
    <col min="15106" max="15106" width="16.88671875" style="181" customWidth="1"/>
    <col min="15107" max="15107" width="12.6640625" style="181" customWidth="1"/>
    <col min="15108" max="15108" width="14.5546875" style="181" customWidth="1"/>
    <col min="15109" max="15109" width="12.6640625" style="181" customWidth="1"/>
    <col min="15110" max="15110" width="16.6640625" style="181" customWidth="1"/>
    <col min="15111" max="15111" width="31" style="181" customWidth="1"/>
    <col min="15112" max="15112" width="15.88671875" style="181" customWidth="1"/>
    <col min="15113" max="15113" width="16" style="181" customWidth="1"/>
    <col min="15114" max="15114" width="19.109375" style="181" customWidth="1"/>
    <col min="15115" max="15115" width="15.6640625" style="181" customWidth="1"/>
    <col min="15116" max="15360" width="9.109375" style="181"/>
    <col min="15361" max="15361" width="36.6640625" style="181" customWidth="1"/>
    <col min="15362" max="15362" width="16.88671875" style="181" customWidth="1"/>
    <col min="15363" max="15363" width="12.6640625" style="181" customWidth="1"/>
    <col min="15364" max="15364" width="14.5546875" style="181" customWidth="1"/>
    <col min="15365" max="15365" width="12.6640625" style="181" customWidth="1"/>
    <col min="15366" max="15366" width="16.6640625" style="181" customWidth="1"/>
    <col min="15367" max="15367" width="31" style="181" customWidth="1"/>
    <col min="15368" max="15368" width="15.88671875" style="181" customWidth="1"/>
    <col min="15369" max="15369" width="16" style="181" customWidth="1"/>
    <col min="15370" max="15370" width="19.109375" style="181" customWidth="1"/>
    <col min="15371" max="15371" width="15.6640625" style="181" customWidth="1"/>
    <col min="15372" max="15616" width="9.109375" style="181"/>
    <col min="15617" max="15617" width="36.6640625" style="181" customWidth="1"/>
    <col min="15618" max="15618" width="16.88671875" style="181" customWidth="1"/>
    <col min="15619" max="15619" width="12.6640625" style="181" customWidth="1"/>
    <col min="15620" max="15620" width="14.5546875" style="181" customWidth="1"/>
    <col min="15621" max="15621" width="12.6640625" style="181" customWidth="1"/>
    <col min="15622" max="15622" width="16.6640625" style="181" customWidth="1"/>
    <col min="15623" max="15623" width="31" style="181" customWidth="1"/>
    <col min="15624" max="15624" width="15.88671875" style="181" customWidth="1"/>
    <col min="15625" max="15625" width="16" style="181" customWidth="1"/>
    <col min="15626" max="15626" width="19.109375" style="181" customWidth="1"/>
    <col min="15627" max="15627" width="15.6640625" style="181" customWidth="1"/>
    <col min="15628" max="15872" width="9.109375" style="181"/>
    <col min="15873" max="15873" width="36.6640625" style="181" customWidth="1"/>
    <col min="15874" max="15874" width="16.88671875" style="181" customWidth="1"/>
    <col min="15875" max="15875" width="12.6640625" style="181" customWidth="1"/>
    <col min="15876" max="15876" width="14.5546875" style="181" customWidth="1"/>
    <col min="15877" max="15877" width="12.6640625" style="181" customWidth="1"/>
    <col min="15878" max="15878" width="16.6640625" style="181" customWidth="1"/>
    <col min="15879" max="15879" width="31" style="181" customWidth="1"/>
    <col min="15880" max="15880" width="15.88671875" style="181" customWidth="1"/>
    <col min="15881" max="15881" width="16" style="181" customWidth="1"/>
    <col min="15882" max="15882" width="19.109375" style="181" customWidth="1"/>
    <col min="15883" max="15883" width="15.6640625" style="181" customWidth="1"/>
    <col min="15884" max="16128" width="9.109375" style="181"/>
    <col min="16129" max="16129" width="36.6640625" style="181" customWidth="1"/>
    <col min="16130" max="16130" width="16.88671875" style="181" customWidth="1"/>
    <col min="16131" max="16131" width="12.6640625" style="181" customWidth="1"/>
    <col min="16132" max="16132" width="14.5546875" style="181" customWidth="1"/>
    <col min="16133" max="16133" width="12.6640625" style="181" customWidth="1"/>
    <col min="16134" max="16134" width="16.6640625" style="181" customWidth="1"/>
    <col min="16135" max="16135" width="31" style="181" customWidth="1"/>
    <col min="16136" max="16136" width="15.88671875" style="181" customWidth="1"/>
    <col min="16137" max="16137" width="16" style="181" customWidth="1"/>
    <col min="16138" max="16138" width="19.109375" style="181" customWidth="1"/>
    <col min="16139" max="16139" width="15.6640625" style="181" customWidth="1"/>
    <col min="16140" max="16384" width="9.109375" style="181"/>
  </cols>
  <sheetData>
    <row r="1" spans="1:12" ht="27" customHeight="1" x14ac:dyDescent="0.4">
      <c r="A1" s="180" t="s">
        <v>137</v>
      </c>
      <c r="B1" s="180"/>
      <c r="C1" s="180"/>
      <c r="D1" s="180"/>
      <c r="E1" s="180"/>
    </row>
    <row r="2" spans="1:12" s="183" customFormat="1" ht="20.399999999999999" x14ac:dyDescent="0.35">
      <c r="A2" s="182" t="s">
        <v>138</v>
      </c>
      <c r="B2" s="182"/>
      <c r="C2" s="182"/>
      <c r="D2" s="182"/>
      <c r="E2" s="182"/>
    </row>
    <row r="3" spans="1:12" s="183" customFormat="1" ht="22.5" customHeight="1" x14ac:dyDescent="0.35">
      <c r="A3" s="184" t="s">
        <v>139</v>
      </c>
      <c r="E3" s="185"/>
      <c r="G3" s="186"/>
      <c r="H3" s="186"/>
      <c r="I3" s="186"/>
      <c r="J3" s="186"/>
      <c r="K3" s="186"/>
      <c r="L3" s="186"/>
    </row>
    <row r="4" spans="1:12" s="183" customFormat="1" ht="27" customHeight="1" thickBot="1" x14ac:dyDescent="0.4">
      <c r="A4" s="187"/>
      <c r="E4" s="185"/>
      <c r="G4" s="186"/>
      <c r="H4" s="186"/>
      <c r="I4" s="186"/>
      <c r="J4" s="186"/>
      <c r="K4" s="186"/>
      <c r="L4" s="186"/>
    </row>
    <row r="5" spans="1:12" ht="31.5" customHeight="1" x14ac:dyDescent="0.3">
      <c r="A5" s="188" t="s">
        <v>140</v>
      </c>
      <c r="B5" s="189" t="s">
        <v>141</v>
      </c>
      <c r="C5" s="190" t="s">
        <v>142</v>
      </c>
      <c r="D5" s="191" t="s">
        <v>111</v>
      </c>
      <c r="E5" s="192" t="s">
        <v>143</v>
      </c>
      <c r="G5" s="186"/>
      <c r="H5" s="186"/>
      <c r="I5" s="186"/>
      <c r="J5" s="186"/>
      <c r="K5" s="186"/>
      <c r="L5" s="186"/>
    </row>
    <row r="6" spans="1:12" x14ac:dyDescent="0.3">
      <c r="A6" s="193" t="s">
        <v>144</v>
      </c>
      <c r="B6" s="194">
        <v>282306</v>
      </c>
      <c r="C6" s="195">
        <v>33629</v>
      </c>
      <c r="D6" s="194">
        <v>131557</v>
      </c>
      <c r="E6" s="196">
        <v>117120</v>
      </c>
      <c r="G6" s="186"/>
      <c r="H6" s="186"/>
      <c r="I6" s="186"/>
      <c r="J6" s="186"/>
      <c r="K6" s="186"/>
      <c r="L6" s="186"/>
    </row>
    <row r="7" spans="1:12" ht="15.75" customHeight="1" x14ac:dyDescent="0.3">
      <c r="A7" s="197" t="s">
        <v>145</v>
      </c>
      <c r="B7" s="198">
        <v>329172</v>
      </c>
      <c r="C7" s="199">
        <v>3030</v>
      </c>
      <c r="D7" s="198">
        <v>220481</v>
      </c>
      <c r="E7" s="200">
        <v>105661</v>
      </c>
      <c r="G7" s="186"/>
      <c r="H7" s="186"/>
      <c r="I7" s="186"/>
      <c r="J7" s="186"/>
      <c r="K7" s="186"/>
      <c r="L7" s="186"/>
    </row>
    <row r="8" spans="1:12" x14ac:dyDescent="0.3">
      <c r="A8" s="193" t="s">
        <v>146</v>
      </c>
      <c r="B8" s="194">
        <v>423251</v>
      </c>
      <c r="C8" s="195">
        <v>13494</v>
      </c>
      <c r="D8" s="194">
        <v>248759</v>
      </c>
      <c r="E8" s="196">
        <v>160998</v>
      </c>
      <c r="G8" s="186"/>
      <c r="H8" s="186"/>
      <c r="I8" s="186"/>
      <c r="J8" s="186"/>
      <c r="K8" s="186"/>
      <c r="L8" s="186"/>
    </row>
    <row r="9" spans="1:12" x14ac:dyDescent="0.3">
      <c r="A9" s="201" t="s">
        <v>147</v>
      </c>
      <c r="B9" s="202">
        <v>174249</v>
      </c>
      <c r="C9" s="203">
        <v>8343</v>
      </c>
      <c r="D9" s="202">
        <v>128228</v>
      </c>
      <c r="E9" s="204">
        <v>37678</v>
      </c>
      <c r="G9" s="186"/>
      <c r="H9" s="186"/>
      <c r="I9" s="186"/>
      <c r="J9" s="186"/>
      <c r="K9" s="186"/>
      <c r="L9" s="186"/>
    </row>
    <row r="10" spans="1:12" x14ac:dyDescent="0.3">
      <c r="A10" s="201" t="s">
        <v>148</v>
      </c>
      <c r="B10" s="202">
        <v>214570</v>
      </c>
      <c r="C10" s="203">
        <v>5149</v>
      </c>
      <c r="D10" s="202">
        <v>112113</v>
      </c>
      <c r="E10" s="204">
        <v>97308</v>
      </c>
      <c r="G10" s="186"/>
      <c r="H10" s="186"/>
      <c r="I10" s="186"/>
      <c r="J10" s="186"/>
      <c r="K10" s="186"/>
      <c r="L10" s="186"/>
    </row>
    <row r="11" spans="1:12" x14ac:dyDescent="0.3">
      <c r="A11" s="205" t="s">
        <v>149</v>
      </c>
      <c r="B11" s="206">
        <v>34432</v>
      </c>
      <c r="C11" s="207">
        <v>2</v>
      </c>
      <c r="D11" s="206">
        <v>8418</v>
      </c>
      <c r="E11" s="208">
        <v>26012</v>
      </c>
      <c r="G11" s="186"/>
      <c r="H11" s="186"/>
      <c r="I11" s="186"/>
      <c r="J11" s="186"/>
      <c r="K11" s="186"/>
      <c r="L11" s="186"/>
    </row>
    <row r="12" spans="1:12" x14ac:dyDescent="0.3">
      <c r="A12" s="193" t="s">
        <v>150</v>
      </c>
      <c r="B12" s="194">
        <v>77131</v>
      </c>
      <c r="C12" s="195">
        <v>6484</v>
      </c>
      <c r="D12" s="194">
        <v>32978</v>
      </c>
      <c r="E12" s="196">
        <v>37669</v>
      </c>
      <c r="G12" s="186"/>
      <c r="H12" s="186"/>
      <c r="I12" s="186"/>
      <c r="J12" s="186"/>
      <c r="K12" s="186"/>
      <c r="L12" s="186"/>
    </row>
    <row r="13" spans="1:12" x14ac:dyDescent="0.3">
      <c r="A13" s="201" t="s">
        <v>151</v>
      </c>
      <c r="B13" s="202">
        <v>432</v>
      </c>
      <c r="C13" s="203">
        <v>28</v>
      </c>
      <c r="D13" s="202">
        <v>221</v>
      </c>
      <c r="E13" s="204">
        <v>183</v>
      </c>
      <c r="G13" s="186"/>
      <c r="H13" s="186"/>
      <c r="I13" s="186"/>
      <c r="J13" s="186"/>
      <c r="K13" s="186"/>
      <c r="L13" s="186"/>
    </row>
    <row r="14" spans="1:12" x14ac:dyDescent="0.3">
      <c r="A14" s="209" t="s">
        <v>152</v>
      </c>
      <c r="B14" s="210">
        <v>76699</v>
      </c>
      <c r="C14" s="211">
        <v>6456</v>
      </c>
      <c r="D14" s="210">
        <v>32757</v>
      </c>
      <c r="E14" s="212">
        <v>37486</v>
      </c>
      <c r="G14" s="186"/>
      <c r="H14" s="186"/>
      <c r="I14" s="186"/>
      <c r="J14" s="186"/>
      <c r="K14" s="186"/>
      <c r="L14" s="186"/>
    </row>
    <row r="15" spans="1:12" x14ac:dyDescent="0.3">
      <c r="A15" s="201" t="s">
        <v>153</v>
      </c>
      <c r="B15" s="202">
        <v>14654</v>
      </c>
      <c r="C15" s="203">
        <v>1304</v>
      </c>
      <c r="D15" s="202">
        <v>5685</v>
      </c>
      <c r="E15" s="204">
        <v>7665</v>
      </c>
      <c r="G15" s="186"/>
      <c r="H15" s="186"/>
      <c r="I15" s="186"/>
      <c r="J15" s="186"/>
      <c r="K15" s="186"/>
      <c r="L15" s="186"/>
    </row>
    <row r="16" spans="1:12" x14ac:dyDescent="0.3">
      <c r="A16" s="201" t="s">
        <v>154</v>
      </c>
      <c r="B16" s="202">
        <v>5508</v>
      </c>
      <c r="C16" s="203">
        <v>504</v>
      </c>
      <c r="D16" s="202">
        <v>2847</v>
      </c>
      <c r="E16" s="204">
        <v>2157</v>
      </c>
      <c r="G16" s="186"/>
      <c r="H16" s="186"/>
      <c r="I16" s="186"/>
      <c r="J16" s="186"/>
      <c r="K16" s="186"/>
      <c r="L16" s="186"/>
    </row>
    <row r="17" spans="1:12" x14ac:dyDescent="0.3">
      <c r="A17" s="209" t="s">
        <v>155</v>
      </c>
      <c r="B17" s="210">
        <v>9146</v>
      </c>
      <c r="C17" s="211">
        <v>800</v>
      </c>
      <c r="D17" s="210">
        <v>2838</v>
      </c>
      <c r="E17" s="212">
        <v>5508</v>
      </c>
      <c r="G17" s="186"/>
      <c r="H17" s="186"/>
      <c r="I17" s="186"/>
      <c r="J17" s="186"/>
      <c r="K17" s="186"/>
      <c r="L17" s="186"/>
    </row>
    <row r="18" spans="1:12" x14ac:dyDescent="0.3">
      <c r="A18" s="201" t="s">
        <v>156</v>
      </c>
      <c r="B18" s="202">
        <v>62045</v>
      </c>
      <c r="C18" s="203">
        <v>5152</v>
      </c>
      <c r="D18" s="202">
        <v>27072</v>
      </c>
      <c r="E18" s="204">
        <v>29821</v>
      </c>
      <c r="G18" s="186"/>
      <c r="H18" s="186"/>
      <c r="I18" s="186"/>
      <c r="J18" s="186"/>
      <c r="K18" s="186"/>
      <c r="L18" s="186"/>
    </row>
    <row r="19" spans="1:12" x14ac:dyDescent="0.3">
      <c r="A19" s="201" t="s">
        <v>155</v>
      </c>
      <c r="B19" s="202">
        <v>45850</v>
      </c>
      <c r="C19" s="203">
        <v>3965</v>
      </c>
      <c r="D19" s="202">
        <v>19572</v>
      </c>
      <c r="E19" s="204">
        <v>22313</v>
      </c>
      <c r="G19" s="186"/>
      <c r="H19" s="186"/>
      <c r="I19" s="186"/>
      <c r="J19" s="186"/>
      <c r="K19" s="186"/>
      <c r="L19" s="186"/>
    </row>
    <row r="20" spans="1:12" x14ac:dyDescent="0.3">
      <c r="A20" s="205" t="s">
        <v>154</v>
      </c>
      <c r="B20" s="206">
        <v>16195</v>
      </c>
      <c r="C20" s="207">
        <v>1187</v>
      </c>
      <c r="D20" s="206">
        <v>7500</v>
      </c>
      <c r="E20" s="208">
        <v>7508</v>
      </c>
      <c r="G20" s="186"/>
      <c r="H20" s="186"/>
      <c r="I20" s="186"/>
      <c r="J20" s="186"/>
      <c r="K20" s="186"/>
      <c r="L20" s="186"/>
    </row>
    <row r="21" spans="1:12" x14ac:dyDescent="0.3">
      <c r="A21" s="201"/>
      <c r="B21" s="194"/>
      <c r="C21" s="203"/>
      <c r="D21" s="202"/>
      <c r="E21" s="204"/>
      <c r="G21" s="186"/>
      <c r="H21" s="186"/>
      <c r="I21" s="186"/>
      <c r="J21" s="186"/>
      <c r="K21" s="186"/>
      <c r="L21" s="186"/>
    </row>
    <row r="22" spans="1:12" ht="16.2" thickBot="1" x14ac:dyDescent="0.35">
      <c r="A22" s="213" t="s">
        <v>157</v>
      </c>
      <c r="B22" s="214">
        <v>1111860</v>
      </c>
      <c r="C22" s="215">
        <v>56637</v>
      </c>
      <c r="D22" s="214">
        <v>633775</v>
      </c>
      <c r="E22" s="216">
        <v>421448</v>
      </c>
      <c r="G22" s="186"/>
      <c r="H22" s="186"/>
      <c r="I22" s="186"/>
      <c r="J22" s="186"/>
      <c r="K22" s="186"/>
      <c r="L22" s="186"/>
    </row>
    <row r="23" spans="1:12" x14ac:dyDescent="0.3">
      <c r="G23" s="186"/>
      <c r="H23" s="186"/>
      <c r="I23" s="186"/>
      <c r="J23" s="186"/>
      <c r="K23" s="186"/>
      <c r="L23" s="186"/>
    </row>
    <row r="24" spans="1:12" x14ac:dyDescent="0.3">
      <c r="G24" s="186"/>
      <c r="H24" s="186"/>
      <c r="I24" s="186"/>
      <c r="J24" s="186"/>
      <c r="K24" s="186"/>
      <c r="L24" s="186"/>
    </row>
    <row r="25" spans="1:12" x14ac:dyDescent="0.3">
      <c r="G25" s="186"/>
      <c r="H25" s="186"/>
      <c r="I25" s="186"/>
      <c r="J25" s="186"/>
      <c r="K25" s="186"/>
      <c r="L25" s="186"/>
    </row>
    <row r="26" spans="1:12" x14ac:dyDescent="0.3">
      <c r="G26" s="186"/>
      <c r="H26" s="186"/>
      <c r="I26" s="186"/>
      <c r="J26" s="186"/>
      <c r="K26" s="186"/>
      <c r="L26" s="186"/>
    </row>
    <row r="27" spans="1:12" x14ac:dyDescent="0.3">
      <c r="G27" s="186"/>
      <c r="H27" s="186"/>
      <c r="I27" s="186"/>
      <c r="J27" s="186"/>
      <c r="K27" s="186"/>
      <c r="L27" s="186"/>
    </row>
    <row r="28" spans="1:12" x14ac:dyDescent="0.3">
      <c r="G28" s="186"/>
      <c r="H28" s="186"/>
      <c r="I28" s="186"/>
      <c r="J28" s="186"/>
      <c r="K28" s="186"/>
      <c r="L28" s="186"/>
    </row>
    <row r="29" spans="1:12" x14ac:dyDescent="0.3">
      <c r="G29" s="186"/>
      <c r="H29" s="186"/>
      <c r="I29" s="186"/>
      <c r="J29" s="186"/>
      <c r="K29" s="186"/>
      <c r="L29" s="186"/>
    </row>
    <row r="30" spans="1:12" x14ac:dyDescent="0.3">
      <c r="G30" s="186"/>
      <c r="H30" s="186"/>
      <c r="I30" s="186"/>
      <c r="J30" s="186"/>
      <c r="K30" s="186"/>
      <c r="L30" s="186"/>
    </row>
    <row r="31" spans="1:12" x14ac:dyDescent="0.3">
      <c r="G31" s="186"/>
      <c r="H31" s="186"/>
      <c r="I31" s="186"/>
      <c r="J31" s="186"/>
      <c r="K31" s="186"/>
      <c r="L31" s="186"/>
    </row>
    <row r="32" spans="1:12" x14ac:dyDescent="0.3">
      <c r="G32" s="186"/>
      <c r="H32" s="186"/>
      <c r="I32" s="186"/>
      <c r="J32" s="186"/>
      <c r="K32" s="186"/>
      <c r="L32" s="186"/>
    </row>
    <row r="33" spans="7:12" x14ac:dyDescent="0.3">
      <c r="G33" s="186"/>
      <c r="H33" s="186"/>
      <c r="I33" s="186"/>
      <c r="J33" s="186"/>
      <c r="K33" s="186"/>
      <c r="L33" s="186"/>
    </row>
    <row r="34" spans="7:12" x14ac:dyDescent="0.3">
      <c r="G34" s="186"/>
      <c r="H34" s="186"/>
      <c r="I34" s="186"/>
      <c r="J34" s="186"/>
      <c r="K34" s="186"/>
      <c r="L34" s="186"/>
    </row>
    <row r="35" spans="7:12" x14ac:dyDescent="0.3">
      <c r="G35" s="186"/>
      <c r="H35" s="186"/>
      <c r="I35" s="186"/>
      <c r="J35" s="186"/>
      <c r="K35" s="186"/>
      <c r="L35" s="186"/>
    </row>
    <row r="36" spans="7:12" x14ac:dyDescent="0.3">
      <c r="G36" s="186"/>
      <c r="H36" s="186"/>
      <c r="I36" s="186"/>
      <c r="J36" s="186"/>
      <c r="K36" s="186"/>
      <c r="L36" s="186"/>
    </row>
    <row r="37" spans="7:12" x14ac:dyDescent="0.3">
      <c r="G37" s="186"/>
      <c r="H37" s="186"/>
      <c r="I37" s="186"/>
      <c r="J37" s="186"/>
      <c r="K37" s="186"/>
      <c r="L37" s="186"/>
    </row>
    <row r="38" spans="7:12" x14ac:dyDescent="0.3">
      <c r="G38" s="186"/>
      <c r="H38" s="186"/>
      <c r="I38" s="186"/>
      <c r="J38" s="186"/>
      <c r="K38" s="186"/>
      <c r="L38" s="186"/>
    </row>
    <row r="39" spans="7:12" x14ac:dyDescent="0.3">
      <c r="G39" s="186"/>
      <c r="H39" s="186"/>
      <c r="I39" s="186"/>
      <c r="J39" s="186"/>
      <c r="K39" s="186"/>
      <c r="L39" s="186"/>
    </row>
    <row r="40" spans="7:12" x14ac:dyDescent="0.3">
      <c r="G40" s="186"/>
      <c r="H40" s="186"/>
      <c r="I40" s="186"/>
      <c r="J40" s="186"/>
      <c r="K40" s="186"/>
      <c r="L40" s="186"/>
    </row>
    <row r="41" spans="7:12" x14ac:dyDescent="0.3">
      <c r="G41" s="186"/>
      <c r="H41" s="186"/>
      <c r="I41" s="186"/>
      <c r="J41" s="186"/>
      <c r="K41" s="186"/>
      <c r="L41" s="186"/>
    </row>
    <row r="42" spans="7:12" x14ac:dyDescent="0.3">
      <c r="G42" s="186"/>
      <c r="H42" s="186"/>
      <c r="I42" s="186"/>
      <c r="J42" s="186"/>
      <c r="K42" s="186"/>
      <c r="L42" s="186"/>
    </row>
    <row r="43" spans="7:12" x14ac:dyDescent="0.3">
      <c r="G43" s="186"/>
      <c r="H43" s="186"/>
      <c r="I43" s="186"/>
      <c r="J43" s="186"/>
      <c r="K43" s="186"/>
      <c r="L43" s="186"/>
    </row>
    <row r="44" spans="7:12" x14ac:dyDescent="0.3">
      <c r="G44" s="186"/>
      <c r="H44" s="186"/>
      <c r="I44" s="186"/>
      <c r="J44" s="186"/>
      <c r="K44" s="186"/>
      <c r="L44" s="186"/>
    </row>
    <row r="45" spans="7:12" x14ac:dyDescent="0.3">
      <c r="G45" s="186"/>
      <c r="H45" s="186"/>
      <c r="I45" s="186"/>
      <c r="J45" s="186"/>
      <c r="K45" s="186"/>
      <c r="L45" s="186"/>
    </row>
    <row r="46" spans="7:12" x14ac:dyDescent="0.3">
      <c r="G46" s="186"/>
      <c r="H46" s="186"/>
      <c r="I46" s="186"/>
      <c r="J46" s="186"/>
      <c r="K46" s="186"/>
      <c r="L46" s="186"/>
    </row>
    <row r="47" spans="7:12" x14ac:dyDescent="0.3">
      <c r="G47" s="186"/>
      <c r="H47" s="186"/>
      <c r="I47" s="186"/>
      <c r="J47" s="186"/>
      <c r="K47" s="186"/>
      <c r="L47" s="186"/>
    </row>
    <row r="48" spans="7:12" x14ac:dyDescent="0.3">
      <c r="G48" s="186"/>
      <c r="H48" s="186"/>
      <c r="I48" s="186"/>
      <c r="J48" s="186"/>
      <c r="K48" s="186"/>
      <c r="L48" s="186"/>
    </row>
    <row r="49" spans="7:12" x14ac:dyDescent="0.3">
      <c r="G49" s="186"/>
      <c r="H49" s="186"/>
      <c r="I49" s="186"/>
      <c r="J49" s="186"/>
      <c r="K49" s="186"/>
      <c r="L49" s="186"/>
    </row>
    <row r="50" spans="7:12" x14ac:dyDescent="0.3">
      <c r="G50" s="186"/>
      <c r="H50" s="186"/>
      <c r="I50" s="186"/>
      <c r="J50" s="186"/>
      <c r="K50" s="186"/>
      <c r="L50" s="186"/>
    </row>
    <row r="51" spans="7:12" x14ac:dyDescent="0.3">
      <c r="G51" s="186"/>
      <c r="H51" s="186"/>
      <c r="I51" s="186"/>
      <c r="J51" s="186"/>
      <c r="K51" s="186"/>
      <c r="L51" s="186"/>
    </row>
    <row r="52" spans="7:12" x14ac:dyDescent="0.3">
      <c r="G52" s="186"/>
      <c r="H52" s="186"/>
      <c r="I52" s="186"/>
      <c r="J52" s="186"/>
      <c r="K52" s="186"/>
      <c r="L52" s="186"/>
    </row>
    <row r="53" spans="7:12" x14ac:dyDescent="0.3">
      <c r="G53" s="186"/>
      <c r="H53" s="186"/>
      <c r="I53" s="186"/>
      <c r="J53" s="186"/>
      <c r="K53" s="186"/>
      <c r="L53" s="186"/>
    </row>
    <row r="54" spans="7:12" x14ac:dyDescent="0.3">
      <c r="G54" s="186"/>
      <c r="H54" s="186"/>
      <c r="I54" s="186"/>
      <c r="J54" s="186"/>
      <c r="K54" s="186"/>
      <c r="L54" s="186"/>
    </row>
    <row r="55" spans="7:12" x14ac:dyDescent="0.3">
      <c r="G55" s="186"/>
      <c r="H55" s="186"/>
      <c r="I55" s="186"/>
      <c r="J55" s="186"/>
      <c r="K55" s="186"/>
      <c r="L55" s="186"/>
    </row>
    <row r="56" spans="7:12" x14ac:dyDescent="0.3">
      <c r="G56" s="186"/>
      <c r="H56" s="186"/>
      <c r="I56" s="186"/>
      <c r="J56" s="186"/>
      <c r="K56" s="186"/>
      <c r="L56" s="186"/>
    </row>
    <row r="57" spans="7:12" x14ac:dyDescent="0.3">
      <c r="G57" s="186"/>
      <c r="H57" s="186"/>
      <c r="I57" s="186"/>
      <c r="J57" s="186"/>
      <c r="K57" s="186"/>
      <c r="L57" s="186"/>
    </row>
    <row r="58" spans="7:12" x14ac:dyDescent="0.3">
      <c r="G58" s="186"/>
      <c r="H58" s="186"/>
      <c r="I58" s="186"/>
      <c r="J58" s="186"/>
      <c r="K58" s="186"/>
      <c r="L58" s="186"/>
    </row>
    <row r="59" spans="7:12" x14ac:dyDescent="0.3">
      <c r="G59" s="186"/>
      <c r="H59" s="186"/>
      <c r="I59" s="186"/>
      <c r="J59" s="186"/>
      <c r="K59" s="186"/>
      <c r="L59" s="186"/>
    </row>
    <row r="60" spans="7:12" x14ac:dyDescent="0.3">
      <c r="G60" s="186"/>
      <c r="H60" s="186"/>
      <c r="I60" s="186"/>
      <c r="J60" s="186"/>
      <c r="K60" s="186"/>
      <c r="L60" s="186"/>
    </row>
    <row r="61" spans="7:12" x14ac:dyDescent="0.3">
      <c r="G61" s="186"/>
      <c r="H61" s="186"/>
      <c r="I61" s="186"/>
      <c r="J61" s="186"/>
      <c r="K61" s="186"/>
      <c r="L61" s="186"/>
    </row>
    <row r="62" spans="7:12" x14ac:dyDescent="0.3">
      <c r="G62" s="186"/>
      <c r="H62" s="186"/>
      <c r="I62" s="186"/>
      <c r="J62" s="186"/>
      <c r="K62" s="186"/>
      <c r="L62" s="186"/>
    </row>
    <row r="63" spans="7:12" x14ac:dyDescent="0.3">
      <c r="G63" s="186"/>
      <c r="H63" s="186"/>
      <c r="I63" s="186"/>
      <c r="J63" s="186"/>
      <c r="K63" s="186"/>
      <c r="L63" s="186"/>
    </row>
    <row r="64" spans="7:12" x14ac:dyDescent="0.3">
      <c r="G64" s="186"/>
      <c r="H64" s="186"/>
      <c r="I64" s="186"/>
      <c r="J64" s="186"/>
      <c r="K64" s="186"/>
      <c r="L64" s="186"/>
    </row>
    <row r="65" spans="7:12" x14ac:dyDescent="0.3">
      <c r="G65" s="186"/>
      <c r="H65" s="186"/>
      <c r="I65" s="186"/>
      <c r="J65" s="186"/>
      <c r="K65" s="186"/>
      <c r="L65" s="186"/>
    </row>
    <row r="66" spans="7:12" x14ac:dyDescent="0.3">
      <c r="G66" s="186"/>
      <c r="H66" s="186"/>
      <c r="I66" s="186"/>
      <c r="J66" s="186"/>
      <c r="K66" s="186"/>
      <c r="L66" s="186"/>
    </row>
    <row r="67" spans="7:12" x14ac:dyDescent="0.3">
      <c r="G67" s="186"/>
      <c r="H67" s="186"/>
      <c r="I67" s="186"/>
      <c r="J67" s="186"/>
      <c r="K67" s="186"/>
      <c r="L67" s="186"/>
    </row>
    <row r="68" spans="7:12" x14ac:dyDescent="0.3">
      <c r="G68" s="186"/>
      <c r="H68" s="186"/>
      <c r="I68" s="186"/>
      <c r="J68" s="186"/>
      <c r="K68" s="186"/>
      <c r="L68" s="186"/>
    </row>
    <row r="69" spans="7:12" x14ac:dyDescent="0.3">
      <c r="G69" s="186"/>
      <c r="H69" s="186"/>
      <c r="I69" s="186"/>
      <c r="J69" s="186"/>
      <c r="K69" s="186"/>
      <c r="L69" s="186"/>
    </row>
    <row r="70" spans="7:12" x14ac:dyDescent="0.3">
      <c r="G70" s="186"/>
      <c r="H70" s="186"/>
      <c r="I70" s="186"/>
      <c r="J70" s="186"/>
      <c r="K70" s="186"/>
      <c r="L70" s="186"/>
    </row>
    <row r="71" spans="7:12" x14ac:dyDescent="0.3">
      <c r="G71" s="186"/>
      <c r="H71" s="186"/>
      <c r="I71" s="186"/>
      <c r="J71" s="186"/>
      <c r="K71" s="186"/>
      <c r="L71" s="186"/>
    </row>
    <row r="72" spans="7:12" x14ac:dyDescent="0.3">
      <c r="G72" s="186"/>
      <c r="H72" s="186"/>
      <c r="I72" s="186"/>
      <c r="J72" s="186"/>
      <c r="K72" s="186"/>
      <c r="L72" s="186"/>
    </row>
    <row r="73" spans="7:12" x14ac:dyDescent="0.3">
      <c r="G73" s="186"/>
      <c r="H73" s="186"/>
      <c r="I73" s="186"/>
      <c r="J73" s="186"/>
      <c r="K73" s="186"/>
      <c r="L73" s="186"/>
    </row>
    <row r="74" spans="7:12" x14ac:dyDescent="0.3">
      <c r="G74" s="186"/>
      <c r="H74" s="186"/>
      <c r="I74" s="186"/>
      <c r="J74" s="186"/>
      <c r="K74" s="186"/>
      <c r="L74" s="186"/>
    </row>
    <row r="75" spans="7:12" x14ac:dyDescent="0.3">
      <c r="G75" s="186"/>
      <c r="H75" s="186"/>
      <c r="I75" s="186"/>
      <c r="J75" s="186"/>
      <c r="K75" s="186"/>
      <c r="L75" s="186"/>
    </row>
    <row r="76" spans="7:12" x14ac:dyDescent="0.3">
      <c r="G76" s="186"/>
      <c r="H76" s="186"/>
      <c r="I76" s="186"/>
      <c r="J76" s="186"/>
      <c r="K76" s="186"/>
      <c r="L76" s="186"/>
    </row>
    <row r="77" spans="7:12" x14ac:dyDescent="0.3">
      <c r="G77" s="186"/>
      <c r="H77" s="186"/>
      <c r="I77" s="186"/>
      <c r="J77" s="186"/>
      <c r="K77" s="186"/>
      <c r="L77" s="186"/>
    </row>
    <row r="78" spans="7:12" x14ac:dyDescent="0.3">
      <c r="G78" s="186"/>
      <c r="H78" s="186"/>
      <c r="I78" s="186"/>
      <c r="J78" s="186"/>
      <c r="K78" s="186"/>
      <c r="L78" s="186"/>
    </row>
    <row r="79" spans="7:12" x14ac:dyDescent="0.3">
      <c r="G79" s="186"/>
      <c r="H79" s="186"/>
      <c r="I79" s="186"/>
      <c r="J79" s="186"/>
      <c r="K79" s="186"/>
      <c r="L79" s="186"/>
    </row>
    <row r="80" spans="7:12" x14ac:dyDescent="0.3">
      <c r="G80" s="186"/>
      <c r="H80" s="186"/>
      <c r="I80" s="186"/>
      <c r="J80" s="186"/>
      <c r="K80" s="186"/>
      <c r="L80" s="186"/>
    </row>
    <row r="81" spans="7:12" x14ac:dyDescent="0.3">
      <c r="G81" s="186"/>
      <c r="H81" s="186"/>
      <c r="I81" s="186"/>
      <c r="J81" s="186"/>
      <c r="K81" s="186"/>
      <c r="L81" s="186"/>
    </row>
    <row r="82" spans="7:12" x14ac:dyDescent="0.3">
      <c r="G82" s="186"/>
      <c r="H82" s="186"/>
      <c r="I82" s="186"/>
      <c r="J82" s="186"/>
      <c r="K82" s="186"/>
      <c r="L82" s="186"/>
    </row>
    <row r="83" spans="7:12" x14ac:dyDescent="0.3">
      <c r="G83" s="186"/>
      <c r="H83" s="186"/>
      <c r="I83" s="186"/>
      <c r="J83" s="186"/>
      <c r="K83" s="186"/>
      <c r="L83" s="186"/>
    </row>
    <row r="84" spans="7:12" x14ac:dyDescent="0.3">
      <c r="G84" s="186"/>
      <c r="H84" s="186"/>
      <c r="I84" s="186"/>
      <c r="J84" s="186"/>
      <c r="K84" s="186"/>
      <c r="L84" s="186"/>
    </row>
    <row r="85" spans="7:12" x14ac:dyDescent="0.3">
      <c r="G85" s="186"/>
      <c r="H85" s="186"/>
      <c r="I85" s="186"/>
      <c r="J85" s="186"/>
      <c r="K85" s="186"/>
      <c r="L85" s="186"/>
    </row>
    <row r="86" spans="7:12" x14ac:dyDescent="0.3">
      <c r="G86" s="186"/>
      <c r="H86" s="186"/>
      <c r="I86" s="186"/>
      <c r="J86" s="186"/>
      <c r="K86" s="186"/>
      <c r="L86" s="186"/>
    </row>
    <row r="87" spans="7:12" x14ac:dyDescent="0.3">
      <c r="G87" s="186"/>
      <c r="H87" s="186"/>
      <c r="I87" s="186"/>
      <c r="J87" s="186"/>
      <c r="K87" s="186"/>
      <c r="L87" s="186"/>
    </row>
    <row r="88" spans="7:12" x14ac:dyDescent="0.3">
      <c r="G88" s="186"/>
      <c r="H88" s="186"/>
      <c r="I88" s="186"/>
      <c r="J88" s="186"/>
      <c r="K88" s="186"/>
      <c r="L88" s="186"/>
    </row>
    <row r="89" spans="7:12" x14ac:dyDescent="0.3">
      <c r="G89" s="186"/>
      <c r="H89" s="186"/>
      <c r="I89" s="186"/>
      <c r="J89" s="186"/>
      <c r="K89" s="186"/>
      <c r="L89" s="186"/>
    </row>
    <row r="90" spans="7:12" x14ac:dyDescent="0.3">
      <c r="G90" s="186"/>
      <c r="H90" s="186"/>
      <c r="I90" s="186"/>
      <c r="J90" s="186"/>
      <c r="K90" s="186"/>
      <c r="L90" s="186"/>
    </row>
    <row r="91" spans="7:12" x14ac:dyDescent="0.3">
      <c r="G91" s="186"/>
      <c r="H91" s="186"/>
      <c r="I91" s="186"/>
      <c r="J91" s="186"/>
      <c r="K91" s="186"/>
      <c r="L91" s="186"/>
    </row>
    <row r="92" spans="7:12" x14ac:dyDescent="0.3">
      <c r="G92" s="186"/>
      <c r="H92" s="186"/>
      <c r="I92" s="186"/>
      <c r="J92" s="186"/>
      <c r="K92" s="186"/>
      <c r="L92" s="186"/>
    </row>
    <row r="93" spans="7:12" x14ac:dyDescent="0.3">
      <c r="G93" s="186"/>
      <c r="H93" s="186"/>
      <c r="I93" s="186"/>
      <c r="J93" s="186"/>
      <c r="K93" s="186"/>
      <c r="L93" s="186"/>
    </row>
    <row r="94" spans="7:12" x14ac:dyDescent="0.3">
      <c r="G94" s="186"/>
      <c r="H94" s="186"/>
      <c r="I94" s="186"/>
      <c r="J94" s="186"/>
      <c r="K94" s="186"/>
      <c r="L94" s="186"/>
    </row>
    <row r="95" spans="7:12" x14ac:dyDescent="0.3">
      <c r="G95" s="186"/>
      <c r="H95" s="186"/>
      <c r="I95" s="186"/>
      <c r="J95" s="186"/>
      <c r="K95" s="186"/>
      <c r="L95" s="186"/>
    </row>
    <row r="96" spans="7:12" x14ac:dyDescent="0.3">
      <c r="G96" s="186"/>
      <c r="H96" s="186"/>
      <c r="I96" s="186"/>
      <c r="J96" s="186"/>
      <c r="K96" s="186"/>
      <c r="L96" s="186"/>
    </row>
    <row r="97" spans="7:12" x14ac:dyDescent="0.3">
      <c r="G97" s="186"/>
      <c r="H97" s="186"/>
      <c r="I97" s="186"/>
      <c r="J97" s="186"/>
      <c r="K97" s="186"/>
      <c r="L97" s="186"/>
    </row>
    <row r="98" spans="7:12" x14ac:dyDescent="0.3">
      <c r="G98" s="186"/>
      <c r="H98" s="186"/>
      <c r="I98" s="186"/>
      <c r="J98" s="186"/>
      <c r="K98" s="186"/>
      <c r="L98" s="186"/>
    </row>
    <row r="99" spans="7:12" x14ac:dyDescent="0.3">
      <c r="G99" s="186"/>
      <c r="H99" s="186"/>
      <c r="I99" s="186"/>
      <c r="J99" s="186"/>
      <c r="K99" s="186"/>
      <c r="L99" s="186"/>
    </row>
    <row r="100" spans="7:12" x14ac:dyDescent="0.3">
      <c r="G100" s="186"/>
      <c r="H100" s="186"/>
      <c r="I100" s="186"/>
      <c r="J100" s="186"/>
      <c r="K100" s="186"/>
      <c r="L100" s="186"/>
    </row>
    <row r="101" spans="7:12" x14ac:dyDescent="0.3">
      <c r="G101" s="186"/>
      <c r="H101" s="186"/>
      <c r="I101" s="186"/>
      <c r="J101" s="186"/>
      <c r="K101" s="186"/>
      <c r="L101" s="186"/>
    </row>
    <row r="102" spans="7:12" x14ac:dyDescent="0.3">
      <c r="G102" s="186"/>
      <c r="H102" s="186"/>
      <c r="I102" s="186"/>
      <c r="J102" s="186"/>
      <c r="K102" s="186"/>
      <c r="L102" s="186"/>
    </row>
    <row r="103" spans="7:12" x14ac:dyDescent="0.3">
      <c r="G103" s="186"/>
      <c r="H103" s="186"/>
      <c r="I103" s="186"/>
      <c r="J103" s="186"/>
      <c r="K103" s="186"/>
      <c r="L103" s="186"/>
    </row>
    <row r="104" spans="7:12" x14ac:dyDescent="0.3">
      <c r="G104" s="186"/>
      <c r="H104" s="186"/>
      <c r="I104" s="186"/>
      <c r="J104" s="186"/>
      <c r="K104" s="186"/>
      <c r="L104" s="186"/>
    </row>
    <row r="105" spans="7:12" x14ac:dyDescent="0.3">
      <c r="G105" s="186"/>
      <c r="H105" s="186"/>
      <c r="I105" s="186"/>
      <c r="J105" s="186"/>
      <c r="K105" s="186"/>
      <c r="L105" s="186"/>
    </row>
    <row r="106" spans="7:12" x14ac:dyDescent="0.3">
      <c r="G106" s="186"/>
      <c r="H106" s="186"/>
      <c r="I106" s="186"/>
      <c r="J106" s="186"/>
      <c r="K106" s="186"/>
      <c r="L106" s="186"/>
    </row>
    <row r="107" spans="7:12" x14ac:dyDescent="0.3">
      <c r="G107" s="186"/>
      <c r="H107" s="186"/>
      <c r="I107" s="186"/>
      <c r="J107" s="186"/>
      <c r="K107" s="186"/>
      <c r="L107" s="186"/>
    </row>
    <row r="108" spans="7:12" x14ac:dyDescent="0.3">
      <c r="G108" s="186"/>
      <c r="H108" s="186"/>
      <c r="I108" s="186"/>
      <c r="J108" s="186"/>
      <c r="K108" s="186"/>
      <c r="L108" s="186"/>
    </row>
    <row r="109" spans="7:12" x14ac:dyDescent="0.3">
      <c r="G109" s="186"/>
      <c r="H109" s="186"/>
      <c r="I109" s="186"/>
      <c r="J109" s="186"/>
      <c r="K109" s="186"/>
      <c r="L109" s="186"/>
    </row>
    <row r="110" spans="7:12" x14ac:dyDescent="0.3">
      <c r="G110" s="186"/>
      <c r="H110" s="186"/>
      <c r="I110" s="186"/>
      <c r="J110" s="186"/>
      <c r="K110" s="186"/>
      <c r="L110" s="186"/>
    </row>
    <row r="111" spans="7:12" x14ac:dyDescent="0.3">
      <c r="G111" s="186"/>
      <c r="H111" s="186"/>
      <c r="I111" s="186"/>
      <c r="J111" s="186"/>
      <c r="K111" s="186"/>
      <c r="L111" s="186"/>
    </row>
    <row r="112" spans="7:12" x14ac:dyDescent="0.3">
      <c r="G112" s="186"/>
      <c r="H112" s="186"/>
      <c r="I112" s="186"/>
      <c r="J112" s="186"/>
      <c r="K112" s="186"/>
      <c r="L112" s="186"/>
    </row>
    <row r="113" spans="7:12" x14ac:dyDescent="0.3">
      <c r="G113" s="186"/>
      <c r="H113" s="186"/>
      <c r="I113" s="186"/>
      <c r="J113" s="186"/>
      <c r="K113" s="186"/>
      <c r="L113" s="186"/>
    </row>
    <row r="114" spans="7:12" x14ac:dyDescent="0.3">
      <c r="G114" s="186"/>
      <c r="H114" s="186"/>
      <c r="I114" s="186"/>
      <c r="J114" s="186"/>
      <c r="K114" s="186"/>
      <c r="L114" s="186"/>
    </row>
    <row r="115" spans="7:12" x14ac:dyDescent="0.3">
      <c r="G115" s="186"/>
      <c r="H115" s="186"/>
      <c r="I115" s="186"/>
      <c r="J115" s="186"/>
      <c r="K115" s="186"/>
      <c r="L115" s="186"/>
    </row>
    <row r="116" spans="7:12" x14ac:dyDescent="0.3">
      <c r="G116" s="186"/>
      <c r="H116" s="186"/>
      <c r="I116" s="186"/>
      <c r="J116" s="186"/>
      <c r="K116" s="186"/>
      <c r="L116" s="186"/>
    </row>
    <row r="117" spans="7:12" x14ac:dyDescent="0.3">
      <c r="G117" s="186"/>
      <c r="H117" s="186"/>
      <c r="I117" s="186"/>
      <c r="J117" s="186"/>
      <c r="K117" s="186"/>
      <c r="L117" s="186"/>
    </row>
    <row r="118" spans="7:12" x14ac:dyDescent="0.3">
      <c r="G118" s="186"/>
      <c r="H118" s="186"/>
      <c r="I118" s="186"/>
      <c r="J118" s="186"/>
      <c r="K118" s="186"/>
      <c r="L118" s="186"/>
    </row>
    <row r="119" spans="7:12" x14ac:dyDescent="0.3">
      <c r="G119" s="186"/>
      <c r="H119" s="186"/>
      <c r="I119" s="186"/>
      <c r="J119" s="186"/>
      <c r="K119" s="186"/>
      <c r="L119" s="186"/>
    </row>
    <row r="120" spans="7:12" x14ac:dyDescent="0.3">
      <c r="G120" s="186"/>
      <c r="H120" s="186"/>
      <c r="I120" s="186"/>
      <c r="J120" s="186"/>
      <c r="K120" s="186"/>
      <c r="L120" s="186"/>
    </row>
    <row r="121" spans="7:12" x14ac:dyDescent="0.3">
      <c r="G121" s="186"/>
      <c r="H121" s="186"/>
      <c r="I121" s="186"/>
      <c r="J121" s="186"/>
      <c r="K121" s="186"/>
      <c r="L121" s="186"/>
    </row>
    <row r="122" spans="7:12" x14ac:dyDescent="0.3">
      <c r="G122" s="186"/>
      <c r="H122" s="186"/>
      <c r="I122" s="186"/>
      <c r="J122" s="186"/>
      <c r="K122" s="186"/>
      <c r="L122" s="186"/>
    </row>
    <row r="123" spans="7:12" x14ac:dyDescent="0.3">
      <c r="G123" s="186"/>
      <c r="H123" s="186"/>
      <c r="I123" s="186"/>
      <c r="J123" s="186"/>
      <c r="K123" s="186"/>
      <c r="L123" s="186"/>
    </row>
    <row r="124" spans="7:12" x14ac:dyDescent="0.3">
      <c r="G124" s="186"/>
      <c r="H124" s="186"/>
      <c r="I124" s="186"/>
      <c r="J124" s="186"/>
      <c r="K124" s="186"/>
      <c r="L124" s="186"/>
    </row>
    <row r="125" spans="7:12" x14ac:dyDescent="0.3">
      <c r="G125" s="186"/>
      <c r="H125" s="186"/>
      <c r="I125" s="186"/>
      <c r="J125" s="186"/>
      <c r="K125" s="186"/>
      <c r="L125" s="186"/>
    </row>
    <row r="126" spans="7:12" x14ac:dyDescent="0.3">
      <c r="G126" s="186"/>
      <c r="H126" s="186"/>
      <c r="I126" s="186"/>
      <c r="J126" s="186"/>
      <c r="K126" s="186"/>
      <c r="L126" s="186"/>
    </row>
    <row r="127" spans="7:12" x14ac:dyDescent="0.3">
      <c r="G127" s="186"/>
      <c r="H127" s="186"/>
      <c r="I127" s="186"/>
      <c r="J127" s="186"/>
      <c r="K127" s="186"/>
      <c r="L127" s="186"/>
    </row>
    <row r="128" spans="7:12" x14ac:dyDescent="0.3">
      <c r="G128" s="186"/>
      <c r="H128" s="186"/>
      <c r="I128" s="186"/>
      <c r="J128" s="186"/>
      <c r="K128" s="186"/>
      <c r="L128" s="186"/>
    </row>
    <row r="129" spans="7:12" x14ac:dyDescent="0.3">
      <c r="G129" s="186"/>
      <c r="H129" s="186"/>
      <c r="I129" s="186"/>
      <c r="J129" s="186"/>
      <c r="K129" s="186"/>
      <c r="L129" s="186"/>
    </row>
    <row r="130" spans="7:12" x14ac:dyDescent="0.3">
      <c r="G130" s="186"/>
      <c r="H130" s="186"/>
      <c r="I130" s="186"/>
      <c r="J130" s="186"/>
      <c r="K130" s="186"/>
      <c r="L130" s="186"/>
    </row>
    <row r="131" spans="7:12" x14ac:dyDescent="0.3">
      <c r="G131" s="186"/>
      <c r="H131" s="186"/>
      <c r="I131" s="186"/>
      <c r="J131" s="186"/>
      <c r="K131" s="186"/>
      <c r="L131" s="186"/>
    </row>
    <row r="132" spans="7:12" x14ac:dyDescent="0.3">
      <c r="G132" s="186"/>
      <c r="H132" s="186"/>
      <c r="I132" s="186"/>
      <c r="J132" s="186"/>
      <c r="K132" s="186"/>
      <c r="L132" s="186"/>
    </row>
    <row r="133" spans="7:12" x14ac:dyDescent="0.3">
      <c r="G133" s="186"/>
      <c r="H133" s="186"/>
      <c r="I133" s="186"/>
      <c r="J133" s="186"/>
      <c r="K133" s="186"/>
      <c r="L133" s="186"/>
    </row>
    <row r="134" spans="7:12" x14ac:dyDescent="0.3">
      <c r="G134" s="186"/>
      <c r="H134" s="186"/>
      <c r="I134" s="186"/>
      <c r="J134" s="186"/>
      <c r="K134" s="186"/>
      <c r="L134" s="186"/>
    </row>
    <row r="135" spans="7:12" x14ac:dyDescent="0.3">
      <c r="G135" s="186"/>
      <c r="H135" s="186"/>
      <c r="I135" s="186"/>
      <c r="J135" s="186"/>
      <c r="K135" s="186"/>
      <c r="L135" s="186"/>
    </row>
    <row r="136" spans="7:12" x14ac:dyDescent="0.3">
      <c r="G136" s="186"/>
      <c r="H136" s="186"/>
      <c r="I136" s="186"/>
      <c r="J136" s="186"/>
      <c r="K136" s="186"/>
      <c r="L136" s="186"/>
    </row>
    <row r="137" spans="7:12" x14ac:dyDescent="0.3">
      <c r="G137" s="186"/>
      <c r="H137" s="186"/>
      <c r="I137" s="186"/>
      <c r="J137" s="186"/>
      <c r="K137" s="186"/>
      <c r="L137" s="186"/>
    </row>
    <row r="138" spans="7:12" x14ac:dyDescent="0.3">
      <c r="G138" s="186"/>
      <c r="H138" s="186"/>
      <c r="I138" s="186"/>
      <c r="J138" s="186"/>
      <c r="K138" s="186"/>
      <c r="L138" s="186"/>
    </row>
    <row r="139" spans="7:12" x14ac:dyDescent="0.3">
      <c r="G139" s="186"/>
      <c r="H139" s="186"/>
      <c r="I139" s="186"/>
      <c r="J139" s="186"/>
      <c r="K139" s="186"/>
      <c r="L139" s="186"/>
    </row>
    <row r="140" spans="7:12" x14ac:dyDescent="0.3">
      <c r="G140" s="186"/>
      <c r="H140" s="186"/>
      <c r="I140" s="186"/>
      <c r="J140" s="186"/>
      <c r="K140" s="186"/>
      <c r="L140" s="186"/>
    </row>
    <row r="141" spans="7:12" x14ac:dyDescent="0.3">
      <c r="G141" s="186"/>
      <c r="H141" s="186"/>
      <c r="I141" s="186"/>
      <c r="J141" s="186"/>
      <c r="K141" s="186"/>
      <c r="L141" s="186"/>
    </row>
    <row r="142" spans="7:12" x14ac:dyDescent="0.3">
      <c r="G142" s="186"/>
      <c r="H142" s="186"/>
      <c r="I142" s="186"/>
      <c r="J142" s="186"/>
      <c r="K142" s="186"/>
      <c r="L142" s="186"/>
    </row>
    <row r="143" spans="7:12" x14ac:dyDescent="0.3">
      <c r="G143" s="186"/>
      <c r="H143" s="186"/>
      <c r="I143" s="186"/>
      <c r="J143" s="186"/>
      <c r="K143" s="186"/>
      <c r="L143" s="186"/>
    </row>
    <row r="144" spans="7:12" x14ac:dyDescent="0.3">
      <c r="G144" s="186"/>
      <c r="H144" s="186"/>
      <c r="I144" s="186"/>
      <c r="J144" s="186"/>
      <c r="K144" s="186"/>
      <c r="L144" s="186"/>
    </row>
    <row r="145" spans="7:12" x14ac:dyDescent="0.3">
      <c r="G145" s="186"/>
      <c r="H145" s="186"/>
      <c r="I145" s="186"/>
      <c r="J145" s="186"/>
      <c r="K145" s="186"/>
      <c r="L145" s="186"/>
    </row>
    <row r="146" spans="7:12" x14ac:dyDescent="0.3">
      <c r="G146" s="186"/>
      <c r="H146" s="186"/>
      <c r="I146" s="186"/>
      <c r="J146" s="186"/>
      <c r="K146" s="186"/>
      <c r="L146" s="186"/>
    </row>
    <row r="147" spans="7:12" x14ac:dyDescent="0.3">
      <c r="G147" s="186"/>
      <c r="H147" s="186"/>
      <c r="I147" s="186"/>
      <c r="J147" s="186"/>
      <c r="K147" s="186"/>
      <c r="L147" s="186"/>
    </row>
    <row r="148" spans="7:12" x14ac:dyDescent="0.3">
      <c r="G148" s="186"/>
      <c r="H148" s="186"/>
      <c r="I148" s="186"/>
      <c r="J148" s="186"/>
      <c r="K148" s="186"/>
      <c r="L148" s="186"/>
    </row>
    <row r="149" spans="7:12" x14ac:dyDescent="0.3">
      <c r="G149" s="186"/>
      <c r="H149" s="186"/>
      <c r="I149" s="186"/>
      <c r="J149" s="186"/>
      <c r="K149" s="186"/>
      <c r="L149" s="186"/>
    </row>
    <row r="150" spans="7:12" x14ac:dyDescent="0.3">
      <c r="G150" s="186"/>
      <c r="H150" s="186"/>
      <c r="I150" s="186"/>
      <c r="J150" s="186"/>
      <c r="K150" s="186"/>
      <c r="L150" s="186"/>
    </row>
    <row r="151" spans="7:12" x14ac:dyDescent="0.3">
      <c r="G151" s="186"/>
      <c r="H151" s="186"/>
      <c r="I151" s="186"/>
      <c r="J151" s="186"/>
      <c r="K151" s="186"/>
      <c r="L151" s="186"/>
    </row>
    <row r="152" spans="7:12" x14ac:dyDescent="0.3">
      <c r="G152" s="186"/>
      <c r="H152" s="186"/>
      <c r="I152" s="186"/>
      <c r="J152" s="186"/>
      <c r="K152" s="186"/>
      <c r="L152" s="186"/>
    </row>
    <row r="153" spans="7:12" x14ac:dyDescent="0.3">
      <c r="G153" s="186"/>
      <c r="H153" s="186"/>
      <c r="I153" s="186"/>
      <c r="J153" s="186"/>
      <c r="K153" s="186"/>
      <c r="L153" s="186"/>
    </row>
    <row r="154" spans="7:12" x14ac:dyDescent="0.3">
      <c r="G154" s="186"/>
      <c r="H154" s="186"/>
      <c r="I154" s="186"/>
      <c r="J154" s="186"/>
      <c r="K154" s="186"/>
      <c r="L154" s="186"/>
    </row>
    <row r="155" spans="7:12" x14ac:dyDescent="0.3">
      <c r="G155" s="186"/>
      <c r="H155" s="186"/>
      <c r="I155" s="186"/>
      <c r="J155" s="186"/>
      <c r="K155" s="186"/>
      <c r="L155" s="186"/>
    </row>
    <row r="156" spans="7:12" x14ac:dyDescent="0.3">
      <c r="G156" s="186"/>
      <c r="H156" s="186"/>
      <c r="I156" s="186"/>
      <c r="J156" s="186"/>
      <c r="K156" s="186"/>
      <c r="L156" s="186"/>
    </row>
    <row r="157" spans="7:12" x14ac:dyDescent="0.3">
      <c r="G157" s="186"/>
      <c r="H157" s="186"/>
      <c r="I157" s="186"/>
      <c r="J157" s="186"/>
      <c r="K157" s="186"/>
      <c r="L157" s="186"/>
    </row>
    <row r="158" spans="7:12" x14ac:dyDescent="0.3">
      <c r="G158" s="186"/>
      <c r="H158" s="186"/>
      <c r="I158" s="186"/>
      <c r="J158" s="186"/>
      <c r="K158" s="186"/>
      <c r="L158" s="186"/>
    </row>
    <row r="159" spans="7:12" x14ac:dyDescent="0.3">
      <c r="G159" s="186"/>
      <c r="H159" s="186"/>
      <c r="I159" s="186"/>
      <c r="J159" s="186"/>
      <c r="K159" s="186"/>
      <c r="L159" s="186"/>
    </row>
    <row r="160" spans="7:12" x14ac:dyDescent="0.3">
      <c r="G160" s="186"/>
      <c r="H160" s="186"/>
      <c r="I160" s="186"/>
      <c r="J160" s="186"/>
      <c r="K160" s="186"/>
      <c r="L160" s="186"/>
    </row>
    <row r="161" spans="7:12" x14ac:dyDescent="0.3">
      <c r="G161" s="186"/>
      <c r="H161" s="186"/>
      <c r="I161" s="186"/>
      <c r="J161" s="186"/>
      <c r="K161" s="186"/>
      <c r="L161" s="186"/>
    </row>
    <row r="162" spans="7:12" x14ac:dyDescent="0.3">
      <c r="G162" s="186"/>
      <c r="H162" s="186"/>
      <c r="I162" s="186"/>
      <c r="J162" s="186"/>
      <c r="K162" s="186"/>
      <c r="L162" s="186"/>
    </row>
    <row r="163" spans="7:12" x14ac:dyDescent="0.3">
      <c r="G163" s="186"/>
      <c r="H163" s="186"/>
      <c r="I163" s="186"/>
      <c r="J163" s="186"/>
      <c r="K163" s="186"/>
      <c r="L163" s="186"/>
    </row>
    <row r="164" spans="7:12" x14ac:dyDescent="0.3">
      <c r="G164" s="186"/>
      <c r="H164" s="186"/>
      <c r="I164" s="186"/>
      <c r="J164" s="186"/>
      <c r="K164" s="186"/>
      <c r="L164" s="186"/>
    </row>
    <row r="165" spans="7:12" x14ac:dyDescent="0.3">
      <c r="G165" s="186"/>
      <c r="H165" s="186"/>
      <c r="I165" s="186"/>
      <c r="J165" s="186"/>
      <c r="K165" s="186"/>
      <c r="L165" s="186"/>
    </row>
    <row r="166" spans="7:12" x14ac:dyDescent="0.3">
      <c r="G166" s="186"/>
      <c r="H166" s="186"/>
      <c r="I166" s="186"/>
      <c r="J166" s="186"/>
      <c r="K166" s="186"/>
      <c r="L166" s="186"/>
    </row>
    <row r="167" spans="7:12" x14ac:dyDescent="0.3">
      <c r="G167" s="186"/>
      <c r="H167" s="186"/>
      <c r="I167" s="186"/>
      <c r="J167" s="186"/>
      <c r="K167" s="186"/>
      <c r="L167" s="186"/>
    </row>
    <row r="168" spans="7:12" x14ac:dyDescent="0.3">
      <c r="G168" s="186"/>
      <c r="H168" s="186"/>
      <c r="I168" s="186"/>
      <c r="J168" s="186"/>
      <c r="K168" s="186"/>
      <c r="L168" s="186"/>
    </row>
    <row r="169" spans="7:12" x14ac:dyDescent="0.3">
      <c r="G169" s="186"/>
      <c r="H169" s="186"/>
      <c r="I169" s="186"/>
      <c r="J169" s="186"/>
      <c r="K169" s="186"/>
      <c r="L169" s="186"/>
    </row>
    <row r="170" spans="7:12" x14ac:dyDescent="0.3">
      <c r="G170" s="186"/>
      <c r="H170" s="186"/>
      <c r="I170" s="186"/>
      <c r="J170" s="186"/>
      <c r="K170" s="186"/>
      <c r="L170" s="186"/>
    </row>
    <row r="171" spans="7:12" x14ac:dyDescent="0.3">
      <c r="G171" s="186"/>
      <c r="H171" s="186"/>
      <c r="I171" s="186"/>
      <c r="J171" s="186"/>
      <c r="K171" s="186"/>
      <c r="L171" s="186"/>
    </row>
    <row r="172" spans="7:12" x14ac:dyDescent="0.3">
      <c r="G172" s="186"/>
      <c r="H172" s="186"/>
      <c r="I172" s="186"/>
      <c r="J172" s="186"/>
      <c r="K172" s="186"/>
      <c r="L172" s="186"/>
    </row>
    <row r="173" spans="7:12" x14ac:dyDescent="0.3">
      <c r="G173" s="186"/>
      <c r="H173" s="186"/>
      <c r="I173" s="186"/>
      <c r="J173" s="186"/>
      <c r="K173" s="186"/>
      <c r="L173" s="186"/>
    </row>
    <row r="174" spans="7:12" x14ac:dyDescent="0.3">
      <c r="G174" s="186"/>
      <c r="H174" s="186"/>
      <c r="I174" s="186"/>
      <c r="J174" s="186"/>
      <c r="K174" s="186"/>
      <c r="L174" s="186"/>
    </row>
    <row r="175" spans="7:12" x14ac:dyDescent="0.3">
      <c r="G175" s="186"/>
      <c r="H175" s="186"/>
      <c r="I175" s="186"/>
      <c r="J175" s="186"/>
      <c r="K175" s="186"/>
      <c r="L175" s="186"/>
    </row>
    <row r="176" spans="7:12" x14ac:dyDescent="0.3">
      <c r="G176" s="186"/>
      <c r="H176" s="186"/>
      <c r="I176" s="186"/>
      <c r="J176" s="186"/>
      <c r="K176" s="186"/>
      <c r="L176" s="186"/>
    </row>
    <row r="177" spans="7:12" x14ac:dyDescent="0.3">
      <c r="G177" s="186"/>
      <c r="H177" s="186"/>
      <c r="I177" s="186"/>
      <c r="J177" s="186"/>
      <c r="K177" s="186"/>
      <c r="L177" s="186"/>
    </row>
    <row r="178" spans="7:12" x14ac:dyDescent="0.3">
      <c r="G178" s="186"/>
      <c r="H178" s="186"/>
      <c r="I178" s="186"/>
      <c r="J178" s="186"/>
      <c r="K178" s="186"/>
      <c r="L178" s="186"/>
    </row>
    <row r="179" spans="7:12" x14ac:dyDescent="0.3">
      <c r="G179" s="186"/>
      <c r="H179" s="186"/>
      <c r="I179" s="186"/>
      <c r="J179" s="186"/>
      <c r="K179" s="186"/>
      <c r="L179" s="186"/>
    </row>
    <row r="180" spans="7:12" x14ac:dyDescent="0.3">
      <c r="G180" s="186"/>
      <c r="H180" s="186"/>
      <c r="I180" s="186"/>
      <c r="J180" s="186"/>
      <c r="K180" s="186"/>
      <c r="L180" s="186"/>
    </row>
    <row r="181" spans="7:12" x14ac:dyDescent="0.3">
      <c r="G181" s="186"/>
      <c r="H181" s="186"/>
      <c r="I181" s="186"/>
      <c r="J181" s="186"/>
      <c r="K181" s="186"/>
      <c r="L181" s="186"/>
    </row>
    <row r="182" spans="7:12" x14ac:dyDescent="0.3">
      <c r="G182" s="186"/>
      <c r="H182" s="186"/>
      <c r="I182" s="186"/>
      <c r="J182" s="186"/>
      <c r="K182" s="186"/>
      <c r="L182" s="186"/>
    </row>
    <row r="183" spans="7:12" x14ac:dyDescent="0.3">
      <c r="G183" s="186"/>
      <c r="H183" s="186"/>
      <c r="I183" s="186"/>
      <c r="J183" s="186"/>
      <c r="K183" s="186"/>
      <c r="L183" s="186"/>
    </row>
    <row r="184" spans="7:12" x14ac:dyDescent="0.3">
      <c r="G184" s="186"/>
      <c r="H184" s="186"/>
      <c r="I184" s="186"/>
      <c r="J184" s="186"/>
      <c r="K184" s="186"/>
      <c r="L184" s="186"/>
    </row>
    <row r="185" spans="7:12" x14ac:dyDescent="0.3">
      <c r="G185" s="186"/>
      <c r="H185" s="186"/>
      <c r="I185" s="186"/>
      <c r="J185" s="186"/>
      <c r="K185" s="186"/>
      <c r="L185" s="186"/>
    </row>
    <row r="186" spans="7:12" x14ac:dyDescent="0.3">
      <c r="G186" s="186"/>
      <c r="H186" s="186"/>
      <c r="I186" s="186"/>
      <c r="J186" s="186"/>
      <c r="K186" s="186"/>
      <c r="L186" s="186"/>
    </row>
    <row r="187" spans="7:12" x14ac:dyDescent="0.3">
      <c r="G187" s="186"/>
      <c r="H187" s="186"/>
      <c r="I187" s="186"/>
      <c r="J187" s="186"/>
      <c r="K187" s="186"/>
      <c r="L187" s="186"/>
    </row>
    <row r="188" spans="7:12" x14ac:dyDescent="0.3">
      <c r="G188" s="186"/>
      <c r="H188" s="186"/>
      <c r="I188" s="186"/>
      <c r="J188" s="186"/>
      <c r="K188" s="186"/>
      <c r="L188" s="186"/>
    </row>
    <row r="189" spans="7:12" x14ac:dyDescent="0.3">
      <c r="G189" s="186"/>
      <c r="H189" s="186"/>
      <c r="I189" s="186"/>
      <c r="J189" s="186"/>
      <c r="K189" s="186"/>
      <c r="L189" s="186"/>
    </row>
    <row r="190" spans="7:12" x14ac:dyDescent="0.3">
      <c r="G190" s="186"/>
      <c r="H190" s="186"/>
      <c r="I190" s="186"/>
      <c r="J190" s="186"/>
      <c r="K190" s="186"/>
      <c r="L190" s="186"/>
    </row>
    <row r="191" spans="7:12" x14ac:dyDescent="0.3">
      <c r="G191" s="186"/>
      <c r="H191" s="186"/>
      <c r="I191" s="186"/>
      <c r="J191" s="186"/>
      <c r="K191" s="186"/>
      <c r="L191" s="186"/>
    </row>
    <row r="192" spans="7:12" x14ac:dyDescent="0.3">
      <c r="G192" s="186"/>
      <c r="H192" s="186"/>
      <c r="I192" s="186"/>
      <c r="J192" s="186"/>
      <c r="K192" s="186"/>
      <c r="L192" s="186"/>
    </row>
    <row r="193" spans="7:12" x14ac:dyDescent="0.3">
      <c r="G193" s="186"/>
      <c r="H193" s="186"/>
      <c r="I193" s="186"/>
      <c r="J193" s="186"/>
      <c r="K193" s="186"/>
      <c r="L193" s="186"/>
    </row>
    <row r="194" spans="7:12" x14ac:dyDescent="0.3">
      <c r="G194" s="186"/>
      <c r="H194" s="186"/>
      <c r="I194" s="186"/>
      <c r="J194" s="186"/>
      <c r="K194" s="186"/>
      <c r="L194" s="186"/>
    </row>
    <row r="195" spans="7:12" x14ac:dyDescent="0.3">
      <c r="G195" s="186"/>
      <c r="H195" s="186"/>
      <c r="I195" s="186"/>
      <c r="J195" s="186"/>
      <c r="K195" s="186"/>
      <c r="L195" s="186"/>
    </row>
    <row r="196" spans="7:12" x14ac:dyDescent="0.3">
      <c r="G196" s="186"/>
      <c r="H196" s="186"/>
      <c r="I196" s="186"/>
      <c r="J196" s="186"/>
      <c r="K196" s="186"/>
      <c r="L196" s="186"/>
    </row>
    <row r="197" spans="7:12" x14ac:dyDescent="0.3">
      <c r="G197" s="186"/>
      <c r="H197" s="186"/>
      <c r="I197" s="186"/>
      <c r="J197" s="186"/>
      <c r="K197" s="186"/>
      <c r="L197" s="186"/>
    </row>
    <row r="198" spans="7:12" x14ac:dyDescent="0.3">
      <c r="G198" s="186"/>
      <c r="H198" s="186"/>
      <c r="I198" s="186"/>
      <c r="J198" s="186"/>
      <c r="K198" s="186"/>
      <c r="L198" s="186"/>
    </row>
    <row r="199" spans="7:12" x14ac:dyDescent="0.3">
      <c r="G199" s="186"/>
      <c r="H199" s="186"/>
      <c r="I199" s="186"/>
      <c r="J199" s="186"/>
      <c r="K199" s="186"/>
      <c r="L199" s="186"/>
    </row>
    <row r="200" spans="7:12" x14ac:dyDescent="0.3">
      <c r="G200" s="186"/>
      <c r="H200" s="186"/>
      <c r="I200" s="186"/>
      <c r="J200" s="186"/>
      <c r="K200" s="186"/>
      <c r="L200" s="186"/>
    </row>
  </sheetData>
  <pageMargins left="0.78740157480314965" right="0.43" top="0.72" bottom="0.98425196850393704" header="0" footer="0"/>
  <pageSetup paperSize="9" scale="81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6BB8-4F6B-48D1-A8BE-FD054D23A1D0}">
  <sheetPr>
    <pageSetUpPr fitToPage="1"/>
  </sheetPr>
  <dimension ref="A1:G28"/>
  <sheetViews>
    <sheetView defaultGridColor="0" view="pageBreakPreview" colorId="18" zoomScale="89" zoomScaleNormal="100" zoomScaleSheetLayoutView="89" workbookViewId="0"/>
  </sheetViews>
  <sheetFormatPr baseColWidth="10" defaultColWidth="11.44140625" defaultRowHeight="13.2" x14ac:dyDescent="0.25"/>
  <cols>
    <col min="1" max="1" width="29.6640625" style="223" customWidth="1"/>
    <col min="2" max="6" width="17.6640625" style="223" customWidth="1"/>
    <col min="7" max="256" width="11.44140625" style="223"/>
    <col min="257" max="257" width="29.6640625" style="223" customWidth="1"/>
    <col min="258" max="262" width="17.6640625" style="223" customWidth="1"/>
    <col min="263" max="512" width="11.44140625" style="223"/>
    <col min="513" max="513" width="29.6640625" style="223" customWidth="1"/>
    <col min="514" max="518" width="17.6640625" style="223" customWidth="1"/>
    <col min="519" max="768" width="11.44140625" style="223"/>
    <col min="769" max="769" width="29.6640625" style="223" customWidth="1"/>
    <col min="770" max="774" width="17.6640625" style="223" customWidth="1"/>
    <col min="775" max="1024" width="11.44140625" style="223"/>
    <col min="1025" max="1025" width="29.6640625" style="223" customWidth="1"/>
    <col min="1026" max="1030" width="17.6640625" style="223" customWidth="1"/>
    <col min="1031" max="1280" width="11.44140625" style="223"/>
    <col min="1281" max="1281" width="29.6640625" style="223" customWidth="1"/>
    <col min="1282" max="1286" width="17.6640625" style="223" customWidth="1"/>
    <col min="1287" max="1536" width="11.44140625" style="223"/>
    <col min="1537" max="1537" width="29.6640625" style="223" customWidth="1"/>
    <col min="1538" max="1542" width="17.6640625" style="223" customWidth="1"/>
    <col min="1543" max="1792" width="11.44140625" style="223"/>
    <col min="1793" max="1793" width="29.6640625" style="223" customWidth="1"/>
    <col min="1794" max="1798" width="17.6640625" style="223" customWidth="1"/>
    <col min="1799" max="2048" width="11.44140625" style="223"/>
    <col min="2049" max="2049" width="29.6640625" style="223" customWidth="1"/>
    <col min="2050" max="2054" width="17.6640625" style="223" customWidth="1"/>
    <col min="2055" max="2304" width="11.44140625" style="223"/>
    <col min="2305" max="2305" width="29.6640625" style="223" customWidth="1"/>
    <col min="2306" max="2310" width="17.6640625" style="223" customWidth="1"/>
    <col min="2311" max="2560" width="11.44140625" style="223"/>
    <col min="2561" max="2561" width="29.6640625" style="223" customWidth="1"/>
    <col min="2562" max="2566" width="17.6640625" style="223" customWidth="1"/>
    <col min="2567" max="2816" width="11.44140625" style="223"/>
    <col min="2817" max="2817" width="29.6640625" style="223" customWidth="1"/>
    <col min="2818" max="2822" width="17.6640625" style="223" customWidth="1"/>
    <col min="2823" max="3072" width="11.44140625" style="223"/>
    <col min="3073" max="3073" width="29.6640625" style="223" customWidth="1"/>
    <col min="3074" max="3078" width="17.6640625" style="223" customWidth="1"/>
    <col min="3079" max="3328" width="11.44140625" style="223"/>
    <col min="3329" max="3329" width="29.6640625" style="223" customWidth="1"/>
    <col min="3330" max="3334" width="17.6640625" style="223" customWidth="1"/>
    <col min="3335" max="3584" width="11.44140625" style="223"/>
    <col min="3585" max="3585" width="29.6640625" style="223" customWidth="1"/>
    <col min="3586" max="3590" width="17.6640625" style="223" customWidth="1"/>
    <col min="3591" max="3840" width="11.44140625" style="223"/>
    <col min="3841" max="3841" width="29.6640625" style="223" customWidth="1"/>
    <col min="3842" max="3846" width="17.6640625" style="223" customWidth="1"/>
    <col min="3847" max="4096" width="11.44140625" style="223"/>
    <col min="4097" max="4097" width="29.6640625" style="223" customWidth="1"/>
    <col min="4098" max="4102" width="17.6640625" style="223" customWidth="1"/>
    <col min="4103" max="4352" width="11.44140625" style="223"/>
    <col min="4353" max="4353" width="29.6640625" style="223" customWidth="1"/>
    <col min="4354" max="4358" width="17.6640625" style="223" customWidth="1"/>
    <col min="4359" max="4608" width="11.44140625" style="223"/>
    <col min="4609" max="4609" width="29.6640625" style="223" customWidth="1"/>
    <col min="4610" max="4614" width="17.6640625" style="223" customWidth="1"/>
    <col min="4615" max="4864" width="11.44140625" style="223"/>
    <col min="4865" max="4865" width="29.6640625" style="223" customWidth="1"/>
    <col min="4866" max="4870" width="17.6640625" style="223" customWidth="1"/>
    <col min="4871" max="5120" width="11.44140625" style="223"/>
    <col min="5121" max="5121" width="29.6640625" style="223" customWidth="1"/>
    <col min="5122" max="5126" width="17.6640625" style="223" customWidth="1"/>
    <col min="5127" max="5376" width="11.44140625" style="223"/>
    <col min="5377" max="5377" width="29.6640625" style="223" customWidth="1"/>
    <col min="5378" max="5382" width="17.6640625" style="223" customWidth="1"/>
    <col min="5383" max="5632" width="11.44140625" style="223"/>
    <col min="5633" max="5633" width="29.6640625" style="223" customWidth="1"/>
    <col min="5634" max="5638" width="17.6640625" style="223" customWidth="1"/>
    <col min="5639" max="5888" width="11.44140625" style="223"/>
    <col min="5889" max="5889" width="29.6640625" style="223" customWidth="1"/>
    <col min="5890" max="5894" width="17.6640625" style="223" customWidth="1"/>
    <col min="5895" max="6144" width="11.44140625" style="223"/>
    <col min="6145" max="6145" width="29.6640625" style="223" customWidth="1"/>
    <col min="6146" max="6150" width="17.6640625" style="223" customWidth="1"/>
    <col min="6151" max="6400" width="11.44140625" style="223"/>
    <col min="6401" max="6401" width="29.6640625" style="223" customWidth="1"/>
    <col min="6402" max="6406" width="17.6640625" style="223" customWidth="1"/>
    <col min="6407" max="6656" width="11.44140625" style="223"/>
    <col min="6657" max="6657" width="29.6640625" style="223" customWidth="1"/>
    <col min="6658" max="6662" width="17.6640625" style="223" customWidth="1"/>
    <col min="6663" max="6912" width="11.44140625" style="223"/>
    <col min="6913" max="6913" width="29.6640625" style="223" customWidth="1"/>
    <col min="6914" max="6918" width="17.6640625" style="223" customWidth="1"/>
    <col min="6919" max="7168" width="11.44140625" style="223"/>
    <col min="7169" max="7169" width="29.6640625" style="223" customWidth="1"/>
    <col min="7170" max="7174" width="17.6640625" style="223" customWidth="1"/>
    <col min="7175" max="7424" width="11.44140625" style="223"/>
    <col min="7425" max="7425" width="29.6640625" style="223" customWidth="1"/>
    <col min="7426" max="7430" width="17.6640625" style="223" customWidth="1"/>
    <col min="7431" max="7680" width="11.44140625" style="223"/>
    <col min="7681" max="7681" width="29.6640625" style="223" customWidth="1"/>
    <col min="7682" max="7686" width="17.6640625" style="223" customWidth="1"/>
    <col min="7687" max="7936" width="11.44140625" style="223"/>
    <col min="7937" max="7937" width="29.6640625" style="223" customWidth="1"/>
    <col min="7938" max="7942" width="17.6640625" style="223" customWidth="1"/>
    <col min="7943" max="8192" width="11.44140625" style="223"/>
    <col min="8193" max="8193" width="29.6640625" style="223" customWidth="1"/>
    <col min="8194" max="8198" width="17.6640625" style="223" customWidth="1"/>
    <col min="8199" max="8448" width="11.44140625" style="223"/>
    <col min="8449" max="8449" width="29.6640625" style="223" customWidth="1"/>
    <col min="8450" max="8454" width="17.6640625" style="223" customWidth="1"/>
    <col min="8455" max="8704" width="11.44140625" style="223"/>
    <col min="8705" max="8705" width="29.6640625" style="223" customWidth="1"/>
    <col min="8706" max="8710" width="17.6640625" style="223" customWidth="1"/>
    <col min="8711" max="8960" width="11.44140625" style="223"/>
    <col min="8961" max="8961" width="29.6640625" style="223" customWidth="1"/>
    <col min="8962" max="8966" width="17.6640625" style="223" customWidth="1"/>
    <col min="8967" max="9216" width="11.44140625" style="223"/>
    <col min="9217" max="9217" width="29.6640625" style="223" customWidth="1"/>
    <col min="9218" max="9222" width="17.6640625" style="223" customWidth="1"/>
    <col min="9223" max="9472" width="11.44140625" style="223"/>
    <col min="9473" max="9473" width="29.6640625" style="223" customWidth="1"/>
    <col min="9474" max="9478" width="17.6640625" style="223" customWidth="1"/>
    <col min="9479" max="9728" width="11.44140625" style="223"/>
    <col min="9729" max="9729" width="29.6640625" style="223" customWidth="1"/>
    <col min="9730" max="9734" width="17.6640625" style="223" customWidth="1"/>
    <col min="9735" max="9984" width="11.44140625" style="223"/>
    <col min="9985" max="9985" width="29.6640625" style="223" customWidth="1"/>
    <col min="9986" max="9990" width="17.6640625" style="223" customWidth="1"/>
    <col min="9991" max="10240" width="11.44140625" style="223"/>
    <col min="10241" max="10241" width="29.6640625" style="223" customWidth="1"/>
    <col min="10242" max="10246" width="17.6640625" style="223" customWidth="1"/>
    <col min="10247" max="10496" width="11.44140625" style="223"/>
    <col min="10497" max="10497" width="29.6640625" style="223" customWidth="1"/>
    <col min="10498" max="10502" width="17.6640625" style="223" customWidth="1"/>
    <col min="10503" max="10752" width="11.44140625" style="223"/>
    <col min="10753" max="10753" width="29.6640625" style="223" customWidth="1"/>
    <col min="10754" max="10758" width="17.6640625" style="223" customWidth="1"/>
    <col min="10759" max="11008" width="11.44140625" style="223"/>
    <col min="11009" max="11009" width="29.6640625" style="223" customWidth="1"/>
    <col min="11010" max="11014" width="17.6640625" style="223" customWidth="1"/>
    <col min="11015" max="11264" width="11.44140625" style="223"/>
    <col min="11265" max="11265" width="29.6640625" style="223" customWidth="1"/>
    <col min="11266" max="11270" width="17.6640625" style="223" customWidth="1"/>
    <col min="11271" max="11520" width="11.44140625" style="223"/>
    <col min="11521" max="11521" width="29.6640625" style="223" customWidth="1"/>
    <col min="11522" max="11526" width="17.6640625" style="223" customWidth="1"/>
    <col min="11527" max="11776" width="11.44140625" style="223"/>
    <col min="11777" max="11777" width="29.6640625" style="223" customWidth="1"/>
    <col min="11778" max="11782" width="17.6640625" style="223" customWidth="1"/>
    <col min="11783" max="12032" width="11.44140625" style="223"/>
    <col min="12033" max="12033" width="29.6640625" style="223" customWidth="1"/>
    <col min="12034" max="12038" width="17.6640625" style="223" customWidth="1"/>
    <col min="12039" max="12288" width="11.44140625" style="223"/>
    <col min="12289" max="12289" width="29.6640625" style="223" customWidth="1"/>
    <col min="12290" max="12294" width="17.6640625" style="223" customWidth="1"/>
    <col min="12295" max="12544" width="11.44140625" style="223"/>
    <col min="12545" max="12545" width="29.6640625" style="223" customWidth="1"/>
    <col min="12546" max="12550" width="17.6640625" style="223" customWidth="1"/>
    <col min="12551" max="12800" width="11.44140625" style="223"/>
    <col min="12801" max="12801" width="29.6640625" style="223" customWidth="1"/>
    <col min="12802" max="12806" width="17.6640625" style="223" customWidth="1"/>
    <col min="12807" max="13056" width="11.44140625" style="223"/>
    <col min="13057" max="13057" width="29.6640625" style="223" customWidth="1"/>
    <col min="13058" max="13062" width="17.6640625" style="223" customWidth="1"/>
    <col min="13063" max="13312" width="11.44140625" style="223"/>
    <col min="13313" max="13313" width="29.6640625" style="223" customWidth="1"/>
    <col min="13314" max="13318" width="17.6640625" style="223" customWidth="1"/>
    <col min="13319" max="13568" width="11.44140625" style="223"/>
    <col min="13569" max="13569" width="29.6640625" style="223" customWidth="1"/>
    <col min="13570" max="13574" width="17.6640625" style="223" customWidth="1"/>
    <col min="13575" max="13824" width="11.44140625" style="223"/>
    <col min="13825" max="13825" width="29.6640625" style="223" customWidth="1"/>
    <col min="13826" max="13830" width="17.6640625" style="223" customWidth="1"/>
    <col min="13831" max="14080" width="11.44140625" style="223"/>
    <col min="14081" max="14081" width="29.6640625" style="223" customWidth="1"/>
    <col min="14082" max="14086" width="17.6640625" style="223" customWidth="1"/>
    <col min="14087" max="14336" width="11.44140625" style="223"/>
    <col min="14337" max="14337" width="29.6640625" style="223" customWidth="1"/>
    <col min="14338" max="14342" width="17.6640625" style="223" customWidth="1"/>
    <col min="14343" max="14592" width="11.44140625" style="223"/>
    <col min="14593" max="14593" width="29.6640625" style="223" customWidth="1"/>
    <col min="14594" max="14598" width="17.6640625" style="223" customWidth="1"/>
    <col min="14599" max="14848" width="11.44140625" style="223"/>
    <col min="14849" max="14849" width="29.6640625" style="223" customWidth="1"/>
    <col min="14850" max="14854" width="17.6640625" style="223" customWidth="1"/>
    <col min="14855" max="15104" width="11.44140625" style="223"/>
    <col min="15105" max="15105" width="29.6640625" style="223" customWidth="1"/>
    <col min="15106" max="15110" width="17.6640625" style="223" customWidth="1"/>
    <col min="15111" max="15360" width="11.44140625" style="223"/>
    <col min="15361" max="15361" width="29.6640625" style="223" customWidth="1"/>
    <col min="15362" max="15366" width="17.6640625" style="223" customWidth="1"/>
    <col min="15367" max="15616" width="11.44140625" style="223"/>
    <col min="15617" max="15617" width="29.6640625" style="223" customWidth="1"/>
    <col min="15618" max="15622" width="17.6640625" style="223" customWidth="1"/>
    <col min="15623" max="15872" width="11.44140625" style="223"/>
    <col min="15873" max="15873" width="29.6640625" style="223" customWidth="1"/>
    <col min="15874" max="15878" width="17.6640625" style="223" customWidth="1"/>
    <col min="15879" max="16128" width="11.44140625" style="223"/>
    <col min="16129" max="16129" width="29.6640625" style="223" customWidth="1"/>
    <col min="16130" max="16134" width="17.6640625" style="223" customWidth="1"/>
    <col min="16135" max="16384" width="11.44140625" style="223"/>
  </cols>
  <sheetData>
    <row r="1" spans="1:6" ht="33.75" customHeight="1" x14ac:dyDescent="0.4">
      <c r="A1" s="221" t="s">
        <v>137</v>
      </c>
      <c r="B1" s="221"/>
      <c r="C1" s="221"/>
      <c r="D1" s="222"/>
      <c r="E1" s="221"/>
      <c r="F1" s="221"/>
    </row>
    <row r="2" spans="1:6" ht="27.75" customHeight="1" x14ac:dyDescent="0.25">
      <c r="A2" s="224" t="s">
        <v>169</v>
      </c>
      <c r="B2" s="224"/>
      <c r="C2" s="224"/>
      <c r="D2" s="222"/>
      <c r="E2" s="224"/>
      <c r="F2" s="224"/>
    </row>
    <row r="3" spans="1:6" ht="20.25" customHeight="1" x14ac:dyDescent="0.25">
      <c r="A3" s="225" t="s">
        <v>170</v>
      </c>
      <c r="B3" s="224"/>
      <c r="C3" s="224"/>
      <c r="D3" s="222"/>
      <c r="E3" s="224"/>
      <c r="F3" s="224"/>
    </row>
    <row r="4" spans="1:6" ht="33" customHeight="1" thickBot="1" x14ac:dyDescent="0.3">
      <c r="A4" s="225"/>
      <c r="B4" s="225"/>
      <c r="C4" s="225"/>
      <c r="D4" s="225"/>
      <c r="E4" s="225" t="s">
        <v>171</v>
      </c>
      <c r="F4" s="225"/>
    </row>
    <row r="5" spans="1:6" ht="48.75" customHeight="1" x14ac:dyDescent="0.25">
      <c r="A5" s="226" t="s">
        <v>172</v>
      </c>
      <c r="B5" s="227" t="s">
        <v>64</v>
      </c>
      <c r="C5" s="228" t="s">
        <v>65</v>
      </c>
      <c r="D5" s="228" t="s">
        <v>66</v>
      </c>
      <c r="E5" s="229" t="s">
        <v>173</v>
      </c>
      <c r="F5" s="230"/>
    </row>
    <row r="6" spans="1:6" ht="20.100000000000001" customHeight="1" x14ac:dyDescent="0.3">
      <c r="A6" s="231" t="s">
        <v>158</v>
      </c>
      <c r="B6" s="232">
        <v>103341.85</v>
      </c>
      <c r="C6" s="233">
        <v>192309.35</v>
      </c>
      <c r="D6" s="233">
        <v>166407.43</v>
      </c>
      <c r="E6" s="234">
        <v>2072485.97</v>
      </c>
      <c r="F6" s="235"/>
    </row>
    <row r="7" spans="1:6" ht="20.100000000000001" customHeight="1" x14ac:dyDescent="0.3">
      <c r="A7" s="236" t="s">
        <v>115</v>
      </c>
      <c r="B7" s="237">
        <v>165184.54</v>
      </c>
      <c r="C7" s="238">
        <v>82158.490000000005</v>
      </c>
      <c r="D7" s="238">
        <v>45974.67</v>
      </c>
      <c r="E7" s="239">
        <v>1801545.35</v>
      </c>
      <c r="F7" s="235"/>
    </row>
    <row r="8" spans="1:6" ht="20.100000000000001" customHeight="1" x14ac:dyDescent="0.3">
      <c r="A8" s="236" t="s">
        <v>174</v>
      </c>
      <c r="B8" s="240">
        <v>106783.62</v>
      </c>
      <c r="C8" s="241">
        <v>0</v>
      </c>
      <c r="D8" s="241">
        <v>103061.34</v>
      </c>
      <c r="E8" s="242">
        <v>1090488.24</v>
      </c>
      <c r="F8" s="243"/>
    </row>
    <row r="9" spans="1:6" ht="20.100000000000001" customHeight="1" x14ac:dyDescent="0.3">
      <c r="A9" s="236" t="s">
        <v>175</v>
      </c>
      <c r="B9" s="237">
        <v>134646.66899999999</v>
      </c>
      <c r="C9" s="238">
        <v>29264.625</v>
      </c>
      <c r="D9" s="238">
        <v>15702.89</v>
      </c>
      <c r="E9" s="239">
        <v>1085184.29</v>
      </c>
      <c r="F9" s="235"/>
    </row>
    <row r="10" spans="1:6" ht="20.100000000000001" customHeight="1" x14ac:dyDescent="0.3">
      <c r="A10" s="236" t="s">
        <v>159</v>
      </c>
      <c r="B10" s="237">
        <v>238873.59</v>
      </c>
      <c r="C10" s="238">
        <v>159346.04</v>
      </c>
      <c r="D10" s="238">
        <v>4515</v>
      </c>
      <c r="E10" s="239">
        <v>980988.68</v>
      </c>
      <c r="F10" s="235"/>
    </row>
    <row r="11" spans="1:6" ht="20.100000000000001" customHeight="1" x14ac:dyDescent="0.3">
      <c r="A11" s="236" t="s">
        <v>164</v>
      </c>
      <c r="B11" s="240">
        <v>59720.5</v>
      </c>
      <c r="C11" s="241">
        <v>66571.199999999997</v>
      </c>
      <c r="D11" s="241">
        <v>49238.55</v>
      </c>
      <c r="E11" s="242">
        <v>832157.4</v>
      </c>
      <c r="F11" s="243"/>
    </row>
    <row r="12" spans="1:6" ht="20.100000000000001" customHeight="1" x14ac:dyDescent="0.3">
      <c r="A12" s="236" t="s">
        <v>165</v>
      </c>
      <c r="B12" s="240">
        <v>2243.5</v>
      </c>
      <c r="C12" s="241">
        <v>14963.26</v>
      </c>
      <c r="D12" s="241">
        <v>33749.199999999997</v>
      </c>
      <c r="E12" s="242">
        <v>373784.62</v>
      </c>
      <c r="F12" s="235"/>
    </row>
    <row r="13" spans="1:6" ht="20.100000000000001" customHeight="1" x14ac:dyDescent="0.3">
      <c r="A13" s="236" t="s">
        <v>160</v>
      </c>
      <c r="B13" s="237">
        <v>392.7</v>
      </c>
      <c r="C13" s="238">
        <v>73.7</v>
      </c>
      <c r="D13" s="238">
        <v>135.19999999999999</v>
      </c>
      <c r="E13" s="239">
        <v>6411</v>
      </c>
      <c r="F13" s="235"/>
    </row>
    <row r="14" spans="1:6" ht="20.100000000000001" customHeight="1" x14ac:dyDescent="0.3">
      <c r="A14" s="236" t="s">
        <v>161</v>
      </c>
      <c r="B14" s="237">
        <v>275.8</v>
      </c>
      <c r="C14" s="238">
        <v>130.9</v>
      </c>
      <c r="D14" s="238">
        <v>4.0999999999999996</v>
      </c>
      <c r="E14" s="239">
        <v>5508.75</v>
      </c>
      <c r="F14" s="235"/>
    </row>
    <row r="15" spans="1:6" ht="20.100000000000001" customHeight="1" x14ac:dyDescent="0.3">
      <c r="A15" s="236" t="s">
        <v>162</v>
      </c>
      <c r="B15" s="240">
        <v>149.6</v>
      </c>
      <c r="C15" s="241">
        <v>136.9</v>
      </c>
      <c r="D15" s="241">
        <v>169.6</v>
      </c>
      <c r="E15" s="242">
        <v>2728.15</v>
      </c>
      <c r="F15" s="243"/>
    </row>
    <row r="16" spans="1:6" ht="20.100000000000001" customHeight="1" x14ac:dyDescent="0.3">
      <c r="A16" s="244" t="s">
        <v>176</v>
      </c>
      <c r="B16" s="245">
        <v>811612.36899999995</v>
      </c>
      <c r="C16" s="246">
        <v>544954.46499999997</v>
      </c>
      <c r="D16" s="246">
        <v>418957.97999999992</v>
      </c>
      <c r="E16" s="247">
        <v>8251282.4500000011</v>
      </c>
      <c r="F16" s="248"/>
    </row>
    <row r="17" spans="1:7" ht="20.100000000000001" customHeight="1" x14ac:dyDescent="0.3">
      <c r="A17" s="249" t="s">
        <v>166</v>
      </c>
      <c r="B17" s="232">
        <v>173309.52</v>
      </c>
      <c r="C17" s="233">
        <v>210107.95</v>
      </c>
      <c r="D17" s="233">
        <v>63195.372000000003</v>
      </c>
      <c r="E17" s="234">
        <v>2280862.2919999999</v>
      </c>
      <c r="F17" s="235"/>
    </row>
    <row r="18" spans="1:7" ht="20.100000000000001" customHeight="1" x14ac:dyDescent="0.3">
      <c r="A18" s="236" t="s">
        <v>177</v>
      </c>
      <c r="B18" s="237">
        <v>58422.89</v>
      </c>
      <c r="C18" s="238">
        <v>68997.509999999995</v>
      </c>
      <c r="D18" s="238">
        <v>25989.11</v>
      </c>
      <c r="E18" s="239">
        <v>1031304.39</v>
      </c>
      <c r="F18" s="235"/>
      <c r="G18" s="250"/>
    </row>
    <row r="19" spans="1:7" ht="20.100000000000001" customHeight="1" x14ac:dyDescent="0.3">
      <c r="A19" s="236" t="s">
        <v>178</v>
      </c>
      <c r="B19" s="237">
        <v>68643.89</v>
      </c>
      <c r="C19" s="238">
        <v>59015.29</v>
      </c>
      <c r="D19" s="238">
        <v>45222.37</v>
      </c>
      <c r="E19" s="239">
        <v>719902.61</v>
      </c>
      <c r="F19" s="235"/>
    </row>
    <row r="20" spans="1:7" ht="20.100000000000001" customHeight="1" x14ac:dyDescent="0.3">
      <c r="A20" s="236" t="s">
        <v>167</v>
      </c>
      <c r="B20" s="237">
        <v>67685.77</v>
      </c>
      <c r="C20" s="238">
        <v>64523.94</v>
      </c>
      <c r="D20" s="238">
        <v>43034.28</v>
      </c>
      <c r="E20" s="239">
        <v>718920.81</v>
      </c>
      <c r="F20" s="235"/>
    </row>
    <row r="21" spans="1:7" ht="20.100000000000001" customHeight="1" x14ac:dyDescent="0.3">
      <c r="A21" s="236" t="s">
        <v>76</v>
      </c>
      <c r="B21" s="237">
        <v>44955.85</v>
      </c>
      <c r="C21" s="238">
        <v>43879.7</v>
      </c>
      <c r="D21" s="238">
        <v>40038.75</v>
      </c>
      <c r="E21" s="239">
        <v>506731.3</v>
      </c>
      <c r="F21" s="235"/>
    </row>
    <row r="22" spans="1:7" ht="20.100000000000001" customHeight="1" x14ac:dyDescent="0.3">
      <c r="A22" s="251" t="s">
        <v>179</v>
      </c>
      <c r="B22" s="252">
        <v>413017.92</v>
      </c>
      <c r="C22" s="217">
        <v>446524.39</v>
      </c>
      <c r="D22" s="217">
        <v>217479.88200000001</v>
      </c>
      <c r="E22" s="218">
        <v>5257721.4019999998</v>
      </c>
      <c r="F22" s="248"/>
    </row>
    <row r="23" spans="1:7" ht="20.100000000000001" customHeight="1" x14ac:dyDescent="0.3">
      <c r="A23" s="231" t="s">
        <v>168</v>
      </c>
      <c r="B23" s="232">
        <v>29236.95</v>
      </c>
      <c r="C23" s="233">
        <v>33036.296000000002</v>
      </c>
      <c r="D23" s="233">
        <v>25794.129000000001</v>
      </c>
      <c r="E23" s="234">
        <v>612396.50899999996</v>
      </c>
      <c r="F23" s="235"/>
    </row>
    <row r="24" spans="1:7" ht="20.100000000000001" customHeight="1" x14ac:dyDescent="0.3">
      <c r="A24" s="236" t="s">
        <v>163</v>
      </c>
      <c r="B24" s="237">
        <v>6573.53</v>
      </c>
      <c r="C24" s="238">
        <v>52998.34</v>
      </c>
      <c r="D24" s="238">
        <v>45280.67</v>
      </c>
      <c r="E24" s="239">
        <v>594189.59900000005</v>
      </c>
      <c r="F24" s="235"/>
    </row>
    <row r="25" spans="1:7" ht="20.100000000000001" customHeight="1" x14ac:dyDescent="0.3">
      <c r="A25" s="236" t="s">
        <v>143</v>
      </c>
      <c r="B25" s="237">
        <v>7356.78</v>
      </c>
      <c r="C25" s="238">
        <v>27548.15</v>
      </c>
      <c r="D25" s="238">
        <v>13786.39</v>
      </c>
      <c r="E25" s="239">
        <v>284555.37</v>
      </c>
      <c r="F25" s="235"/>
    </row>
    <row r="26" spans="1:7" ht="20.100000000000001" customHeight="1" x14ac:dyDescent="0.3">
      <c r="A26" s="251" t="s">
        <v>180</v>
      </c>
      <c r="B26" s="252">
        <v>43167.26</v>
      </c>
      <c r="C26" s="217">
        <v>113582.78599999999</v>
      </c>
      <c r="D26" s="217">
        <v>84861.188999999998</v>
      </c>
      <c r="E26" s="218">
        <v>1491141.4780000001</v>
      </c>
      <c r="F26" s="248"/>
    </row>
    <row r="27" spans="1:7" ht="39.75" customHeight="1" thickBot="1" x14ac:dyDescent="0.3">
      <c r="A27" s="253" t="s">
        <v>181</v>
      </c>
      <c r="B27" s="254">
        <v>1267797.5489999999</v>
      </c>
      <c r="C27" s="219">
        <v>1105061.6410000001</v>
      </c>
      <c r="D27" s="219">
        <v>721299.05099999998</v>
      </c>
      <c r="E27" s="220">
        <v>15000145.330000002</v>
      </c>
      <c r="F27" s="255"/>
    </row>
    <row r="28" spans="1:7" x14ac:dyDescent="0.25">
      <c r="A28" s="256"/>
      <c r="B28" s="222"/>
      <c r="C28" s="222"/>
      <c r="D28" s="222"/>
      <c r="E28" s="222"/>
      <c r="F28" s="222"/>
    </row>
  </sheetData>
  <printOptions horizontalCentered="1"/>
  <pageMargins left="0.8" right="0.94488188976377963" top="0.67" bottom="0.98425196850393704" header="0.11811023622047245" footer="0.51181102362204722"/>
  <pageSetup paperSize="9" scale="84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91D95-3EBC-4ACC-82F5-333CBF30721D}">
  <dimension ref="A1:L228"/>
  <sheetViews>
    <sheetView view="pageBreakPreview" zoomScaleNormal="75" zoomScaleSheetLayoutView="100" workbookViewId="0">
      <pane ySplit="5" topLeftCell="A6" activePane="bottomLeft" state="frozen"/>
      <selection pane="bottomLeft"/>
    </sheetView>
  </sheetViews>
  <sheetFormatPr baseColWidth="10" defaultRowHeight="13.2" x14ac:dyDescent="0.25"/>
  <cols>
    <col min="1" max="1" width="9" style="307" customWidth="1"/>
    <col min="2" max="2" width="41.109375" style="307" customWidth="1"/>
    <col min="3" max="3" width="15.33203125" style="308" customWidth="1"/>
    <col min="4" max="4" width="14" style="307" customWidth="1"/>
    <col min="5" max="5" width="14.6640625" style="307" customWidth="1"/>
    <col min="6" max="6" width="15.88671875" style="307" customWidth="1"/>
    <col min="7" max="7" width="15.109375" style="308" customWidth="1"/>
    <col min="257" max="257" width="9" customWidth="1"/>
    <col min="258" max="258" width="41.109375" customWidth="1"/>
    <col min="259" max="259" width="15.33203125" customWidth="1"/>
    <col min="260" max="260" width="14" customWidth="1"/>
    <col min="261" max="261" width="14.6640625" customWidth="1"/>
    <col min="262" max="262" width="15.88671875" customWidth="1"/>
    <col min="263" max="263" width="15.109375" customWidth="1"/>
    <col min="513" max="513" width="9" customWidth="1"/>
    <col min="514" max="514" width="41.109375" customWidth="1"/>
    <col min="515" max="515" width="15.33203125" customWidth="1"/>
    <col min="516" max="516" width="14" customWidth="1"/>
    <col min="517" max="517" width="14.6640625" customWidth="1"/>
    <col min="518" max="518" width="15.88671875" customWidth="1"/>
    <col min="519" max="519" width="15.109375" customWidth="1"/>
    <col min="769" max="769" width="9" customWidth="1"/>
    <col min="770" max="770" width="41.109375" customWidth="1"/>
    <col min="771" max="771" width="15.33203125" customWidth="1"/>
    <col min="772" max="772" width="14" customWidth="1"/>
    <col min="773" max="773" width="14.6640625" customWidth="1"/>
    <col min="774" max="774" width="15.88671875" customWidth="1"/>
    <col min="775" max="775" width="15.109375" customWidth="1"/>
    <col min="1025" max="1025" width="9" customWidth="1"/>
    <col min="1026" max="1026" width="41.109375" customWidth="1"/>
    <col min="1027" max="1027" width="15.33203125" customWidth="1"/>
    <col min="1028" max="1028" width="14" customWidth="1"/>
    <col min="1029" max="1029" width="14.6640625" customWidth="1"/>
    <col min="1030" max="1030" width="15.88671875" customWidth="1"/>
    <col min="1031" max="1031" width="15.109375" customWidth="1"/>
    <col min="1281" max="1281" width="9" customWidth="1"/>
    <col min="1282" max="1282" width="41.109375" customWidth="1"/>
    <col min="1283" max="1283" width="15.33203125" customWidth="1"/>
    <col min="1284" max="1284" width="14" customWidth="1"/>
    <col min="1285" max="1285" width="14.6640625" customWidth="1"/>
    <col min="1286" max="1286" width="15.88671875" customWidth="1"/>
    <col min="1287" max="1287" width="15.109375" customWidth="1"/>
    <col min="1537" max="1537" width="9" customWidth="1"/>
    <col min="1538" max="1538" width="41.109375" customWidth="1"/>
    <col min="1539" max="1539" width="15.33203125" customWidth="1"/>
    <col min="1540" max="1540" width="14" customWidth="1"/>
    <col min="1541" max="1541" width="14.6640625" customWidth="1"/>
    <col min="1542" max="1542" width="15.88671875" customWidth="1"/>
    <col min="1543" max="1543" width="15.109375" customWidth="1"/>
    <col min="1793" max="1793" width="9" customWidth="1"/>
    <col min="1794" max="1794" width="41.109375" customWidth="1"/>
    <col min="1795" max="1795" width="15.33203125" customWidth="1"/>
    <col min="1796" max="1796" width="14" customWidth="1"/>
    <col min="1797" max="1797" width="14.6640625" customWidth="1"/>
    <col min="1798" max="1798" width="15.88671875" customWidth="1"/>
    <col min="1799" max="1799" width="15.109375" customWidth="1"/>
    <col min="2049" max="2049" width="9" customWidth="1"/>
    <col min="2050" max="2050" width="41.109375" customWidth="1"/>
    <col min="2051" max="2051" width="15.33203125" customWidth="1"/>
    <col min="2052" max="2052" width="14" customWidth="1"/>
    <col min="2053" max="2053" width="14.6640625" customWidth="1"/>
    <col min="2054" max="2054" width="15.88671875" customWidth="1"/>
    <col min="2055" max="2055" width="15.109375" customWidth="1"/>
    <col min="2305" max="2305" width="9" customWidth="1"/>
    <col min="2306" max="2306" width="41.109375" customWidth="1"/>
    <col min="2307" max="2307" width="15.33203125" customWidth="1"/>
    <col min="2308" max="2308" width="14" customWidth="1"/>
    <col min="2309" max="2309" width="14.6640625" customWidth="1"/>
    <col min="2310" max="2310" width="15.88671875" customWidth="1"/>
    <col min="2311" max="2311" width="15.109375" customWidth="1"/>
    <col min="2561" max="2561" width="9" customWidth="1"/>
    <col min="2562" max="2562" width="41.109375" customWidth="1"/>
    <col min="2563" max="2563" width="15.33203125" customWidth="1"/>
    <col min="2564" max="2564" width="14" customWidth="1"/>
    <col min="2565" max="2565" width="14.6640625" customWidth="1"/>
    <col min="2566" max="2566" width="15.88671875" customWidth="1"/>
    <col min="2567" max="2567" width="15.109375" customWidth="1"/>
    <col min="2817" max="2817" width="9" customWidth="1"/>
    <col min="2818" max="2818" width="41.109375" customWidth="1"/>
    <col min="2819" max="2819" width="15.33203125" customWidth="1"/>
    <col min="2820" max="2820" width="14" customWidth="1"/>
    <col min="2821" max="2821" width="14.6640625" customWidth="1"/>
    <col min="2822" max="2822" width="15.88671875" customWidth="1"/>
    <col min="2823" max="2823" width="15.109375" customWidth="1"/>
    <col min="3073" max="3073" width="9" customWidth="1"/>
    <col min="3074" max="3074" width="41.109375" customWidth="1"/>
    <col min="3075" max="3075" width="15.33203125" customWidth="1"/>
    <col min="3076" max="3076" width="14" customWidth="1"/>
    <col min="3077" max="3077" width="14.6640625" customWidth="1"/>
    <col min="3078" max="3078" width="15.88671875" customWidth="1"/>
    <col min="3079" max="3079" width="15.109375" customWidth="1"/>
    <col min="3329" max="3329" width="9" customWidth="1"/>
    <col min="3330" max="3330" width="41.109375" customWidth="1"/>
    <col min="3331" max="3331" width="15.33203125" customWidth="1"/>
    <col min="3332" max="3332" width="14" customWidth="1"/>
    <col min="3333" max="3333" width="14.6640625" customWidth="1"/>
    <col min="3334" max="3334" width="15.88671875" customWidth="1"/>
    <col min="3335" max="3335" width="15.109375" customWidth="1"/>
    <col min="3585" max="3585" width="9" customWidth="1"/>
    <col min="3586" max="3586" width="41.109375" customWidth="1"/>
    <col min="3587" max="3587" width="15.33203125" customWidth="1"/>
    <col min="3588" max="3588" width="14" customWidth="1"/>
    <col min="3589" max="3589" width="14.6640625" customWidth="1"/>
    <col min="3590" max="3590" width="15.88671875" customWidth="1"/>
    <col min="3591" max="3591" width="15.109375" customWidth="1"/>
    <col min="3841" max="3841" width="9" customWidth="1"/>
    <col min="3842" max="3842" width="41.109375" customWidth="1"/>
    <col min="3843" max="3843" width="15.33203125" customWidth="1"/>
    <col min="3844" max="3844" width="14" customWidth="1"/>
    <col min="3845" max="3845" width="14.6640625" customWidth="1"/>
    <col min="3846" max="3846" width="15.88671875" customWidth="1"/>
    <col min="3847" max="3847" width="15.109375" customWidth="1"/>
    <col min="4097" max="4097" width="9" customWidth="1"/>
    <col min="4098" max="4098" width="41.109375" customWidth="1"/>
    <col min="4099" max="4099" width="15.33203125" customWidth="1"/>
    <col min="4100" max="4100" width="14" customWidth="1"/>
    <col min="4101" max="4101" width="14.6640625" customWidth="1"/>
    <col min="4102" max="4102" width="15.88671875" customWidth="1"/>
    <col min="4103" max="4103" width="15.109375" customWidth="1"/>
    <col min="4353" max="4353" width="9" customWidth="1"/>
    <col min="4354" max="4354" width="41.109375" customWidth="1"/>
    <col min="4355" max="4355" width="15.33203125" customWidth="1"/>
    <col min="4356" max="4356" width="14" customWidth="1"/>
    <col min="4357" max="4357" width="14.6640625" customWidth="1"/>
    <col min="4358" max="4358" width="15.88671875" customWidth="1"/>
    <col min="4359" max="4359" width="15.109375" customWidth="1"/>
    <col min="4609" max="4609" width="9" customWidth="1"/>
    <col min="4610" max="4610" width="41.109375" customWidth="1"/>
    <col min="4611" max="4611" width="15.33203125" customWidth="1"/>
    <col min="4612" max="4612" width="14" customWidth="1"/>
    <col min="4613" max="4613" width="14.6640625" customWidth="1"/>
    <col min="4614" max="4614" width="15.88671875" customWidth="1"/>
    <col min="4615" max="4615" width="15.109375" customWidth="1"/>
    <col min="4865" max="4865" width="9" customWidth="1"/>
    <col min="4866" max="4866" width="41.109375" customWidth="1"/>
    <col min="4867" max="4867" width="15.33203125" customWidth="1"/>
    <col min="4868" max="4868" width="14" customWidth="1"/>
    <col min="4869" max="4869" width="14.6640625" customWidth="1"/>
    <col min="4870" max="4870" width="15.88671875" customWidth="1"/>
    <col min="4871" max="4871" width="15.109375" customWidth="1"/>
    <col min="5121" max="5121" width="9" customWidth="1"/>
    <col min="5122" max="5122" width="41.109375" customWidth="1"/>
    <col min="5123" max="5123" width="15.33203125" customWidth="1"/>
    <col min="5124" max="5124" width="14" customWidth="1"/>
    <col min="5125" max="5125" width="14.6640625" customWidth="1"/>
    <col min="5126" max="5126" width="15.88671875" customWidth="1"/>
    <col min="5127" max="5127" width="15.109375" customWidth="1"/>
    <col min="5377" max="5377" width="9" customWidth="1"/>
    <col min="5378" max="5378" width="41.109375" customWidth="1"/>
    <col min="5379" max="5379" width="15.33203125" customWidth="1"/>
    <col min="5380" max="5380" width="14" customWidth="1"/>
    <col min="5381" max="5381" width="14.6640625" customWidth="1"/>
    <col min="5382" max="5382" width="15.88671875" customWidth="1"/>
    <col min="5383" max="5383" width="15.109375" customWidth="1"/>
    <col min="5633" max="5633" width="9" customWidth="1"/>
    <col min="5634" max="5634" width="41.109375" customWidth="1"/>
    <col min="5635" max="5635" width="15.33203125" customWidth="1"/>
    <col min="5636" max="5636" width="14" customWidth="1"/>
    <col min="5637" max="5637" width="14.6640625" customWidth="1"/>
    <col min="5638" max="5638" width="15.88671875" customWidth="1"/>
    <col min="5639" max="5639" width="15.109375" customWidth="1"/>
    <col min="5889" max="5889" width="9" customWidth="1"/>
    <col min="5890" max="5890" width="41.109375" customWidth="1"/>
    <col min="5891" max="5891" width="15.33203125" customWidth="1"/>
    <col min="5892" max="5892" width="14" customWidth="1"/>
    <col min="5893" max="5893" width="14.6640625" customWidth="1"/>
    <col min="5894" max="5894" width="15.88671875" customWidth="1"/>
    <col min="5895" max="5895" width="15.109375" customWidth="1"/>
    <col min="6145" max="6145" width="9" customWidth="1"/>
    <col min="6146" max="6146" width="41.109375" customWidth="1"/>
    <col min="6147" max="6147" width="15.33203125" customWidth="1"/>
    <col min="6148" max="6148" width="14" customWidth="1"/>
    <col min="6149" max="6149" width="14.6640625" customWidth="1"/>
    <col min="6150" max="6150" width="15.88671875" customWidth="1"/>
    <col min="6151" max="6151" width="15.109375" customWidth="1"/>
    <col min="6401" max="6401" width="9" customWidth="1"/>
    <col min="6402" max="6402" width="41.109375" customWidth="1"/>
    <col min="6403" max="6403" width="15.33203125" customWidth="1"/>
    <col min="6404" max="6404" width="14" customWidth="1"/>
    <col min="6405" max="6405" width="14.6640625" customWidth="1"/>
    <col min="6406" max="6406" width="15.88671875" customWidth="1"/>
    <col min="6407" max="6407" width="15.109375" customWidth="1"/>
    <col min="6657" max="6657" width="9" customWidth="1"/>
    <col min="6658" max="6658" width="41.109375" customWidth="1"/>
    <col min="6659" max="6659" width="15.33203125" customWidth="1"/>
    <col min="6660" max="6660" width="14" customWidth="1"/>
    <col min="6661" max="6661" width="14.6640625" customWidth="1"/>
    <col min="6662" max="6662" width="15.88671875" customWidth="1"/>
    <col min="6663" max="6663" width="15.109375" customWidth="1"/>
    <col min="6913" max="6913" width="9" customWidth="1"/>
    <col min="6914" max="6914" width="41.109375" customWidth="1"/>
    <col min="6915" max="6915" width="15.33203125" customWidth="1"/>
    <col min="6916" max="6916" width="14" customWidth="1"/>
    <col min="6917" max="6917" width="14.6640625" customWidth="1"/>
    <col min="6918" max="6918" width="15.88671875" customWidth="1"/>
    <col min="6919" max="6919" width="15.109375" customWidth="1"/>
    <col min="7169" max="7169" width="9" customWidth="1"/>
    <col min="7170" max="7170" width="41.109375" customWidth="1"/>
    <col min="7171" max="7171" width="15.33203125" customWidth="1"/>
    <col min="7172" max="7172" width="14" customWidth="1"/>
    <col min="7173" max="7173" width="14.6640625" customWidth="1"/>
    <col min="7174" max="7174" width="15.88671875" customWidth="1"/>
    <col min="7175" max="7175" width="15.109375" customWidth="1"/>
    <col min="7425" max="7425" width="9" customWidth="1"/>
    <col min="7426" max="7426" width="41.109375" customWidth="1"/>
    <col min="7427" max="7427" width="15.33203125" customWidth="1"/>
    <col min="7428" max="7428" width="14" customWidth="1"/>
    <col min="7429" max="7429" width="14.6640625" customWidth="1"/>
    <col min="7430" max="7430" width="15.88671875" customWidth="1"/>
    <col min="7431" max="7431" width="15.109375" customWidth="1"/>
    <col min="7681" max="7681" width="9" customWidth="1"/>
    <col min="7682" max="7682" width="41.109375" customWidth="1"/>
    <col min="7683" max="7683" width="15.33203125" customWidth="1"/>
    <col min="7684" max="7684" width="14" customWidth="1"/>
    <col min="7685" max="7685" width="14.6640625" customWidth="1"/>
    <col min="7686" max="7686" width="15.88671875" customWidth="1"/>
    <col min="7687" max="7687" width="15.109375" customWidth="1"/>
    <col min="7937" max="7937" width="9" customWidth="1"/>
    <col min="7938" max="7938" width="41.109375" customWidth="1"/>
    <col min="7939" max="7939" width="15.33203125" customWidth="1"/>
    <col min="7940" max="7940" width="14" customWidth="1"/>
    <col min="7941" max="7941" width="14.6640625" customWidth="1"/>
    <col min="7942" max="7942" width="15.88671875" customWidth="1"/>
    <col min="7943" max="7943" width="15.109375" customWidth="1"/>
    <col min="8193" max="8193" width="9" customWidth="1"/>
    <col min="8194" max="8194" width="41.109375" customWidth="1"/>
    <col min="8195" max="8195" width="15.33203125" customWidth="1"/>
    <col min="8196" max="8196" width="14" customWidth="1"/>
    <col min="8197" max="8197" width="14.6640625" customWidth="1"/>
    <col min="8198" max="8198" width="15.88671875" customWidth="1"/>
    <col min="8199" max="8199" width="15.109375" customWidth="1"/>
    <col min="8449" max="8449" width="9" customWidth="1"/>
    <col min="8450" max="8450" width="41.109375" customWidth="1"/>
    <col min="8451" max="8451" width="15.33203125" customWidth="1"/>
    <col min="8452" max="8452" width="14" customWidth="1"/>
    <col min="8453" max="8453" width="14.6640625" customWidth="1"/>
    <col min="8454" max="8454" width="15.88671875" customWidth="1"/>
    <col min="8455" max="8455" width="15.109375" customWidth="1"/>
    <col min="8705" max="8705" width="9" customWidth="1"/>
    <col min="8706" max="8706" width="41.109375" customWidth="1"/>
    <col min="8707" max="8707" width="15.33203125" customWidth="1"/>
    <col min="8708" max="8708" width="14" customWidth="1"/>
    <col min="8709" max="8709" width="14.6640625" customWidth="1"/>
    <col min="8710" max="8710" width="15.88671875" customWidth="1"/>
    <col min="8711" max="8711" width="15.109375" customWidth="1"/>
    <col min="8961" max="8961" width="9" customWidth="1"/>
    <col min="8962" max="8962" width="41.109375" customWidth="1"/>
    <col min="8963" max="8963" width="15.33203125" customWidth="1"/>
    <col min="8964" max="8964" width="14" customWidth="1"/>
    <col min="8965" max="8965" width="14.6640625" customWidth="1"/>
    <col min="8966" max="8966" width="15.88671875" customWidth="1"/>
    <col min="8967" max="8967" width="15.109375" customWidth="1"/>
    <col min="9217" max="9217" width="9" customWidth="1"/>
    <col min="9218" max="9218" width="41.109375" customWidth="1"/>
    <col min="9219" max="9219" width="15.33203125" customWidth="1"/>
    <col min="9220" max="9220" width="14" customWidth="1"/>
    <col min="9221" max="9221" width="14.6640625" customWidth="1"/>
    <col min="9222" max="9222" width="15.88671875" customWidth="1"/>
    <col min="9223" max="9223" width="15.109375" customWidth="1"/>
    <col min="9473" max="9473" width="9" customWidth="1"/>
    <col min="9474" max="9474" width="41.109375" customWidth="1"/>
    <col min="9475" max="9475" width="15.33203125" customWidth="1"/>
    <col min="9476" max="9476" width="14" customWidth="1"/>
    <col min="9477" max="9477" width="14.6640625" customWidth="1"/>
    <col min="9478" max="9478" width="15.88671875" customWidth="1"/>
    <col min="9479" max="9479" width="15.109375" customWidth="1"/>
    <col min="9729" max="9729" width="9" customWidth="1"/>
    <col min="9730" max="9730" width="41.109375" customWidth="1"/>
    <col min="9731" max="9731" width="15.33203125" customWidth="1"/>
    <col min="9732" max="9732" width="14" customWidth="1"/>
    <col min="9733" max="9733" width="14.6640625" customWidth="1"/>
    <col min="9734" max="9734" width="15.88671875" customWidth="1"/>
    <col min="9735" max="9735" width="15.109375" customWidth="1"/>
    <col min="9985" max="9985" width="9" customWidth="1"/>
    <col min="9986" max="9986" width="41.109375" customWidth="1"/>
    <col min="9987" max="9987" width="15.33203125" customWidth="1"/>
    <col min="9988" max="9988" width="14" customWidth="1"/>
    <col min="9989" max="9989" width="14.6640625" customWidth="1"/>
    <col min="9990" max="9990" width="15.88671875" customWidth="1"/>
    <col min="9991" max="9991" width="15.109375" customWidth="1"/>
    <col min="10241" max="10241" width="9" customWidth="1"/>
    <col min="10242" max="10242" width="41.109375" customWidth="1"/>
    <col min="10243" max="10243" width="15.33203125" customWidth="1"/>
    <col min="10244" max="10244" width="14" customWidth="1"/>
    <col min="10245" max="10245" width="14.6640625" customWidth="1"/>
    <col min="10246" max="10246" width="15.88671875" customWidth="1"/>
    <col min="10247" max="10247" width="15.109375" customWidth="1"/>
    <col min="10497" max="10497" width="9" customWidth="1"/>
    <col min="10498" max="10498" width="41.109375" customWidth="1"/>
    <col min="10499" max="10499" width="15.33203125" customWidth="1"/>
    <col min="10500" max="10500" width="14" customWidth="1"/>
    <col min="10501" max="10501" width="14.6640625" customWidth="1"/>
    <col min="10502" max="10502" width="15.88671875" customWidth="1"/>
    <col min="10503" max="10503" width="15.109375" customWidth="1"/>
    <col min="10753" max="10753" width="9" customWidth="1"/>
    <col min="10754" max="10754" width="41.109375" customWidth="1"/>
    <col min="10755" max="10755" width="15.33203125" customWidth="1"/>
    <col min="10756" max="10756" width="14" customWidth="1"/>
    <col min="10757" max="10757" width="14.6640625" customWidth="1"/>
    <col min="10758" max="10758" width="15.88671875" customWidth="1"/>
    <col min="10759" max="10759" width="15.109375" customWidth="1"/>
    <col min="11009" max="11009" width="9" customWidth="1"/>
    <col min="11010" max="11010" width="41.109375" customWidth="1"/>
    <col min="11011" max="11011" width="15.33203125" customWidth="1"/>
    <col min="11012" max="11012" width="14" customWidth="1"/>
    <col min="11013" max="11013" width="14.6640625" customWidth="1"/>
    <col min="11014" max="11014" width="15.88671875" customWidth="1"/>
    <col min="11015" max="11015" width="15.109375" customWidth="1"/>
    <col min="11265" max="11265" width="9" customWidth="1"/>
    <col min="11266" max="11266" width="41.109375" customWidth="1"/>
    <col min="11267" max="11267" width="15.33203125" customWidth="1"/>
    <col min="11268" max="11268" width="14" customWidth="1"/>
    <col min="11269" max="11269" width="14.6640625" customWidth="1"/>
    <col min="11270" max="11270" width="15.88671875" customWidth="1"/>
    <col min="11271" max="11271" width="15.109375" customWidth="1"/>
    <col min="11521" max="11521" width="9" customWidth="1"/>
    <col min="11522" max="11522" width="41.109375" customWidth="1"/>
    <col min="11523" max="11523" width="15.33203125" customWidth="1"/>
    <col min="11524" max="11524" width="14" customWidth="1"/>
    <col min="11525" max="11525" width="14.6640625" customWidth="1"/>
    <col min="11526" max="11526" width="15.88671875" customWidth="1"/>
    <col min="11527" max="11527" width="15.109375" customWidth="1"/>
    <col min="11777" max="11777" width="9" customWidth="1"/>
    <col min="11778" max="11778" width="41.109375" customWidth="1"/>
    <col min="11779" max="11779" width="15.33203125" customWidth="1"/>
    <col min="11780" max="11780" width="14" customWidth="1"/>
    <col min="11781" max="11781" width="14.6640625" customWidth="1"/>
    <col min="11782" max="11782" width="15.88671875" customWidth="1"/>
    <col min="11783" max="11783" width="15.109375" customWidth="1"/>
    <col min="12033" max="12033" width="9" customWidth="1"/>
    <col min="12034" max="12034" width="41.109375" customWidth="1"/>
    <col min="12035" max="12035" width="15.33203125" customWidth="1"/>
    <col min="12036" max="12036" width="14" customWidth="1"/>
    <col min="12037" max="12037" width="14.6640625" customWidth="1"/>
    <col min="12038" max="12038" width="15.88671875" customWidth="1"/>
    <col min="12039" max="12039" width="15.109375" customWidth="1"/>
    <col min="12289" max="12289" width="9" customWidth="1"/>
    <col min="12290" max="12290" width="41.109375" customWidth="1"/>
    <col min="12291" max="12291" width="15.33203125" customWidth="1"/>
    <col min="12292" max="12292" width="14" customWidth="1"/>
    <col min="12293" max="12293" width="14.6640625" customWidth="1"/>
    <col min="12294" max="12294" width="15.88671875" customWidth="1"/>
    <col min="12295" max="12295" width="15.109375" customWidth="1"/>
    <col min="12545" max="12545" width="9" customWidth="1"/>
    <col min="12546" max="12546" width="41.109375" customWidth="1"/>
    <col min="12547" max="12547" width="15.33203125" customWidth="1"/>
    <col min="12548" max="12548" width="14" customWidth="1"/>
    <col min="12549" max="12549" width="14.6640625" customWidth="1"/>
    <col min="12550" max="12550" width="15.88671875" customWidth="1"/>
    <col min="12551" max="12551" width="15.109375" customWidth="1"/>
    <col min="12801" max="12801" width="9" customWidth="1"/>
    <col min="12802" max="12802" width="41.109375" customWidth="1"/>
    <col min="12803" max="12803" width="15.33203125" customWidth="1"/>
    <col min="12804" max="12804" width="14" customWidth="1"/>
    <col min="12805" max="12805" width="14.6640625" customWidth="1"/>
    <col min="12806" max="12806" width="15.88671875" customWidth="1"/>
    <col min="12807" max="12807" width="15.109375" customWidth="1"/>
    <col min="13057" max="13057" width="9" customWidth="1"/>
    <col min="13058" max="13058" width="41.109375" customWidth="1"/>
    <col min="13059" max="13059" width="15.33203125" customWidth="1"/>
    <col min="13060" max="13060" width="14" customWidth="1"/>
    <col min="13061" max="13061" width="14.6640625" customWidth="1"/>
    <col min="13062" max="13062" width="15.88671875" customWidth="1"/>
    <col min="13063" max="13063" width="15.109375" customWidth="1"/>
    <col min="13313" max="13313" width="9" customWidth="1"/>
    <col min="13314" max="13314" width="41.109375" customWidth="1"/>
    <col min="13315" max="13315" width="15.33203125" customWidth="1"/>
    <col min="13316" max="13316" width="14" customWidth="1"/>
    <col min="13317" max="13317" width="14.6640625" customWidth="1"/>
    <col min="13318" max="13318" width="15.88671875" customWidth="1"/>
    <col min="13319" max="13319" width="15.109375" customWidth="1"/>
    <col min="13569" max="13569" width="9" customWidth="1"/>
    <col min="13570" max="13570" width="41.109375" customWidth="1"/>
    <col min="13571" max="13571" width="15.33203125" customWidth="1"/>
    <col min="13572" max="13572" width="14" customWidth="1"/>
    <col min="13573" max="13573" width="14.6640625" customWidth="1"/>
    <col min="13574" max="13574" width="15.88671875" customWidth="1"/>
    <col min="13575" max="13575" width="15.109375" customWidth="1"/>
    <col min="13825" max="13825" width="9" customWidth="1"/>
    <col min="13826" max="13826" width="41.109375" customWidth="1"/>
    <col min="13827" max="13827" width="15.33203125" customWidth="1"/>
    <col min="13828" max="13828" width="14" customWidth="1"/>
    <col min="13829" max="13829" width="14.6640625" customWidth="1"/>
    <col min="13830" max="13830" width="15.88671875" customWidth="1"/>
    <col min="13831" max="13831" width="15.109375" customWidth="1"/>
    <col min="14081" max="14081" width="9" customWidth="1"/>
    <col min="14082" max="14082" width="41.109375" customWidth="1"/>
    <col min="14083" max="14083" width="15.33203125" customWidth="1"/>
    <col min="14084" max="14084" width="14" customWidth="1"/>
    <col min="14085" max="14085" width="14.6640625" customWidth="1"/>
    <col min="14086" max="14086" width="15.88671875" customWidth="1"/>
    <col min="14087" max="14087" width="15.109375" customWidth="1"/>
    <col min="14337" max="14337" width="9" customWidth="1"/>
    <col min="14338" max="14338" width="41.109375" customWidth="1"/>
    <col min="14339" max="14339" width="15.33203125" customWidth="1"/>
    <col min="14340" max="14340" width="14" customWidth="1"/>
    <col min="14341" max="14341" width="14.6640625" customWidth="1"/>
    <col min="14342" max="14342" width="15.88671875" customWidth="1"/>
    <col min="14343" max="14343" width="15.109375" customWidth="1"/>
    <col min="14593" max="14593" width="9" customWidth="1"/>
    <col min="14594" max="14594" width="41.109375" customWidth="1"/>
    <col min="14595" max="14595" width="15.33203125" customWidth="1"/>
    <col min="14596" max="14596" width="14" customWidth="1"/>
    <col min="14597" max="14597" width="14.6640625" customWidth="1"/>
    <col min="14598" max="14598" width="15.88671875" customWidth="1"/>
    <col min="14599" max="14599" width="15.109375" customWidth="1"/>
    <col min="14849" max="14849" width="9" customWidth="1"/>
    <col min="14850" max="14850" width="41.109375" customWidth="1"/>
    <col min="14851" max="14851" width="15.33203125" customWidth="1"/>
    <col min="14852" max="14852" width="14" customWidth="1"/>
    <col min="14853" max="14853" width="14.6640625" customWidth="1"/>
    <col min="14854" max="14854" width="15.88671875" customWidth="1"/>
    <col min="14855" max="14855" width="15.109375" customWidth="1"/>
    <col min="15105" max="15105" width="9" customWidth="1"/>
    <col min="15106" max="15106" width="41.109375" customWidth="1"/>
    <col min="15107" max="15107" width="15.33203125" customWidth="1"/>
    <col min="15108" max="15108" width="14" customWidth="1"/>
    <col min="15109" max="15109" width="14.6640625" customWidth="1"/>
    <col min="15110" max="15110" width="15.88671875" customWidth="1"/>
    <col min="15111" max="15111" width="15.109375" customWidth="1"/>
    <col min="15361" max="15361" width="9" customWidth="1"/>
    <col min="15362" max="15362" width="41.109375" customWidth="1"/>
    <col min="15363" max="15363" width="15.33203125" customWidth="1"/>
    <col min="15364" max="15364" width="14" customWidth="1"/>
    <col min="15365" max="15365" width="14.6640625" customWidth="1"/>
    <col min="15366" max="15366" width="15.88671875" customWidth="1"/>
    <col min="15367" max="15367" width="15.109375" customWidth="1"/>
    <col min="15617" max="15617" width="9" customWidth="1"/>
    <col min="15618" max="15618" width="41.109375" customWidth="1"/>
    <col min="15619" max="15619" width="15.33203125" customWidth="1"/>
    <col min="15620" max="15620" width="14" customWidth="1"/>
    <col min="15621" max="15621" width="14.6640625" customWidth="1"/>
    <col min="15622" max="15622" width="15.88671875" customWidth="1"/>
    <col min="15623" max="15623" width="15.109375" customWidth="1"/>
    <col min="15873" max="15873" width="9" customWidth="1"/>
    <col min="15874" max="15874" width="41.109375" customWidth="1"/>
    <col min="15875" max="15875" width="15.33203125" customWidth="1"/>
    <col min="15876" max="15876" width="14" customWidth="1"/>
    <col min="15877" max="15877" width="14.6640625" customWidth="1"/>
    <col min="15878" max="15878" width="15.88671875" customWidth="1"/>
    <col min="15879" max="15879" width="15.109375" customWidth="1"/>
    <col min="16129" max="16129" width="9" customWidth="1"/>
    <col min="16130" max="16130" width="41.109375" customWidth="1"/>
    <col min="16131" max="16131" width="15.33203125" customWidth="1"/>
    <col min="16132" max="16132" width="14" customWidth="1"/>
    <col min="16133" max="16133" width="14.6640625" customWidth="1"/>
    <col min="16134" max="16134" width="15.88671875" customWidth="1"/>
    <col min="16135" max="16135" width="15.109375" customWidth="1"/>
  </cols>
  <sheetData>
    <row r="1" spans="1:12" s="23" customFormat="1" ht="27.6" customHeight="1" x14ac:dyDescent="0.4">
      <c r="A1" s="257" t="s">
        <v>137</v>
      </c>
      <c r="B1" s="257"/>
      <c r="C1" s="257"/>
      <c r="D1" s="257"/>
      <c r="E1" s="257"/>
      <c r="F1" s="257"/>
      <c r="G1" s="257"/>
    </row>
    <row r="2" spans="1:12" s="23" customFormat="1" ht="22.5" customHeight="1" x14ac:dyDescent="0.35">
      <c r="A2" s="258" t="s">
        <v>169</v>
      </c>
      <c r="B2" s="258"/>
      <c r="C2" s="258"/>
      <c r="D2" s="258"/>
      <c r="E2" s="258"/>
      <c r="F2" s="258"/>
      <c r="G2" s="258"/>
    </row>
    <row r="3" spans="1:12" s="23" customFormat="1" ht="18.75" customHeight="1" x14ac:dyDescent="0.35">
      <c r="A3" s="259" t="s">
        <v>182</v>
      </c>
      <c r="B3" s="258"/>
      <c r="C3" s="258"/>
      <c r="D3" s="258"/>
      <c r="E3" s="258"/>
      <c r="F3" s="258"/>
      <c r="G3" s="258"/>
    </row>
    <row r="4" spans="1:12" s="261" customFormat="1" ht="16.5" customHeight="1" thickBot="1" x14ac:dyDescent="0.4">
      <c r="A4" s="259"/>
      <c r="B4" s="259"/>
      <c r="C4" s="260"/>
      <c r="D4" s="259"/>
      <c r="E4" s="259"/>
      <c r="F4" s="443" t="s">
        <v>183</v>
      </c>
      <c r="G4" s="443"/>
    </row>
    <row r="5" spans="1:12" s="267" customFormat="1" ht="36" customHeight="1" thickBot="1" x14ac:dyDescent="0.3">
      <c r="A5" s="262" t="s">
        <v>184</v>
      </c>
      <c r="B5" s="263" t="s">
        <v>185</v>
      </c>
      <c r="C5" s="264" t="s">
        <v>186</v>
      </c>
      <c r="D5" s="265" t="s">
        <v>142</v>
      </c>
      <c r="E5" s="265" t="s">
        <v>111</v>
      </c>
      <c r="F5" s="265" t="s">
        <v>143</v>
      </c>
      <c r="G5" s="266" t="s">
        <v>173</v>
      </c>
    </row>
    <row r="6" spans="1:12" ht="15.6" x14ac:dyDescent="0.3">
      <c r="A6" s="268"/>
      <c r="B6" s="269" t="s">
        <v>187</v>
      </c>
      <c r="C6" s="270">
        <v>2367504.439999999</v>
      </c>
      <c r="D6" s="270">
        <v>1340750.9140000008</v>
      </c>
      <c r="E6" s="270">
        <v>852677.74999999988</v>
      </c>
      <c r="F6" s="270">
        <v>173534.02600000001</v>
      </c>
      <c r="G6" s="271">
        <v>11398025.627000002</v>
      </c>
    </row>
    <row r="7" spans="1:12" ht="15.6" x14ac:dyDescent="0.3">
      <c r="A7" s="272" t="s">
        <v>188</v>
      </c>
      <c r="B7" s="273" t="s">
        <v>189</v>
      </c>
      <c r="C7" s="274">
        <v>0</v>
      </c>
      <c r="D7" s="274">
        <v>0</v>
      </c>
      <c r="E7" s="274">
        <v>0</v>
      </c>
      <c r="F7" s="274">
        <v>0</v>
      </c>
      <c r="G7" s="275">
        <v>2964.06</v>
      </c>
      <c r="L7" s="276"/>
    </row>
    <row r="8" spans="1:12" ht="15.6" x14ac:dyDescent="0.3">
      <c r="A8" s="277" t="s">
        <v>190</v>
      </c>
      <c r="B8" s="278" t="s">
        <v>191</v>
      </c>
      <c r="C8" s="279">
        <v>68555.379000000001</v>
      </c>
      <c r="D8" s="279">
        <v>42462.27</v>
      </c>
      <c r="E8" s="279">
        <v>15095.25</v>
      </c>
      <c r="F8" s="279">
        <v>10997.859</v>
      </c>
      <c r="G8" s="280">
        <v>124240.52899999999</v>
      </c>
    </row>
    <row r="9" spans="1:12" ht="15.6" x14ac:dyDescent="0.3">
      <c r="A9" s="277" t="s">
        <v>192</v>
      </c>
      <c r="B9" s="278" t="s">
        <v>193</v>
      </c>
      <c r="C9" s="279">
        <v>701154.83799999999</v>
      </c>
      <c r="D9" s="279">
        <v>481252.098</v>
      </c>
      <c r="E9" s="279">
        <v>214540.12</v>
      </c>
      <c r="F9" s="279">
        <v>5362.62</v>
      </c>
      <c r="G9" s="280">
        <v>3872553.73</v>
      </c>
    </row>
    <row r="10" spans="1:12" ht="15.6" x14ac:dyDescent="0.3">
      <c r="A10" s="272" t="s">
        <v>194</v>
      </c>
      <c r="B10" s="273" t="s">
        <v>195</v>
      </c>
      <c r="C10" s="274">
        <v>7.51</v>
      </c>
      <c r="D10" s="274">
        <v>0</v>
      </c>
      <c r="E10" s="274">
        <v>7.51</v>
      </c>
      <c r="F10" s="274">
        <v>0</v>
      </c>
      <c r="G10" s="275">
        <v>13.75</v>
      </c>
    </row>
    <row r="11" spans="1:12" ht="15.6" x14ac:dyDescent="0.3">
      <c r="A11" s="272" t="s">
        <v>196</v>
      </c>
      <c r="B11" s="273" t="s">
        <v>197</v>
      </c>
      <c r="C11" s="274">
        <v>12465.59</v>
      </c>
      <c r="D11" s="274">
        <v>9141.49</v>
      </c>
      <c r="E11" s="274">
        <v>3324.1</v>
      </c>
      <c r="F11" s="274">
        <v>0</v>
      </c>
      <c r="G11" s="275">
        <v>50477.82</v>
      </c>
    </row>
    <row r="12" spans="1:12" ht="15.75" customHeight="1" x14ac:dyDescent="0.3">
      <c r="A12" s="277" t="s">
        <v>198</v>
      </c>
      <c r="B12" s="278" t="s">
        <v>199</v>
      </c>
      <c r="C12" s="279">
        <v>6639.1</v>
      </c>
      <c r="D12" s="279">
        <v>6523.66</v>
      </c>
      <c r="E12" s="279">
        <v>42.1</v>
      </c>
      <c r="F12" s="279">
        <v>73.34</v>
      </c>
      <c r="G12" s="280">
        <v>46361.58</v>
      </c>
    </row>
    <row r="13" spans="1:12" ht="15.6" x14ac:dyDescent="0.3">
      <c r="A13" s="277" t="s">
        <v>200</v>
      </c>
      <c r="B13" s="278" t="s">
        <v>201</v>
      </c>
      <c r="C13" s="279">
        <v>1294.7</v>
      </c>
      <c r="D13" s="279">
        <v>1263.8</v>
      </c>
      <c r="E13" s="279">
        <v>0</v>
      </c>
      <c r="F13" s="279">
        <v>30.9</v>
      </c>
      <c r="G13" s="280">
        <v>8696.5</v>
      </c>
    </row>
    <row r="14" spans="1:12" ht="15.6" x14ac:dyDescent="0.3">
      <c r="A14" s="272" t="s">
        <v>202</v>
      </c>
      <c r="B14" s="273" t="s">
        <v>203</v>
      </c>
      <c r="C14" s="274">
        <v>2724.22</v>
      </c>
      <c r="D14" s="274">
        <v>1904.81</v>
      </c>
      <c r="E14" s="274">
        <v>779.44</v>
      </c>
      <c r="F14" s="274">
        <v>39.97</v>
      </c>
      <c r="G14" s="275">
        <v>23401.05</v>
      </c>
    </row>
    <row r="15" spans="1:12" ht="15.6" x14ac:dyDescent="0.3">
      <c r="A15" s="272" t="s">
        <v>204</v>
      </c>
      <c r="B15" s="273" t="s">
        <v>205</v>
      </c>
      <c r="C15" s="274">
        <v>11706.95</v>
      </c>
      <c r="D15" s="274">
        <v>4513.55</v>
      </c>
      <c r="E15" s="274">
        <v>7193.4</v>
      </c>
      <c r="F15" s="274">
        <v>0</v>
      </c>
      <c r="G15" s="275">
        <v>270201.40000000002</v>
      </c>
    </row>
    <row r="16" spans="1:12" ht="15.6" x14ac:dyDescent="0.3">
      <c r="A16" s="277" t="s">
        <v>206</v>
      </c>
      <c r="B16" s="278" t="s">
        <v>207</v>
      </c>
      <c r="C16" s="279">
        <v>255.59</v>
      </c>
      <c r="D16" s="279">
        <v>0</v>
      </c>
      <c r="E16" s="279">
        <v>216.39</v>
      </c>
      <c r="F16" s="279">
        <v>39.200000000000003</v>
      </c>
      <c r="G16" s="280">
        <v>2034.37</v>
      </c>
    </row>
    <row r="17" spans="1:7" ht="15.6" x14ac:dyDescent="0.3">
      <c r="A17" s="277" t="s">
        <v>208</v>
      </c>
      <c r="B17" s="278" t="s">
        <v>209</v>
      </c>
      <c r="C17" s="279">
        <v>16193.36</v>
      </c>
      <c r="D17" s="279">
        <v>7956.2</v>
      </c>
      <c r="E17" s="279">
        <v>8237.16</v>
      </c>
      <c r="F17" s="279">
        <v>0</v>
      </c>
      <c r="G17" s="280">
        <v>38746.160000000003</v>
      </c>
    </row>
    <row r="18" spans="1:7" ht="15.6" x14ac:dyDescent="0.3">
      <c r="A18" s="272" t="s">
        <v>210</v>
      </c>
      <c r="B18" s="273" t="s">
        <v>211</v>
      </c>
      <c r="C18" s="274">
        <v>497.51</v>
      </c>
      <c r="D18" s="274">
        <v>98.35</v>
      </c>
      <c r="E18" s="274">
        <v>289.60000000000002</v>
      </c>
      <c r="F18" s="274">
        <v>109.56</v>
      </c>
      <c r="G18" s="275">
        <v>2518.1</v>
      </c>
    </row>
    <row r="19" spans="1:7" ht="15.6" x14ac:dyDescent="0.3">
      <c r="A19" s="272" t="s">
        <v>212</v>
      </c>
      <c r="B19" s="273" t="s">
        <v>213</v>
      </c>
      <c r="C19" s="274">
        <v>17923.311000000002</v>
      </c>
      <c r="D19" s="274">
        <v>17722.271000000001</v>
      </c>
      <c r="E19" s="274">
        <v>197.34</v>
      </c>
      <c r="F19" s="274">
        <v>3.7</v>
      </c>
      <c r="G19" s="275">
        <v>210036.06099999999</v>
      </c>
    </row>
    <row r="20" spans="1:7" ht="15.6" x14ac:dyDescent="0.3">
      <c r="A20" s="277" t="s">
        <v>214</v>
      </c>
      <c r="B20" s="278" t="s">
        <v>215</v>
      </c>
      <c r="C20" s="279">
        <v>3446.91</v>
      </c>
      <c r="D20" s="279">
        <v>1158.8499999999999</v>
      </c>
      <c r="E20" s="279">
        <v>866.48</v>
      </c>
      <c r="F20" s="279">
        <v>1421.58</v>
      </c>
      <c r="G20" s="280">
        <v>11673.58</v>
      </c>
    </row>
    <row r="21" spans="1:7" ht="15.6" x14ac:dyDescent="0.3">
      <c r="A21" s="277" t="s">
        <v>216</v>
      </c>
      <c r="B21" s="278" t="s">
        <v>217</v>
      </c>
      <c r="C21" s="279">
        <v>19.52</v>
      </c>
      <c r="D21" s="279">
        <v>0</v>
      </c>
      <c r="E21" s="279">
        <v>19.52</v>
      </c>
      <c r="F21" s="279">
        <v>0</v>
      </c>
      <c r="G21" s="280">
        <v>461.24</v>
      </c>
    </row>
    <row r="22" spans="1:7" ht="15.6" x14ac:dyDescent="0.3">
      <c r="A22" s="272" t="s">
        <v>218</v>
      </c>
      <c r="B22" s="273" t="s">
        <v>219</v>
      </c>
      <c r="C22" s="274">
        <v>8108.85</v>
      </c>
      <c r="D22" s="274">
        <v>6219.33</v>
      </c>
      <c r="E22" s="274">
        <v>1889.52</v>
      </c>
      <c r="F22" s="274">
        <v>0</v>
      </c>
      <c r="G22" s="275">
        <v>85934.21</v>
      </c>
    </row>
    <row r="23" spans="1:7" ht="15.6" x14ac:dyDescent="0.3">
      <c r="A23" s="272" t="s">
        <v>220</v>
      </c>
      <c r="B23" s="273" t="s">
        <v>221</v>
      </c>
      <c r="C23" s="274">
        <v>27197.039000000001</v>
      </c>
      <c r="D23" s="274">
        <v>24043.23</v>
      </c>
      <c r="E23" s="274">
        <v>509.78</v>
      </c>
      <c r="F23" s="274">
        <v>2644.029</v>
      </c>
      <c r="G23" s="275">
        <v>51537.269</v>
      </c>
    </row>
    <row r="24" spans="1:7" ht="15.6" x14ac:dyDescent="0.3">
      <c r="A24" s="277" t="s">
        <v>222</v>
      </c>
      <c r="B24" s="278" t="s">
        <v>223</v>
      </c>
      <c r="C24" s="279">
        <v>4330.99</v>
      </c>
      <c r="D24" s="279">
        <v>2143.04</v>
      </c>
      <c r="E24" s="279">
        <v>2185.1</v>
      </c>
      <c r="F24" s="279">
        <v>2.85</v>
      </c>
      <c r="G24" s="280">
        <v>29589.5</v>
      </c>
    </row>
    <row r="25" spans="1:7" ht="15.6" x14ac:dyDescent="0.3">
      <c r="A25" s="277" t="s">
        <v>224</v>
      </c>
      <c r="B25" s="278" t="s">
        <v>225</v>
      </c>
      <c r="C25" s="279">
        <v>2779.73</v>
      </c>
      <c r="D25" s="279">
        <v>2548.66</v>
      </c>
      <c r="E25" s="279">
        <v>76.180000000000007</v>
      </c>
      <c r="F25" s="279">
        <v>154.88999999999999</v>
      </c>
      <c r="G25" s="280">
        <v>9024.1200000000008</v>
      </c>
    </row>
    <row r="26" spans="1:7" ht="15.6" x14ac:dyDescent="0.3">
      <c r="A26" s="272" t="s">
        <v>226</v>
      </c>
      <c r="B26" s="273" t="s">
        <v>227</v>
      </c>
      <c r="C26" s="274">
        <v>6631.37</v>
      </c>
      <c r="D26" s="274">
        <v>6047.75</v>
      </c>
      <c r="E26" s="274">
        <v>573.82000000000005</v>
      </c>
      <c r="F26" s="274">
        <v>9.8000000000000007</v>
      </c>
      <c r="G26" s="275">
        <v>41471.160000000003</v>
      </c>
    </row>
    <row r="27" spans="1:7" ht="15.6" x14ac:dyDescent="0.3">
      <c r="A27" s="272" t="s">
        <v>228</v>
      </c>
      <c r="B27" s="273" t="s">
        <v>229</v>
      </c>
      <c r="C27" s="274">
        <v>46.35</v>
      </c>
      <c r="D27" s="274">
        <v>46.35</v>
      </c>
      <c r="E27" s="274">
        <v>0</v>
      </c>
      <c r="F27" s="274">
        <v>0</v>
      </c>
      <c r="G27" s="275">
        <v>59.95</v>
      </c>
    </row>
    <row r="28" spans="1:7" ht="15.6" x14ac:dyDescent="0.3">
      <c r="A28" s="277" t="s">
        <v>230</v>
      </c>
      <c r="B28" s="278" t="s">
        <v>231</v>
      </c>
      <c r="C28" s="279">
        <v>6056.17</v>
      </c>
      <c r="D28" s="279">
        <v>5605.66</v>
      </c>
      <c r="E28" s="279">
        <v>162.11000000000001</v>
      </c>
      <c r="F28" s="279">
        <v>288.39999999999998</v>
      </c>
      <c r="G28" s="280">
        <v>12471.49</v>
      </c>
    </row>
    <row r="29" spans="1:7" ht="15.6" x14ac:dyDescent="0.3">
      <c r="A29" s="277" t="s">
        <v>232</v>
      </c>
      <c r="B29" s="278" t="s">
        <v>233</v>
      </c>
      <c r="C29" s="279">
        <v>0</v>
      </c>
      <c r="D29" s="279">
        <v>0</v>
      </c>
      <c r="E29" s="279">
        <v>0</v>
      </c>
      <c r="F29" s="279">
        <v>0</v>
      </c>
      <c r="G29" s="280">
        <v>49</v>
      </c>
    </row>
    <row r="30" spans="1:7" ht="15.6" x14ac:dyDescent="0.3">
      <c r="A30" s="272" t="s">
        <v>234</v>
      </c>
      <c r="B30" s="273" t="s">
        <v>235</v>
      </c>
      <c r="C30" s="274">
        <v>0</v>
      </c>
      <c r="D30" s="274">
        <v>0</v>
      </c>
      <c r="E30" s="274">
        <v>0</v>
      </c>
      <c r="F30" s="274">
        <v>0</v>
      </c>
      <c r="G30" s="275">
        <v>6.86</v>
      </c>
    </row>
    <row r="31" spans="1:7" ht="15.6" x14ac:dyDescent="0.3">
      <c r="A31" s="272" t="s">
        <v>236</v>
      </c>
      <c r="B31" s="273" t="s">
        <v>237</v>
      </c>
      <c r="C31" s="274">
        <v>5867.15</v>
      </c>
      <c r="D31" s="274">
        <v>5768.38</v>
      </c>
      <c r="E31" s="274">
        <v>98.77</v>
      </c>
      <c r="F31" s="274">
        <v>0</v>
      </c>
      <c r="G31" s="275">
        <v>34453.279999999999</v>
      </c>
    </row>
    <row r="32" spans="1:7" s="281" customFormat="1" ht="15.6" x14ac:dyDescent="0.3">
      <c r="A32" s="277" t="s">
        <v>238</v>
      </c>
      <c r="B32" s="278" t="s">
        <v>239</v>
      </c>
      <c r="C32" s="279">
        <v>4893.01</v>
      </c>
      <c r="D32" s="279">
        <v>234.63</v>
      </c>
      <c r="E32" s="279">
        <v>2516.34</v>
      </c>
      <c r="F32" s="279">
        <v>2142.04</v>
      </c>
      <c r="G32" s="280">
        <v>16008.53</v>
      </c>
    </row>
    <row r="33" spans="1:7" s="281" customFormat="1" ht="15.6" x14ac:dyDescent="0.3">
      <c r="A33" s="277" t="s">
        <v>240</v>
      </c>
      <c r="B33" s="278" t="s">
        <v>241</v>
      </c>
      <c r="C33" s="279">
        <v>718.73</v>
      </c>
      <c r="D33" s="279">
        <v>22.85</v>
      </c>
      <c r="E33" s="279">
        <v>695.88</v>
      </c>
      <c r="F33" s="279">
        <v>0</v>
      </c>
      <c r="G33" s="280">
        <v>5610.7</v>
      </c>
    </row>
    <row r="34" spans="1:7" s="282" customFormat="1" ht="15.6" x14ac:dyDescent="0.3">
      <c r="A34" s="272" t="s">
        <v>242</v>
      </c>
      <c r="B34" s="273" t="s">
        <v>243</v>
      </c>
      <c r="C34" s="274">
        <v>680.18</v>
      </c>
      <c r="D34" s="274">
        <v>526.52</v>
      </c>
      <c r="E34" s="274">
        <v>57.02</v>
      </c>
      <c r="F34" s="274">
        <v>96.64</v>
      </c>
      <c r="G34" s="275">
        <v>4333.43</v>
      </c>
    </row>
    <row r="35" spans="1:7" s="282" customFormat="1" ht="15.6" x14ac:dyDescent="0.3">
      <c r="A35" s="272" t="s">
        <v>244</v>
      </c>
      <c r="B35" s="273" t="s">
        <v>245</v>
      </c>
      <c r="C35" s="274">
        <v>0</v>
      </c>
      <c r="D35" s="274">
        <v>0</v>
      </c>
      <c r="E35" s="274">
        <v>0</v>
      </c>
      <c r="F35" s="274">
        <v>0</v>
      </c>
      <c r="G35" s="275">
        <v>254.62</v>
      </c>
    </row>
    <row r="36" spans="1:7" s="281" customFormat="1" ht="15.6" x14ac:dyDescent="0.3">
      <c r="A36" s="277" t="s">
        <v>246</v>
      </c>
      <c r="B36" s="278" t="s">
        <v>247</v>
      </c>
      <c r="C36" s="279">
        <v>32364.62</v>
      </c>
      <c r="D36" s="279">
        <v>12203.51</v>
      </c>
      <c r="E36" s="279">
        <v>17063.5</v>
      </c>
      <c r="F36" s="279">
        <v>3097.61</v>
      </c>
      <c r="G36" s="280">
        <v>147383.44</v>
      </c>
    </row>
    <row r="37" spans="1:7" s="281" customFormat="1" ht="15.6" x14ac:dyDescent="0.3">
      <c r="A37" s="277" t="s">
        <v>248</v>
      </c>
      <c r="B37" s="278" t="s">
        <v>249</v>
      </c>
      <c r="C37" s="279">
        <v>3392.7</v>
      </c>
      <c r="D37" s="279">
        <v>731.96</v>
      </c>
      <c r="E37" s="279">
        <v>999.61</v>
      </c>
      <c r="F37" s="279">
        <v>1661.13</v>
      </c>
      <c r="G37" s="280">
        <v>10540.06</v>
      </c>
    </row>
    <row r="38" spans="1:7" s="282" customFormat="1" ht="15.6" x14ac:dyDescent="0.3">
      <c r="A38" s="272" t="s">
        <v>250</v>
      </c>
      <c r="B38" s="273" t="s">
        <v>251</v>
      </c>
      <c r="C38" s="274">
        <v>12018.61</v>
      </c>
      <c r="D38" s="274">
        <v>6570.69</v>
      </c>
      <c r="E38" s="274">
        <v>5056.1499999999996</v>
      </c>
      <c r="F38" s="274">
        <v>391.77</v>
      </c>
      <c r="G38" s="275">
        <v>44255.87</v>
      </c>
    </row>
    <row r="39" spans="1:7" s="282" customFormat="1" ht="15.6" x14ac:dyDescent="0.3">
      <c r="A39" s="272" t="s">
        <v>252</v>
      </c>
      <c r="B39" s="273" t="s">
        <v>253</v>
      </c>
      <c r="C39" s="274">
        <v>0</v>
      </c>
      <c r="D39" s="274">
        <v>0</v>
      </c>
      <c r="E39" s="274">
        <v>0</v>
      </c>
      <c r="F39" s="274">
        <v>0</v>
      </c>
      <c r="G39" s="275">
        <v>31.94</v>
      </c>
    </row>
    <row r="40" spans="1:7" s="281" customFormat="1" ht="15.6" x14ac:dyDescent="0.3">
      <c r="A40" s="277" t="s">
        <v>254</v>
      </c>
      <c r="B40" s="278" t="s">
        <v>255</v>
      </c>
      <c r="C40" s="279">
        <v>10446.200000000001</v>
      </c>
      <c r="D40" s="279">
        <v>4967.04</v>
      </c>
      <c r="E40" s="279">
        <v>3844.87</v>
      </c>
      <c r="F40" s="279">
        <v>1634.29</v>
      </c>
      <c r="G40" s="280">
        <v>38546.49</v>
      </c>
    </row>
    <row r="41" spans="1:7" s="281" customFormat="1" ht="15.6" x14ac:dyDescent="0.3">
      <c r="A41" s="277" t="s">
        <v>256</v>
      </c>
      <c r="B41" s="278" t="s">
        <v>257</v>
      </c>
      <c r="C41" s="279">
        <v>1909.15</v>
      </c>
      <c r="D41" s="279">
        <v>1855.75</v>
      </c>
      <c r="E41" s="279">
        <v>0</v>
      </c>
      <c r="F41" s="279">
        <v>53.4</v>
      </c>
      <c r="G41" s="280">
        <v>14485.59</v>
      </c>
    </row>
    <row r="42" spans="1:7" s="282" customFormat="1" ht="15.6" x14ac:dyDescent="0.3">
      <c r="A42" s="272" t="s">
        <v>258</v>
      </c>
      <c r="B42" s="273" t="s">
        <v>259</v>
      </c>
      <c r="C42" s="274">
        <v>116.6</v>
      </c>
      <c r="D42" s="274">
        <v>116.6</v>
      </c>
      <c r="E42" s="274">
        <v>0</v>
      </c>
      <c r="F42" s="274">
        <v>0</v>
      </c>
      <c r="G42" s="275">
        <v>811.3</v>
      </c>
    </row>
    <row r="43" spans="1:7" s="282" customFormat="1" ht="15.6" x14ac:dyDescent="0.3">
      <c r="A43" s="272" t="s">
        <v>260</v>
      </c>
      <c r="B43" s="273" t="s">
        <v>261</v>
      </c>
      <c r="C43" s="274">
        <v>10163.469999999999</v>
      </c>
      <c r="D43" s="274">
        <v>6715.65</v>
      </c>
      <c r="E43" s="274">
        <v>2125.58</v>
      </c>
      <c r="F43" s="274">
        <v>1322.24</v>
      </c>
      <c r="G43" s="275">
        <v>38817.1</v>
      </c>
    </row>
    <row r="44" spans="1:7" s="281" customFormat="1" ht="15.6" x14ac:dyDescent="0.3">
      <c r="A44" s="277" t="s">
        <v>262</v>
      </c>
      <c r="B44" s="278" t="s">
        <v>263</v>
      </c>
      <c r="C44" s="279">
        <v>17.45</v>
      </c>
      <c r="D44" s="279">
        <v>17.45</v>
      </c>
      <c r="E44" s="279">
        <v>0</v>
      </c>
      <c r="F44" s="279">
        <v>0</v>
      </c>
      <c r="G44" s="280">
        <v>201.75</v>
      </c>
    </row>
    <row r="45" spans="1:7" s="281" customFormat="1" ht="15.6" x14ac:dyDescent="0.3">
      <c r="A45" s="277" t="s">
        <v>264</v>
      </c>
      <c r="B45" s="278" t="s">
        <v>265</v>
      </c>
      <c r="C45" s="279">
        <v>0</v>
      </c>
      <c r="D45" s="279">
        <v>0</v>
      </c>
      <c r="E45" s="279">
        <v>0</v>
      </c>
      <c r="F45" s="279">
        <v>0</v>
      </c>
      <c r="G45" s="280">
        <v>17.54</v>
      </c>
    </row>
    <row r="46" spans="1:7" s="281" customFormat="1" ht="15.6" x14ac:dyDescent="0.3">
      <c r="A46" s="272" t="s">
        <v>266</v>
      </c>
      <c r="B46" s="273" t="s">
        <v>267</v>
      </c>
      <c r="C46" s="274">
        <v>2811.59</v>
      </c>
      <c r="D46" s="274">
        <v>1428.74</v>
      </c>
      <c r="E46" s="274">
        <v>1347.41</v>
      </c>
      <c r="F46" s="274">
        <v>35.44</v>
      </c>
      <c r="G46" s="275">
        <v>6967.86</v>
      </c>
    </row>
    <row r="47" spans="1:7" s="282" customFormat="1" ht="15.6" x14ac:dyDescent="0.3">
      <c r="A47" s="272" t="s">
        <v>268</v>
      </c>
      <c r="B47" s="273" t="s">
        <v>269</v>
      </c>
      <c r="C47" s="274">
        <v>1114.54</v>
      </c>
      <c r="D47" s="274">
        <v>989.56</v>
      </c>
      <c r="E47" s="274">
        <v>71.78</v>
      </c>
      <c r="F47" s="274">
        <v>53.2</v>
      </c>
      <c r="G47" s="275">
        <v>5409.32</v>
      </c>
    </row>
    <row r="48" spans="1:7" s="282" customFormat="1" ht="15.6" x14ac:dyDescent="0.3">
      <c r="A48" s="277" t="s">
        <v>270</v>
      </c>
      <c r="B48" s="278" t="s">
        <v>271</v>
      </c>
      <c r="C48" s="279">
        <v>0</v>
      </c>
      <c r="D48" s="279">
        <v>0</v>
      </c>
      <c r="E48" s="279">
        <v>0</v>
      </c>
      <c r="F48" s="279">
        <v>0</v>
      </c>
      <c r="G48" s="280">
        <v>5.28</v>
      </c>
    </row>
    <row r="49" spans="1:7" s="281" customFormat="1" ht="15.6" x14ac:dyDescent="0.3">
      <c r="A49" s="277" t="s">
        <v>272</v>
      </c>
      <c r="B49" s="278" t="s">
        <v>273</v>
      </c>
      <c r="C49" s="279">
        <v>0.5</v>
      </c>
      <c r="D49" s="279">
        <v>0.5</v>
      </c>
      <c r="E49" s="279">
        <v>0</v>
      </c>
      <c r="F49" s="279">
        <v>0</v>
      </c>
      <c r="G49" s="280">
        <v>9.58</v>
      </c>
    </row>
    <row r="50" spans="1:7" s="281" customFormat="1" ht="15.6" x14ac:dyDescent="0.3">
      <c r="A50" s="272" t="s">
        <v>274</v>
      </c>
      <c r="B50" s="273" t="s">
        <v>275</v>
      </c>
      <c r="C50" s="274">
        <v>3.73</v>
      </c>
      <c r="D50" s="274">
        <v>3.73</v>
      </c>
      <c r="E50" s="274">
        <v>0</v>
      </c>
      <c r="F50" s="274">
        <v>0</v>
      </c>
      <c r="G50" s="275">
        <v>48.58</v>
      </c>
    </row>
    <row r="51" spans="1:7" s="282" customFormat="1" ht="15.6" x14ac:dyDescent="0.3">
      <c r="A51" s="272" t="s">
        <v>276</v>
      </c>
      <c r="B51" s="273" t="s">
        <v>277</v>
      </c>
      <c r="C51" s="274">
        <v>338.85</v>
      </c>
      <c r="D51" s="274">
        <v>338.85</v>
      </c>
      <c r="E51" s="274">
        <v>0</v>
      </c>
      <c r="F51" s="274">
        <v>0</v>
      </c>
      <c r="G51" s="275">
        <v>1309.3499999999999</v>
      </c>
    </row>
    <row r="52" spans="1:7" s="282" customFormat="1" ht="15.6" x14ac:dyDescent="0.3">
      <c r="A52" s="277" t="s">
        <v>278</v>
      </c>
      <c r="B52" s="278" t="s">
        <v>279</v>
      </c>
      <c r="C52" s="279">
        <v>235.19</v>
      </c>
      <c r="D52" s="279">
        <v>0</v>
      </c>
      <c r="E52" s="279">
        <v>56.53</v>
      </c>
      <c r="F52" s="279">
        <v>178.66</v>
      </c>
      <c r="G52" s="280">
        <v>3168.37</v>
      </c>
    </row>
    <row r="53" spans="1:7" s="281" customFormat="1" ht="15.6" x14ac:dyDescent="0.3">
      <c r="A53" s="277" t="s">
        <v>280</v>
      </c>
      <c r="B53" s="278" t="s">
        <v>281</v>
      </c>
      <c r="C53" s="279">
        <v>2.65</v>
      </c>
      <c r="D53" s="279">
        <v>2.65</v>
      </c>
      <c r="E53" s="279">
        <v>0</v>
      </c>
      <c r="F53" s="279">
        <v>0</v>
      </c>
      <c r="G53" s="280">
        <v>2.65</v>
      </c>
    </row>
    <row r="54" spans="1:7" s="281" customFormat="1" ht="15.6" x14ac:dyDescent="0.3">
      <c r="A54" s="272" t="s">
        <v>282</v>
      </c>
      <c r="B54" s="273" t="s">
        <v>283</v>
      </c>
      <c r="C54" s="274">
        <v>44.6</v>
      </c>
      <c r="D54" s="274">
        <v>44.6</v>
      </c>
      <c r="E54" s="274">
        <v>0</v>
      </c>
      <c r="F54" s="274">
        <v>0</v>
      </c>
      <c r="G54" s="275">
        <v>44.6</v>
      </c>
    </row>
    <row r="55" spans="1:7" s="281" customFormat="1" ht="15.6" x14ac:dyDescent="0.3">
      <c r="A55" s="272" t="s">
        <v>284</v>
      </c>
      <c r="B55" s="273" t="s">
        <v>285</v>
      </c>
      <c r="C55" s="274">
        <v>5272.37</v>
      </c>
      <c r="D55" s="274">
        <v>4939.58</v>
      </c>
      <c r="E55" s="274">
        <v>332.79</v>
      </c>
      <c r="F55" s="274">
        <v>0</v>
      </c>
      <c r="G55" s="275">
        <v>26931.1</v>
      </c>
    </row>
    <row r="56" spans="1:7" s="282" customFormat="1" ht="15.6" x14ac:dyDescent="0.3">
      <c r="A56" s="277" t="s">
        <v>286</v>
      </c>
      <c r="B56" s="278" t="s">
        <v>287</v>
      </c>
      <c r="C56" s="279">
        <v>101.11</v>
      </c>
      <c r="D56" s="279">
        <v>101.11</v>
      </c>
      <c r="E56" s="279">
        <v>0</v>
      </c>
      <c r="F56" s="279">
        <v>0</v>
      </c>
      <c r="G56" s="280">
        <v>388.4</v>
      </c>
    </row>
    <row r="57" spans="1:7" ht="15.6" x14ac:dyDescent="0.3">
      <c r="A57" s="277" t="s">
        <v>288</v>
      </c>
      <c r="B57" s="278" t="s">
        <v>289</v>
      </c>
      <c r="C57" s="279">
        <v>44.81</v>
      </c>
      <c r="D57" s="279">
        <v>0</v>
      </c>
      <c r="E57" s="279">
        <v>44.81</v>
      </c>
      <c r="F57" s="279">
        <v>0</v>
      </c>
      <c r="G57" s="280">
        <v>1538.35</v>
      </c>
    </row>
    <row r="58" spans="1:7" s="281" customFormat="1" ht="15.6" x14ac:dyDescent="0.3">
      <c r="A58" s="272" t="s">
        <v>290</v>
      </c>
      <c r="B58" s="273" t="s">
        <v>291</v>
      </c>
      <c r="C58" s="274">
        <v>21991.82</v>
      </c>
      <c r="D58" s="274">
        <v>20761.55</v>
      </c>
      <c r="E58" s="274">
        <v>68.900000000000006</v>
      </c>
      <c r="F58" s="274">
        <v>1161.3699999999999</v>
      </c>
      <c r="G58" s="275">
        <v>135211.12</v>
      </c>
    </row>
    <row r="59" spans="1:7" s="281" customFormat="1" ht="15.6" x14ac:dyDescent="0.3">
      <c r="A59" s="272" t="s">
        <v>292</v>
      </c>
      <c r="B59" s="273" t="s">
        <v>293</v>
      </c>
      <c r="C59" s="274">
        <v>1007.19</v>
      </c>
      <c r="D59" s="274">
        <v>687.78</v>
      </c>
      <c r="E59" s="274">
        <v>215.96</v>
      </c>
      <c r="F59" s="274">
        <v>103.45</v>
      </c>
      <c r="G59" s="275">
        <v>4235.76</v>
      </c>
    </row>
    <row r="60" spans="1:7" s="282" customFormat="1" ht="15.6" x14ac:dyDescent="0.3">
      <c r="A60" s="277" t="s">
        <v>294</v>
      </c>
      <c r="B60" s="278" t="s">
        <v>295</v>
      </c>
      <c r="C60" s="279">
        <v>26.14</v>
      </c>
      <c r="D60" s="279">
        <v>0</v>
      </c>
      <c r="E60" s="279">
        <v>26.14</v>
      </c>
      <c r="F60" s="279">
        <v>0</v>
      </c>
      <c r="G60" s="280">
        <v>1263.45</v>
      </c>
    </row>
    <row r="61" spans="1:7" s="281" customFormat="1" ht="15.6" x14ac:dyDescent="0.3">
      <c r="A61" s="277" t="s">
        <v>296</v>
      </c>
      <c r="B61" s="278" t="s">
        <v>297</v>
      </c>
      <c r="C61" s="279">
        <v>786.16</v>
      </c>
      <c r="D61" s="279">
        <v>0</v>
      </c>
      <c r="E61" s="279">
        <v>786.16</v>
      </c>
      <c r="F61" s="279">
        <v>0</v>
      </c>
      <c r="G61" s="280">
        <v>3581.27</v>
      </c>
    </row>
    <row r="62" spans="1:7" s="281" customFormat="1" ht="15.6" x14ac:dyDescent="0.3">
      <c r="A62" s="272" t="s">
        <v>298</v>
      </c>
      <c r="B62" s="273" t="s">
        <v>299</v>
      </c>
      <c r="C62" s="274">
        <v>3388.13</v>
      </c>
      <c r="D62" s="274">
        <v>0</v>
      </c>
      <c r="E62" s="274">
        <v>3388.13</v>
      </c>
      <c r="F62" s="274">
        <v>0</v>
      </c>
      <c r="G62" s="275">
        <v>10020.75</v>
      </c>
    </row>
    <row r="63" spans="1:7" s="281" customFormat="1" ht="15.6" x14ac:dyDescent="0.3">
      <c r="A63" s="272" t="s">
        <v>300</v>
      </c>
      <c r="B63" s="273" t="s">
        <v>301</v>
      </c>
      <c r="C63" s="274">
        <v>3939.2</v>
      </c>
      <c r="D63" s="274">
        <v>12.85</v>
      </c>
      <c r="E63" s="274">
        <v>3926.35</v>
      </c>
      <c r="F63" s="274">
        <v>0</v>
      </c>
      <c r="G63" s="275">
        <v>19432.78</v>
      </c>
    </row>
    <row r="64" spans="1:7" s="282" customFormat="1" ht="15.6" x14ac:dyDescent="0.3">
      <c r="A64" s="277" t="s">
        <v>302</v>
      </c>
      <c r="B64" s="278" t="s">
        <v>303</v>
      </c>
      <c r="C64" s="279">
        <v>0.66</v>
      </c>
      <c r="D64" s="279">
        <v>0.66</v>
      </c>
      <c r="E64" s="279">
        <v>0</v>
      </c>
      <c r="F64" s="279">
        <v>0</v>
      </c>
      <c r="G64" s="280">
        <v>110.55</v>
      </c>
    </row>
    <row r="65" spans="1:7" s="282" customFormat="1" ht="15.6" x14ac:dyDescent="0.3">
      <c r="A65" s="277" t="s">
        <v>304</v>
      </c>
      <c r="B65" s="278" t="s">
        <v>305</v>
      </c>
      <c r="C65" s="279">
        <v>1220.8800000000001</v>
      </c>
      <c r="D65" s="279">
        <v>0</v>
      </c>
      <c r="E65" s="279">
        <v>1220.8800000000001</v>
      </c>
      <c r="F65" s="279">
        <v>0</v>
      </c>
      <c r="G65" s="280">
        <v>6439.23</v>
      </c>
    </row>
    <row r="66" spans="1:7" s="282" customFormat="1" ht="15.6" x14ac:dyDescent="0.3">
      <c r="A66" s="272" t="s">
        <v>306</v>
      </c>
      <c r="B66" s="273" t="s">
        <v>307</v>
      </c>
      <c r="C66" s="274">
        <v>6615.0290000000005</v>
      </c>
      <c r="D66" s="274">
        <v>338.59</v>
      </c>
      <c r="E66" s="274">
        <v>4982.09</v>
      </c>
      <c r="F66" s="274">
        <v>1294.3489999999999</v>
      </c>
      <c r="G66" s="275">
        <v>18514.108</v>
      </c>
    </row>
    <row r="67" spans="1:7" s="282" customFormat="1" ht="15.6" x14ac:dyDescent="0.3">
      <c r="A67" s="272" t="s">
        <v>308</v>
      </c>
      <c r="B67" s="273" t="s">
        <v>309</v>
      </c>
      <c r="C67" s="274">
        <v>77.849999999999994</v>
      </c>
      <c r="D67" s="274">
        <v>43.75</v>
      </c>
      <c r="E67" s="274">
        <v>34.1</v>
      </c>
      <c r="F67" s="274">
        <v>0</v>
      </c>
      <c r="G67" s="275">
        <v>616.55999999999995</v>
      </c>
    </row>
    <row r="68" spans="1:7" s="282" customFormat="1" ht="15.6" x14ac:dyDescent="0.3">
      <c r="A68" s="277" t="s">
        <v>310</v>
      </c>
      <c r="B68" s="278" t="s">
        <v>311</v>
      </c>
      <c r="C68" s="279">
        <v>199442.22</v>
      </c>
      <c r="D68" s="279">
        <v>107046.48</v>
      </c>
      <c r="E68" s="279">
        <v>82457.64</v>
      </c>
      <c r="F68" s="279">
        <v>9938.1</v>
      </c>
      <c r="G68" s="280">
        <v>571214.97</v>
      </c>
    </row>
    <row r="69" spans="1:7" s="282" customFormat="1" ht="15.6" x14ac:dyDescent="0.3">
      <c r="A69" s="283" t="s">
        <v>312</v>
      </c>
      <c r="B69" s="284" t="s">
        <v>313</v>
      </c>
      <c r="C69" s="285">
        <v>21540.03</v>
      </c>
      <c r="D69" s="285">
        <v>372</v>
      </c>
      <c r="E69" s="285">
        <v>19957.21</v>
      </c>
      <c r="F69" s="285">
        <v>1210.82</v>
      </c>
      <c r="G69" s="280">
        <v>118735.18</v>
      </c>
    </row>
    <row r="70" spans="1:7" s="282" customFormat="1" ht="15.6" x14ac:dyDescent="0.3">
      <c r="A70" s="286" t="s">
        <v>314</v>
      </c>
      <c r="B70" s="287" t="s">
        <v>315</v>
      </c>
      <c r="C70" s="288">
        <v>1177.3800000000001</v>
      </c>
      <c r="D70" s="288">
        <v>2.5</v>
      </c>
      <c r="E70" s="288">
        <v>898.79</v>
      </c>
      <c r="F70" s="288">
        <v>276.08999999999997</v>
      </c>
      <c r="G70" s="289">
        <v>6651.33</v>
      </c>
    </row>
    <row r="71" spans="1:7" s="282" customFormat="1" ht="15.6" x14ac:dyDescent="0.3">
      <c r="A71" s="286" t="s">
        <v>316</v>
      </c>
      <c r="B71" s="287" t="s">
        <v>317</v>
      </c>
      <c r="C71" s="288">
        <v>62418.68</v>
      </c>
      <c r="D71" s="288">
        <v>41464.51</v>
      </c>
      <c r="E71" s="288">
        <v>18660.12</v>
      </c>
      <c r="F71" s="288">
        <v>2294.0500000000002</v>
      </c>
      <c r="G71" s="289">
        <v>424303.21</v>
      </c>
    </row>
    <row r="72" spans="1:7" s="282" customFormat="1" ht="15.6" x14ac:dyDescent="0.3">
      <c r="A72" s="283" t="s">
        <v>318</v>
      </c>
      <c r="B72" s="284" t="s">
        <v>319</v>
      </c>
      <c r="C72" s="285">
        <v>0</v>
      </c>
      <c r="D72" s="285">
        <v>0</v>
      </c>
      <c r="E72" s="285">
        <v>0</v>
      </c>
      <c r="F72" s="285">
        <v>0</v>
      </c>
      <c r="G72" s="280">
        <v>43.67</v>
      </c>
    </row>
    <row r="73" spans="1:7" s="282" customFormat="1" ht="15.6" x14ac:dyDescent="0.3">
      <c r="A73" s="283" t="s">
        <v>320</v>
      </c>
      <c r="B73" s="284" t="s">
        <v>321</v>
      </c>
      <c r="C73" s="285">
        <v>0</v>
      </c>
      <c r="D73" s="285">
        <v>0</v>
      </c>
      <c r="E73" s="285">
        <v>0</v>
      </c>
      <c r="F73" s="285">
        <v>0</v>
      </c>
      <c r="G73" s="280">
        <v>6.88</v>
      </c>
    </row>
    <row r="74" spans="1:7" s="281" customFormat="1" ht="16.2" thickBot="1" x14ac:dyDescent="0.35">
      <c r="A74" s="290" t="s">
        <v>322</v>
      </c>
      <c r="B74" s="291" t="s">
        <v>323</v>
      </c>
      <c r="C74" s="292">
        <v>9.8000000000000007</v>
      </c>
      <c r="D74" s="292">
        <v>0</v>
      </c>
      <c r="E74" s="292">
        <v>0</v>
      </c>
      <c r="F74" s="292">
        <v>9.8000000000000007</v>
      </c>
      <c r="G74" s="293">
        <v>346.15</v>
      </c>
    </row>
    <row r="75" spans="1:7" s="281" customFormat="1" ht="15.6" x14ac:dyDescent="0.3">
      <c r="A75" s="286"/>
      <c r="B75" s="269" t="s">
        <v>324</v>
      </c>
      <c r="C75" s="288"/>
      <c r="D75" s="288"/>
      <c r="E75" s="288"/>
      <c r="F75" s="288"/>
      <c r="G75" s="289"/>
    </row>
    <row r="76" spans="1:7" s="281" customFormat="1" ht="15.6" x14ac:dyDescent="0.3">
      <c r="A76" s="286" t="s">
        <v>325</v>
      </c>
      <c r="B76" s="287" t="s">
        <v>326</v>
      </c>
      <c r="C76" s="288">
        <v>22.9</v>
      </c>
      <c r="D76" s="288">
        <v>0</v>
      </c>
      <c r="E76" s="288">
        <v>22.9</v>
      </c>
      <c r="F76" s="288">
        <v>0</v>
      </c>
      <c r="G76" s="289">
        <v>98.98</v>
      </c>
    </row>
    <row r="77" spans="1:7" s="281" customFormat="1" ht="15.6" x14ac:dyDescent="0.3">
      <c r="A77" s="277" t="s">
        <v>327</v>
      </c>
      <c r="B77" s="278" t="s">
        <v>328</v>
      </c>
      <c r="C77" s="279">
        <v>5263.32</v>
      </c>
      <c r="D77" s="279">
        <v>2735.2</v>
      </c>
      <c r="E77" s="279">
        <v>1876.57</v>
      </c>
      <c r="F77" s="279">
        <v>651.54999999999995</v>
      </c>
      <c r="G77" s="280">
        <v>24550.95</v>
      </c>
    </row>
    <row r="78" spans="1:7" s="281" customFormat="1" ht="15.6" x14ac:dyDescent="0.3">
      <c r="A78" s="277" t="s">
        <v>329</v>
      </c>
      <c r="B78" s="278" t="s">
        <v>330</v>
      </c>
      <c r="C78" s="279">
        <v>9309.94</v>
      </c>
      <c r="D78" s="279">
        <v>3922.25</v>
      </c>
      <c r="E78" s="279">
        <v>2053.34</v>
      </c>
      <c r="F78" s="279">
        <v>3334.35</v>
      </c>
      <c r="G78" s="280">
        <v>47580.349000000002</v>
      </c>
    </row>
    <row r="79" spans="1:7" s="281" customFormat="1" ht="15.6" x14ac:dyDescent="0.3">
      <c r="A79" s="272" t="s">
        <v>331</v>
      </c>
      <c r="B79" s="273" t="s">
        <v>332</v>
      </c>
      <c r="C79" s="274">
        <v>83.32</v>
      </c>
      <c r="D79" s="274">
        <v>80</v>
      </c>
      <c r="E79" s="274">
        <v>3.32</v>
      </c>
      <c r="F79" s="274">
        <v>0</v>
      </c>
      <c r="G79" s="275">
        <v>828.87</v>
      </c>
    </row>
    <row r="80" spans="1:7" s="281" customFormat="1" ht="15.6" x14ac:dyDescent="0.3">
      <c r="A80" s="272" t="s">
        <v>333</v>
      </c>
      <c r="B80" s="273" t="s">
        <v>334</v>
      </c>
      <c r="C80" s="274">
        <v>660.68</v>
      </c>
      <c r="D80" s="274">
        <v>0</v>
      </c>
      <c r="E80" s="274">
        <v>403.3</v>
      </c>
      <c r="F80" s="274">
        <v>257.38</v>
      </c>
      <c r="G80" s="275">
        <v>5616.98</v>
      </c>
    </row>
    <row r="81" spans="1:7" s="281" customFormat="1" ht="15.6" x14ac:dyDescent="0.3">
      <c r="A81" s="277" t="s">
        <v>335</v>
      </c>
      <c r="B81" s="278" t="s">
        <v>336</v>
      </c>
      <c r="C81" s="279">
        <v>20739.75</v>
      </c>
      <c r="D81" s="279">
        <v>825.67</v>
      </c>
      <c r="E81" s="279">
        <v>16535.29</v>
      </c>
      <c r="F81" s="279">
        <v>3378.79</v>
      </c>
      <c r="G81" s="280">
        <v>85550.75</v>
      </c>
    </row>
    <row r="82" spans="1:7" s="281" customFormat="1" ht="15.6" x14ac:dyDescent="0.3">
      <c r="A82" s="277" t="s">
        <v>337</v>
      </c>
      <c r="B82" s="278" t="s">
        <v>338</v>
      </c>
      <c r="C82" s="279">
        <v>1930.69</v>
      </c>
      <c r="D82" s="279">
        <v>98.58</v>
      </c>
      <c r="E82" s="279">
        <v>183.61</v>
      </c>
      <c r="F82" s="279">
        <v>1648.5</v>
      </c>
      <c r="G82" s="280">
        <v>3663.57</v>
      </c>
    </row>
    <row r="83" spans="1:7" s="281" customFormat="1" ht="15.6" x14ac:dyDescent="0.3">
      <c r="A83" s="272" t="s">
        <v>339</v>
      </c>
      <c r="B83" s="273" t="s">
        <v>340</v>
      </c>
      <c r="C83" s="274">
        <v>0</v>
      </c>
      <c r="D83" s="274">
        <v>0</v>
      </c>
      <c r="E83" s="274">
        <v>0</v>
      </c>
      <c r="F83" s="274">
        <v>0</v>
      </c>
      <c r="G83" s="275">
        <v>7.84</v>
      </c>
    </row>
    <row r="84" spans="1:7" s="281" customFormat="1" ht="15.6" x14ac:dyDescent="0.3">
      <c r="A84" s="272" t="s">
        <v>341</v>
      </c>
      <c r="B84" s="273" t="s">
        <v>342</v>
      </c>
      <c r="C84" s="274">
        <v>13826.48</v>
      </c>
      <c r="D84" s="274">
        <v>11725.4</v>
      </c>
      <c r="E84" s="274">
        <v>1075.7</v>
      </c>
      <c r="F84" s="274">
        <v>1025.3800000000001</v>
      </c>
      <c r="G84" s="275">
        <v>106541.408</v>
      </c>
    </row>
    <row r="85" spans="1:7" s="281" customFormat="1" ht="15.6" x14ac:dyDescent="0.3">
      <c r="A85" s="277" t="s">
        <v>343</v>
      </c>
      <c r="B85" s="278" t="s">
        <v>344</v>
      </c>
      <c r="C85" s="279">
        <v>37344.019999999997</v>
      </c>
      <c r="D85" s="279">
        <v>4516.3</v>
      </c>
      <c r="E85" s="279">
        <v>32413.14</v>
      </c>
      <c r="F85" s="279">
        <v>414.58</v>
      </c>
      <c r="G85" s="280">
        <v>121457.42</v>
      </c>
    </row>
    <row r="86" spans="1:7" s="281" customFormat="1" ht="15.6" x14ac:dyDescent="0.3">
      <c r="A86" s="277" t="s">
        <v>345</v>
      </c>
      <c r="B86" s="278" t="s">
        <v>328</v>
      </c>
      <c r="C86" s="279">
        <v>1104.82</v>
      </c>
      <c r="D86" s="279">
        <v>1104.82</v>
      </c>
      <c r="E86" s="279">
        <v>0</v>
      </c>
      <c r="F86" s="279">
        <v>0</v>
      </c>
      <c r="G86" s="280">
        <v>9879.08</v>
      </c>
    </row>
    <row r="87" spans="1:7" s="281" customFormat="1" ht="15.6" x14ac:dyDescent="0.3">
      <c r="A87" s="272" t="s">
        <v>346</v>
      </c>
      <c r="B87" s="273" t="s">
        <v>347</v>
      </c>
      <c r="C87" s="274">
        <v>1196.23</v>
      </c>
      <c r="D87" s="274">
        <v>0</v>
      </c>
      <c r="E87" s="274">
        <v>1196.23</v>
      </c>
      <c r="F87" s="274">
        <v>0</v>
      </c>
      <c r="G87" s="275">
        <v>5286.88</v>
      </c>
    </row>
    <row r="88" spans="1:7" s="281" customFormat="1" ht="15.6" x14ac:dyDescent="0.3">
      <c r="A88" s="272" t="s">
        <v>348</v>
      </c>
      <c r="B88" s="273" t="s">
        <v>349</v>
      </c>
      <c r="C88" s="274">
        <v>3587.36</v>
      </c>
      <c r="D88" s="274">
        <v>3509.57</v>
      </c>
      <c r="E88" s="274">
        <v>67.540000000000006</v>
      </c>
      <c r="F88" s="274">
        <v>10.25</v>
      </c>
      <c r="G88" s="275">
        <v>17533.91</v>
      </c>
    </row>
    <row r="89" spans="1:7" s="281" customFormat="1" ht="15.6" x14ac:dyDescent="0.3">
      <c r="A89" s="277" t="s">
        <v>350</v>
      </c>
      <c r="B89" s="278" t="s">
        <v>351</v>
      </c>
      <c r="C89" s="279">
        <v>6.76</v>
      </c>
      <c r="D89" s="279">
        <v>0</v>
      </c>
      <c r="E89" s="279">
        <v>0</v>
      </c>
      <c r="F89" s="279">
        <v>6.76</v>
      </c>
      <c r="G89" s="280">
        <v>310.8</v>
      </c>
    </row>
    <row r="90" spans="1:7" s="281" customFormat="1" ht="15.6" x14ac:dyDescent="0.3">
      <c r="A90" s="277" t="s">
        <v>352</v>
      </c>
      <c r="B90" s="278" t="s">
        <v>353</v>
      </c>
      <c r="C90" s="279">
        <v>13.88</v>
      </c>
      <c r="D90" s="279">
        <v>5.04</v>
      </c>
      <c r="E90" s="279">
        <v>8.84</v>
      </c>
      <c r="F90" s="279">
        <v>0</v>
      </c>
      <c r="G90" s="280">
        <v>40.42</v>
      </c>
    </row>
    <row r="91" spans="1:7" s="281" customFormat="1" ht="15.6" x14ac:dyDescent="0.3">
      <c r="A91" s="272" t="s">
        <v>354</v>
      </c>
      <c r="B91" s="273" t="s">
        <v>347</v>
      </c>
      <c r="C91" s="274">
        <v>7772.78</v>
      </c>
      <c r="D91" s="274">
        <v>1671.01</v>
      </c>
      <c r="E91" s="274">
        <v>6101.77</v>
      </c>
      <c r="F91" s="274">
        <v>0</v>
      </c>
      <c r="G91" s="275">
        <v>14856.01</v>
      </c>
    </row>
    <row r="92" spans="1:7" s="281" customFormat="1" ht="15.6" x14ac:dyDescent="0.3">
      <c r="A92" s="272" t="s">
        <v>355</v>
      </c>
      <c r="B92" s="273" t="s">
        <v>356</v>
      </c>
      <c r="C92" s="274">
        <v>3966.14</v>
      </c>
      <c r="D92" s="274">
        <v>2499.19</v>
      </c>
      <c r="E92" s="274">
        <v>304.64999999999998</v>
      </c>
      <c r="F92" s="274">
        <v>1162.3</v>
      </c>
      <c r="G92" s="275">
        <v>10532.68</v>
      </c>
    </row>
    <row r="93" spans="1:7" s="281" customFormat="1" ht="15.6" x14ac:dyDescent="0.3">
      <c r="A93" s="277" t="s">
        <v>357</v>
      </c>
      <c r="B93" s="278" t="s">
        <v>358</v>
      </c>
      <c r="C93" s="279">
        <v>64790.64</v>
      </c>
      <c r="D93" s="279">
        <v>26847.71</v>
      </c>
      <c r="E93" s="279">
        <v>31141.05</v>
      </c>
      <c r="F93" s="279">
        <v>6801.88</v>
      </c>
      <c r="G93" s="280">
        <v>304231.39</v>
      </c>
    </row>
    <row r="94" spans="1:7" s="281" customFormat="1" ht="15.6" x14ac:dyDescent="0.3">
      <c r="A94" s="277" t="s">
        <v>359</v>
      </c>
      <c r="B94" s="278" t="s">
        <v>360</v>
      </c>
      <c r="C94" s="279">
        <v>5.5</v>
      </c>
      <c r="D94" s="279">
        <v>5.5</v>
      </c>
      <c r="E94" s="279">
        <v>0</v>
      </c>
      <c r="F94" s="279">
        <v>0</v>
      </c>
      <c r="G94" s="280">
        <v>121</v>
      </c>
    </row>
    <row r="95" spans="1:7" s="281" customFormat="1" ht="15.6" x14ac:dyDescent="0.3">
      <c r="A95" s="272" t="s">
        <v>361</v>
      </c>
      <c r="B95" s="273" t="s">
        <v>362</v>
      </c>
      <c r="C95" s="274">
        <v>294.2</v>
      </c>
      <c r="D95" s="274">
        <v>187.6</v>
      </c>
      <c r="E95" s="274">
        <v>106.6</v>
      </c>
      <c r="F95" s="274">
        <v>0</v>
      </c>
      <c r="G95" s="275">
        <v>623.37</v>
      </c>
    </row>
    <row r="96" spans="1:7" s="281" customFormat="1" ht="15.6" x14ac:dyDescent="0.3">
      <c r="A96" s="272" t="s">
        <v>363</v>
      </c>
      <c r="B96" s="273" t="s">
        <v>364</v>
      </c>
      <c r="C96" s="274">
        <v>31201.492999999999</v>
      </c>
      <c r="D96" s="274">
        <v>3691.52</v>
      </c>
      <c r="E96" s="274">
        <v>8138.21</v>
      </c>
      <c r="F96" s="274">
        <v>19371.762999999999</v>
      </c>
      <c r="G96" s="275">
        <v>61963.373</v>
      </c>
    </row>
    <row r="97" spans="1:7" s="281" customFormat="1" ht="15.6" x14ac:dyDescent="0.3">
      <c r="A97" s="277" t="s">
        <v>365</v>
      </c>
      <c r="B97" s="278" t="s">
        <v>366</v>
      </c>
      <c r="C97" s="279">
        <v>32086.080000000002</v>
      </c>
      <c r="D97" s="279">
        <v>16820.23</v>
      </c>
      <c r="E97" s="279">
        <v>12801.71</v>
      </c>
      <c r="F97" s="279">
        <v>2464.14</v>
      </c>
      <c r="G97" s="280">
        <v>184440.31899999999</v>
      </c>
    </row>
    <row r="98" spans="1:7" s="281" customFormat="1" ht="15.6" x14ac:dyDescent="0.3">
      <c r="A98" s="277" t="s">
        <v>367</v>
      </c>
      <c r="B98" s="278" t="s">
        <v>368</v>
      </c>
      <c r="C98" s="279">
        <v>133668.42000000001</v>
      </c>
      <c r="D98" s="279">
        <v>25771.42</v>
      </c>
      <c r="E98" s="279">
        <v>89047.15</v>
      </c>
      <c r="F98" s="279">
        <v>18849.849999999999</v>
      </c>
      <c r="G98" s="280">
        <v>559108.23</v>
      </c>
    </row>
    <row r="99" spans="1:7" s="281" customFormat="1" ht="15.6" x14ac:dyDescent="0.3">
      <c r="A99" s="272" t="s">
        <v>369</v>
      </c>
      <c r="B99" s="273" t="s">
        <v>370</v>
      </c>
      <c r="C99" s="274">
        <v>421.01</v>
      </c>
      <c r="D99" s="274">
        <v>185.9</v>
      </c>
      <c r="E99" s="274">
        <v>232.81</v>
      </c>
      <c r="F99" s="274">
        <v>2.2999999999999998</v>
      </c>
      <c r="G99" s="275">
        <v>1614.48</v>
      </c>
    </row>
    <row r="100" spans="1:7" s="281" customFormat="1" ht="15.6" x14ac:dyDescent="0.3">
      <c r="A100" s="272" t="s">
        <v>371</v>
      </c>
      <c r="B100" s="273" t="s">
        <v>372</v>
      </c>
      <c r="C100" s="274">
        <v>1.5</v>
      </c>
      <c r="D100" s="274">
        <v>0</v>
      </c>
      <c r="E100" s="274">
        <v>0</v>
      </c>
      <c r="F100" s="274">
        <v>1.5</v>
      </c>
      <c r="G100" s="275">
        <v>1.5</v>
      </c>
    </row>
    <row r="101" spans="1:7" s="281" customFormat="1" ht="15.6" x14ac:dyDescent="0.3">
      <c r="A101" s="277" t="s">
        <v>373</v>
      </c>
      <c r="B101" s="278" t="s">
        <v>374</v>
      </c>
      <c r="C101" s="279">
        <v>39.68</v>
      </c>
      <c r="D101" s="279">
        <v>19.8</v>
      </c>
      <c r="E101" s="279">
        <v>16.579999999999998</v>
      </c>
      <c r="F101" s="279">
        <v>3.3</v>
      </c>
      <c r="G101" s="280">
        <v>1100.92</v>
      </c>
    </row>
    <row r="102" spans="1:7" s="281" customFormat="1" ht="15.6" x14ac:dyDescent="0.3">
      <c r="A102" s="277" t="s">
        <v>375</v>
      </c>
      <c r="B102" s="278" t="s">
        <v>376</v>
      </c>
      <c r="C102" s="279">
        <v>70253.595000000001</v>
      </c>
      <c r="D102" s="279">
        <v>9977.5300000000007</v>
      </c>
      <c r="E102" s="279">
        <v>37525.370000000003</v>
      </c>
      <c r="F102" s="279">
        <v>22750.695</v>
      </c>
      <c r="G102" s="280">
        <v>419614.32299999997</v>
      </c>
    </row>
    <row r="103" spans="1:7" s="281" customFormat="1" ht="15.6" x14ac:dyDescent="0.3">
      <c r="A103" s="272" t="s">
        <v>377</v>
      </c>
      <c r="B103" s="273" t="s">
        <v>378</v>
      </c>
      <c r="C103" s="274">
        <v>0</v>
      </c>
      <c r="D103" s="274">
        <v>0</v>
      </c>
      <c r="E103" s="274">
        <v>0</v>
      </c>
      <c r="F103" s="274">
        <v>0</v>
      </c>
      <c r="G103" s="275">
        <v>3.96</v>
      </c>
    </row>
    <row r="104" spans="1:7" s="281" customFormat="1" ht="15.6" x14ac:dyDescent="0.3">
      <c r="A104" s="272" t="s">
        <v>379</v>
      </c>
      <c r="B104" s="273" t="s">
        <v>380</v>
      </c>
      <c r="C104" s="274">
        <v>176561.67499999999</v>
      </c>
      <c r="D104" s="274">
        <v>99800.725000000006</v>
      </c>
      <c r="E104" s="274">
        <v>76311.75</v>
      </c>
      <c r="F104" s="274">
        <v>449.2</v>
      </c>
      <c r="G104" s="275">
        <v>1043140.754</v>
      </c>
    </row>
    <row r="105" spans="1:7" s="281" customFormat="1" ht="15.6" x14ac:dyDescent="0.3">
      <c r="A105" s="277" t="s">
        <v>381</v>
      </c>
      <c r="B105" s="278" t="s">
        <v>382</v>
      </c>
      <c r="C105" s="279">
        <v>45.21</v>
      </c>
      <c r="D105" s="279">
        <v>32.06</v>
      </c>
      <c r="E105" s="279">
        <v>13.15</v>
      </c>
      <c r="F105" s="279">
        <v>0</v>
      </c>
      <c r="G105" s="280">
        <v>593.16999999999996</v>
      </c>
    </row>
    <row r="106" spans="1:7" s="281" customFormat="1" ht="15.6" x14ac:dyDescent="0.3">
      <c r="A106" s="277" t="s">
        <v>383</v>
      </c>
      <c r="B106" s="278" t="s">
        <v>384</v>
      </c>
      <c r="C106" s="279">
        <v>63.08</v>
      </c>
      <c r="D106" s="279">
        <v>46.14</v>
      </c>
      <c r="E106" s="279">
        <v>16.940000000000001</v>
      </c>
      <c r="F106" s="279">
        <v>0</v>
      </c>
      <c r="G106" s="280">
        <v>155.56</v>
      </c>
    </row>
    <row r="107" spans="1:7" s="281" customFormat="1" ht="15.6" x14ac:dyDescent="0.3">
      <c r="A107" s="272" t="s">
        <v>385</v>
      </c>
      <c r="B107" s="273" t="s">
        <v>386</v>
      </c>
      <c r="C107" s="274">
        <v>33783.35</v>
      </c>
      <c r="D107" s="274">
        <v>14441.07</v>
      </c>
      <c r="E107" s="274">
        <v>11915.62</v>
      </c>
      <c r="F107" s="274">
        <v>7426.66</v>
      </c>
      <c r="G107" s="275">
        <v>109752.76</v>
      </c>
    </row>
    <row r="108" spans="1:7" s="281" customFormat="1" ht="15.6" x14ac:dyDescent="0.3">
      <c r="A108" s="272" t="s">
        <v>387</v>
      </c>
      <c r="B108" s="273" t="s">
        <v>388</v>
      </c>
      <c r="C108" s="274">
        <v>3593.59</v>
      </c>
      <c r="D108" s="274">
        <v>3058.9</v>
      </c>
      <c r="E108" s="274">
        <v>139.19</v>
      </c>
      <c r="F108" s="274">
        <v>395.5</v>
      </c>
      <c r="G108" s="275">
        <v>9156.5400000000009</v>
      </c>
    </row>
    <row r="109" spans="1:7" s="281" customFormat="1" ht="15.6" x14ac:dyDescent="0.3">
      <c r="A109" s="277" t="s">
        <v>389</v>
      </c>
      <c r="B109" s="278" t="s">
        <v>390</v>
      </c>
      <c r="C109" s="279">
        <v>0</v>
      </c>
      <c r="D109" s="279">
        <v>0</v>
      </c>
      <c r="E109" s="279">
        <v>0</v>
      </c>
      <c r="F109" s="279">
        <v>0</v>
      </c>
      <c r="G109" s="280">
        <v>118.36</v>
      </c>
    </row>
    <row r="110" spans="1:7" s="281" customFormat="1" ht="15.6" x14ac:dyDescent="0.3">
      <c r="A110" s="277" t="s">
        <v>391</v>
      </c>
      <c r="B110" s="278" t="s">
        <v>392</v>
      </c>
      <c r="C110" s="279">
        <v>653.63</v>
      </c>
      <c r="D110" s="279">
        <v>0</v>
      </c>
      <c r="E110" s="279">
        <v>528.28</v>
      </c>
      <c r="F110" s="279">
        <v>125.35</v>
      </c>
      <c r="G110" s="280">
        <v>2164.37</v>
      </c>
    </row>
    <row r="111" spans="1:7" s="281" customFormat="1" ht="15.6" x14ac:dyDescent="0.3">
      <c r="A111" s="272" t="s">
        <v>393</v>
      </c>
      <c r="B111" s="273" t="s">
        <v>394</v>
      </c>
      <c r="C111" s="274">
        <v>8270.89</v>
      </c>
      <c r="D111" s="274">
        <v>3081.28</v>
      </c>
      <c r="E111" s="274">
        <v>5189.6099999999997</v>
      </c>
      <c r="F111" s="274">
        <v>0</v>
      </c>
      <c r="G111" s="275">
        <v>50926.98</v>
      </c>
    </row>
    <row r="112" spans="1:7" s="281" customFormat="1" ht="15.6" x14ac:dyDescent="0.3">
      <c r="A112" s="272" t="s">
        <v>395</v>
      </c>
      <c r="B112" s="273" t="s">
        <v>396</v>
      </c>
      <c r="C112" s="274">
        <v>0</v>
      </c>
      <c r="D112" s="274">
        <v>0</v>
      </c>
      <c r="E112" s="274">
        <v>0</v>
      </c>
      <c r="F112" s="274">
        <v>0</v>
      </c>
      <c r="G112" s="275">
        <v>68.61</v>
      </c>
    </row>
    <row r="113" spans="1:7" s="281" customFormat="1" ht="15.6" x14ac:dyDescent="0.3">
      <c r="A113" s="277" t="s">
        <v>397</v>
      </c>
      <c r="B113" s="278" t="s">
        <v>398</v>
      </c>
      <c r="C113" s="279">
        <v>23.2</v>
      </c>
      <c r="D113" s="279">
        <v>0</v>
      </c>
      <c r="E113" s="279">
        <v>23.2</v>
      </c>
      <c r="F113" s="279">
        <v>0</v>
      </c>
      <c r="G113" s="280">
        <v>157.53</v>
      </c>
    </row>
    <row r="114" spans="1:7" s="281" customFormat="1" ht="15.6" x14ac:dyDescent="0.3">
      <c r="A114" s="277" t="s">
        <v>399</v>
      </c>
      <c r="B114" s="278" t="s">
        <v>400</v>
      </c>
      <c r="C114" s="279">
        <v>181.68</v>
      </c>
      <c r="D114" s="279">
        <v>157.32</v>
      </c>
      <c r="E114" s="279">
        <v>13.06</v>
      </c>
      <c r="F114" s="279">
        <v>11.3</v>
      </c>
      <c r="G114" s="280">
        <v>2188.5700000000002</v>
      </c>
    </row>
    <row r="115" spans="1:7" s="281" customFormat="1" ht="15.6" x14ac:dyDescent="0.3">
      <c r="A115" s="272" t="s">
        <v>401</v>
      </c>
      <c r="B115" s="273" t="s">
        <v>402</v>
      </c>
      <c r="C115" s="274">
        <v>519.35</v>
      </c>
      <c r="D115" s="274">
        <v>519.35</v>
      </c>
      <c r="E115" s="274">
        <v>0</v>
      </c>
      <c r="F115" s="274">
        <v>0</v>
      </c>
      <c r="G115" s="275">
        <v>2925</v>
      </c>
    </row>
    <row r="116" spans="1:7" s="281" customFormat="1" ht="15.6" x14ac:dyDescent="0.3">
      <c r="A116" s="272" t="s">
        <v>403</v>
      </c>
      <c r="B116" s="273" t="s">
        <v>404</v>
      </c>
      <c r="C116" s="274">
        <v>558.5</v>
      </c>
      <c r="D116" s="274">
        <v>558.5</v>
      </c>
      <c r="E116" s="274">
        <v>0</v>
      </c>
      <c r="F116" s="274">
        <v>0</v>
      </c>
      <c r="G116" s="275">
        <v>2309.9</v>
      </c>
    </row>
    <row r="117" spans="1:7" s="281" customFormat="1" ht="15.6" x14ac:dyDescent="0.3">
      <c r="A117" s="277" t="s">
        <v>405</v>
      </c>
      <c r="B117" s="278" t="s">
        <v>406</v>
      </c>
      <c r="C117" s="279">
        <v>5315.39</v>
      </c>
      <c r="D117" s="279">
        <v>3541.57</v>
      </c>
      <c r="E117" s="279">
        <v>1316.11</v>
      </c>
      <c r="F117" s="279">
        <v>457.71</v>
      </c>
      <c r="G117" s="280">
        <v>19961.43</v>
      </c>
    </row>
    <row r="118" spans="1:7" s="281" customFormat="1" ht="15.6" x14ac:dyDescent="0.3">
      <c r="A118" s="277" t="s">
        <v>407</v>
      </c>
      <c r="B118" s="278" t="s">
        <v>408</v>
      </c>
      <c r="C118" s="279">
        <v>3405.42</v>
      </c>
      <c r="D118" s="279">
        <v>1895.03</v>
      </c>
      <c r="E118" s="279">
        <v>705.89</v>
      </c>
      <c r="F118" s="279">
        <v>804.5</v>
      </c>
      <c r="G118" s="280">
        <v>27844.71</v>
      </c>
    </row>
    <row r="119" spans="1:7" s="281" customFormat="1" ht="15.6" x14ac:dyDescent="0.3">
      <c r="A119" s="272" t="s">
        <v>409</v>
      </c>
      <c r="B119" s="273" t="s">
        <v>410</v>
      </c>
      <c r="C119" s="274">
        <v>5.01</v>
      </c>
      <c r="D119" s="274">
        <v>0</v>
      </c>
      <c r="E119" s="274">
        <v>5.01</v>
      </c>
      <c r="F119" s="274">
        <v>0</v>
      </c>
      <c r="G119" s="275">
        <v>5.01</v>
      </c>
    </row>
    <row r="120" spans="1:7" s="281" customFormat="1" ht="15.6" x14ac:dyDescent="0.3">
      <c r="A120" s="272" t="s">
        <v>411</v>
      </c>
      <c r="B120" s="273" t="s">
        <v>412</v>
      </c>
      <c r="C120" s="274">
        <v>11724.85</v>
      </c>
      <c r="D120" s="274">
        <v>11493.25</v>
      </c>
      <c r="E120" s="274">
        <v>149.49</v>
      </c>
      <c r="F120" s="274">
        <v>82.11</v>
      </c>
      <c r="G120" s="275">
        <v>73303.107000000004</v>
      </c>
    </row>
    <row r="121" spans="1:7" s="281" customFormat="1" ht="15.6" x14ac:dyDescent="0.3">
      <c r="A121" s="277" t="s">
        <v>413</v>
      </c>
      <c r="B121" s="278" t="s">
        <v>414</v>
      </c>
      <c r="C121" s="279">
        <v>14803.82</v>
      </c>
      <c r="D121" s="279">
        <v>6165.34</v>
      </c>
      <c r="E121" s="279">
        <v>8156.1</v>
      </c>
      <c r="F121" s="279">
        <v>482.38</v>
      </c>
      <c r="G121" s="280">
        <v>82669.100000000006</v>
      </c>
    </row>
    <row r="122" spans="1:7" s="281" customFormat="1" ht="15.6" x14ac:dyDescent="0.3">
      <c r="A122" s="277" t="s">
        <v>415</v>
      </c>
      <c r="B122" s="278" t="s">
        <v>416</v>
      </c>
      <c r="C122" s="279">
        <v>27554.848999999998</v>
      </c>
      <c r="D122" s="279">
        <v>8110.84</v>
      </c>
      <c r="E122" s="279">
        <v>17360.310000000001</v>
      </c>
      <c r="F122" s="279">
        <v>2083.6990000000001</v>
      </c>
      <c r="G122" s="280">
        <v>73199.438999999998</v>
      </c>
    </row>
    <row r="123" spans="1:7" s="281" customFormat="1" ht="15.6" x14ac:dyDescent="0.3">
      <c r="A123" s="272" t="s">
        <v>417</v>
      </c>
      <c r="B123" s="273" t="s">
        <v>418</v>
      </c>
      <c r="C123" s="274">
        <v>2041.59</v>
      </c>
      <c r="D123" s="274">
        <v>1247.0999999999999</v>
      </c>
      <c r="E123" s="274">
        <v>791.98</v>
      </c>
      <c r="F123" s="274">
        <v>2.5099999999999998</v>
      </c>
      <c r="G123" s="275">
        <v>10656.32</v>
      </c>
    </row>
    <row r="124" spans="1:7" s="281" customFormat="1" ht="15.6" x14ac:dyDescent="0.3">
      <c r="A124" s="272" t="s">
        <v>419</v>
      </c>
      <c r="B124" s="273" t="s">
        <v>420</v>
      </c>
      <c r="C124" s="274">
        <v>677.2</v>
      </c>
      <c r="D124" s="274">
        <v>317.26</v>
      </c>
      <c r="E124" s="274">
        <v>330.69</v>
      </c>
      <c r="F124" s="274">
        <v>29.25</v>
      </c>
      <c r="G124" s="275">
        <v>3074.91</v>
      </c>
    </row>
    <row r="125" spans="1:7" s="281" customFormat="1" ht="15.6" x14ac:dyDescent="0.3">
      <c r="A125" s="277" t="s">
        <v>421</v>
      </c>
      <c r="B125" s="278" t="s">
        <v>422</v>
      </c>
      <c r="C125" s="279">
        <v>201.06</v>
      </c>
      <c r="D125" s="279">
        <v>38.159999999999997</v>
      </c>
      <c r="E125" s="279">
        <v>124.9</v>
      </c>
      <c r="F125" s="279">
        <v>38</v>
      </c>
      <c r="G125" s="280">
        <v>922.12</v>
      </c>
    </row>
    <row r="126" spans="1:7" s="281" customFormat="1" ht="15.6" x14ac:dyDescent="0.3">
      <c r="A126" s="277" t="s">
        <v>423</v>
      </c>
      <c r="B126" s="278" t="s">
        <v>424</v>
      </c>
      <c r="C126" s="279">
        <v>5.8</v>
      </c>
      <c r="D126" s="279">
        <v>0</v>
      </c>
      <c r="E126" s="279">
        <v>5.8</v>
      </c>
      <c r="F126" s="279">
        <v>0</v>
      </c>
      <c r="G126" s="280">
        <v>8.16</v>
      </c>
    </row>
    <row r="127" spans="1:7" s="281" customFormat="1" ht="15.6" x14ac:dyDescent="0.3">
      <c r="A127" s="272" t="s">
        <v>425</v>
      </c>
      <c r="B127" s="273" t="s">
        <v>426</v>
      </c>
      <c r="C127" s="274">
        <v>9.84</v>
      </c>
      <c r="D127" s="274">
        <v>9.84</v>
      </c>
      <c r="E127" s="274">
        <v>0</v>
      </c>
      <c r="F127" s="274">
        <v>0</v>
      </c>
      <c r="G127" s="275">
        <v>51.22</v>
      </c>
    </row>
    <row r="128" spans="1:7" s="281" customFormat="1" ht="15.6" x14ac:dyDescent="0.3">
      <c r="A128" s="272" t="s">
        <v>427</v>
      </c>
      <c r="B128" s="273" t="s">
        <v>428</v>
      </c>
      <c r="C128" s="274">
        <v>2785.99</v>
      </c>
      <c r="D128" s="274">
        <v>2417.19</v>
      </c>
      <c r="E128" s="274">
        <v>0</v>
      </c>
      <c r="F128" s="274">
        <v>368.8</v>
      </c>
      <c r="G128" s="275">
        <v>18281.990000000002</v>
      </c>
    </row>
    <row r="129" spans="1:7" s="281" customFormat="1" ht="15.6" x14ac:dyDescent="0.3">
      <c r="A129" s="277" t="s">
        <v>429</v>
      </c>
      <c r="B129" s="278" t="s">
        <v>430</v>
      </c>
      <c r="C129" s="279">
        <v>239.53</v>
      </c>
      <c r="D129" s="279">
        <v>43.3</v>
      </c>
      <c r="E129" s="279">
        <v>122.47</v>
      </c>
      <c r="F129" s="279">
        <v>73.760000000000005</v>
      </c>
      <c r="G129" s="280">
        <v>776.96</v>
      </c>
    </row>
    <row r="130" spans="1:7" s="281" customFormat="1" ht="15.6" x14ac:dyDescent="0.3">
      <c r="A130" s="277" t="s">
        <v>431</v>
      </c>
      <c r="B130" s="278" t="s">
        <v>432</v>
      </c>
      <c r="C130" s="279">
        <v>32.090000000000003</v>
      </c>
      <c r="D130" s="279">
        <v>0</v>
      </c>
      <c r="E130" s="279">
        <v>32.090000000000003</v>
      </c>
      <c r="F130" s="279">
        <v>0</v>
      </c>
      <c r="G130" s="280">
        <v>230.16</v>
      </c>
    </row>
    <row r="131" spans="1:7" s="281" customFormat="1" ht="15.6" x14ac:dyDescent="0.3">
      <c r="A131" s="272" t="s">
        <v>433</v>
      </c>
      <c r="B131" s="273" t="s">
        <v>434</v>
      </c>
      <c r="C131" s="274">
        <v>367.76</v>
      </c>
      <c r="D131" s="274">
        <v>0</v>
      </c>
      <c r="E131" s="274">
        <v>367.76</v>
      </c>
      <c r="F131" s="274">
        <v>0</v>
      </c>
      <c r="G131" s="275">
        <v>596.59</v>
      </c>
    </row>
    <row r="132" spans="1:7" s="281" customFormat="1" ht="15.6" x14ac:dyDescent="0.3">
      <c r="A132" s="272" t="s">
        <v>435</v>
      </c>
      <c r="B132" s="273" t="s">
        <v>436</v>
      </c>
      <c r="C132" s="274">
        <v>19.72</v>
      </c>
      <c r="D132" s="274">
        <v>16.920000000000002</v>
      </c>
      <c r="E132" s="274">
        <v>0</v>
      </c>
      <c r="F132" s="274">
        <v>2.8</v>
      </c>
      <c r="G132" s="275">
        <v>297.18</v>
      </c>
    </row>
    <row r="133" spans="1:7" s="281" customFormat="1" ht="15.6" x14ac:dyDescent="0.3">
      <c r="A133" s="277" t="s">
        <v>437</v>
      </c>
      <c r="B133" s="278" t="s">
        <v>438</v>
      </c>
      <c r="C133" s="279">
        <v>5778.19</v>
      </c>
      <c r="D133" s="279">
        <v>2865.77</v>
      </c>
      <c r="E133" s="279">
        <v>2414.96</v>
      </c>
      <c r="F133" s="279">
        <v>497.46</v>
      </c>
      <c r="G133" s="280">
        <v>12508.15</v>
      </c>
    </row>
    <row r="134" spans="1:7" s="281" customFormat="1" ht="15.6" x14ac:dyDescent="0.3">
      <c r="A134" s="277" t="s">
        <v>439</v>
      </c>
      <c r="B134" s="278" t="s">
        <v>440</v>
      </c>
      <c r="C134" s="279">
        <v>4620.33</v>
      </c>
      <c r="D134" s="279">
        <v>2758.61</v>
      </c>
      <c r="E134" s="279">
        <v>11.27</v>
      </c>
      <c r="F134" s="279">
        <v>1850.45</v>
      </c>
      <c r="G134" s="280">
        <v>20538.98</v>
      </c>
    </row>
    <row r="135" spans="1:7" s="281" customFormat="1" ht="15.6" x14ac:dyDescent="0.3">
      <c r="A135" s="272" t="s">
        <v>441</v>
      </c>
      <c r="B135" s="273" t="s">
        <v>442</v>
      </c>
      <c r="C135" s="274">
        <v>44.72</v>
      </c>
      <c r="D135" s="274">
        <v>0</v>
      </c>
      <c r="E135" s="274">
        <v>44.72</v>
      </c>
      <c r="F135" s="274">
        <v>0</v>
      </c>
      <c r="G135" s="275">
        <v>857.27</v>
      </c>
    </row>
    <row r="136" spans="1:7" s="281" customFormat="1" ht="15.6" x14ac:dyDescent="0.3">
      <c r="A136" s="272" t="s">
        <v>443</v>
      </c>
      <c r="B136" s="273" t="s">
        <v>444</v>
      </c>
      <c r="C136" s="274">
        <v>7.18</v>
      </c>
      <c r="D136" s="274">
        <v>0</v>
      </c>
      <c r="E136" s="274">
        <v>7.18</v>
      </c>
      <c r="F136" s="274">
        <v>0</v>
      </c>
      <c r="G136" s="275">
        <v>107.2</v>
      </c>
    </row>
    <row r="137" spans="1:7" s="281" customFormat="1" ht="15.6" x14ac:dyDescent="0.3">
      <c r="A137" s="277" t="s">
        <v>445</v>
      </c>
      <c r="B137" s="278" t="s">
        <v>446</v>
      </c>
      <c r="C137" s="279">
        <v>9568.7510000000002</v>
      </c>
      <c r="D137" s="279">
        <v>1671.11</v>
      </c>
      <c r="E137" s="279">
        <v>5735.51</v>
      </c>
      <c r="F137" s="279">
        <v>2162.1309999999999</v>
      </c>
      <c r="G137" s="280">
        <v>26661.669000000002</v>
      </c>
    </row>
    <row r="138" spans="1:7" s="281" customFormat="1" ht="15.6" x14ac:dyDescent="0.3">
      <c r="A138" s="277" t="s">
        <v>447</v>
      </c>
      <c r="B138" s="278" t="s">
        <v>448</v>
      </c>
      <c r="C138" s="279">
        <v>1293.432</v>
      </c>
      <c r="D138" s="279">
        <v>0</v>
      </c>
      <c r="E138" s="279">
        <v>70.8</v>
      </c>
      <c r="F138" s="279">
        <v>1222.6320000000001</v>
      </c>
      <c r="G138" s="280">
        <v>5976.1909999999998</v>
      </c>
    </row>
    <row r="139" spans="1:7" s="281" customFormat="1" ht="15.6" x14ac:dyDescent="0.3">
      <c r="A139" s="272" t="s">
        <v>449</v>
      </c>
      <c r="B139" s="273" t="s">
        <v>450</v>
      </c>
      <c r="C139" s="274">
        <v>597.59</v>
      </c>
      <c r="D139" s="274">
        <v>597.59</v>
      </c>
      <c r="E139" s="274">
        <v>0</v>
      </c>
      <c r="F139" s="274">
        <v>0</v>
      </c>
      <c r="G139" s="275">
        <v>5510.34</v>
      </c>
    </row>
    <row r="140" spans="1:7" s="281" customFormat="1" ht="15.6" x14ac:dyDescent="0.3">
      <c r="A140" s="272" t="s">
        <v>451</v>
      </c>
      <c r="B140" s="273" t="s">
        <v>452</v>
      </c>
      <c r="C140" s="274">
        <v>17936.150000000001</v>
      </c>
      <c r="D140" s="274">
        <v>13671.81</v>
      </c>
      <c r="E140" s="274">
        <v>619.64</v>
      </c>
      <c r="F140" s="274">
        <v>3644.7</v>
      </c>
      <c r="G140" s="275">
        <v>103544.66</v>
      </c>
    </row>
    <row r="141" spans="1:7" s="281" customFormat="1" ht="15.6" x14ac:dyDescent="0.3">
      <c r="A141" s="283" t="s">
        <v>453</v>
      </c>
      <c r="B141" s="284" t="s">
        <v>454</v>
      </c>
      <c r="C141" s="285">
        <v>8915.7800000000007</v>
      </c>
      <c r="D141" s="285">
        <v>374.72</v>
      </c>
      <c r="E141" s="285">
        <v>1328.36</v>
      </c>
      <c r="F141" s="285">
        <v>7212.7</v>
      </c>
      <c r="G141" s="280">
        <v>39076.85</v>
      </c>
    </row>
    <row r="142" spans="1:7" s="281" customFormat="1" ht="15.6" x14ac:dyDescent="0.3">
      <c r="A142" s="283" t="s">
        <v>455</v>
      </c>
      <c r="B142" s="284" t="s">
        <v>456</v>
      </c>
      <c r="C142" s="285">
        <v>12823.929</v>
      </c>
      <c r="D142" s="285">
        <v>5266.92</v>
      </c>
      <c r="E142" s="285">
        <v>2589.87</v>
      </c>
      <c r="F142" s="285">
        <v>4967.1390000000001</v>
      </c>
      <c r="G142" s="280">
        <v>45424.798999999999</v>
      </c>
    </row>
    <row r="143" spans="1:7" s="281" customFormat="1" ht="16.2" thickBot="1" x14ac:dyDescent="0.35">
      <c r="A143" s="290" t="s">
        <v>457</v>
      </c>
      <c r="B143" s="291" t="s">
        <v>458</v>
      </c>
      <c r="C143" s="292">
        <v>74837.31</v>
      </c>
      <c r="D143" s="292">
        <v>49861.33</v>
      </c>
      <c r="E143" s="292">
        <v>24975.98</v>
      </c>
      <c r="F143" s="292">
        <v>0</v>
      </c>
      <c r="G143" s="293">
        <v>454389.67</v>
      </c>
    </row>
    <row r="144" spans="1:7" s="281" customFormat="1" ht="15.6" x14ac:dyDescent="0.3">
      <c r="A144" s="294"/>
      <c r="B144" s="269" t="s">
        <v>324</v>
      </c>
      <c r="C144" s="288"/>
      <c r="D144" s="288"/>
      <c r="E144" s="288"/>
      <c r="F144" s="288"/>
      <c r="G144" s="289"/>
    </row>
    <row r="145" spans="1:7" s="281" customFormat="1" ht="15.6" x14ac:dyDescent="0.3">
      <c r="A145" s="272" t="s">
        <v>459</v>
      </c>
      <c r="B145" s="273" t="s">
        <v>460</v>
      </c>
      <c r="C145" s="274">
        <v>7500.63</v>
      </c>
      <c r="D145" s="274">
        <v>5977.75</v>
      </c>
      <c r="E145" s="274">
        <v>1515.94</v>
      </c>
      <c r="F145" s="274">
        <v>6.94</v>
      </c>
      <c r="G145" s="275">
        <v>38998.9</v>
      </c>
    </row>
    <row r="146" spans="1:7" s="281" customFormat="1" ht="15.6" x14ac:dyDescent="0.3">
      <c r="A146" s="277" t="s">
        <v>461</v>
      </c>
      <c r="B146" s="278" t="s">
        <v>462</v>
      </c>
      <c r="C146" s="279">
        <v>0</v>
      </c>
      <c r="D146" s="279">
        <v>0</v>
      </c>
      <c r="E146" s="279">
        <v>0</v>
      </c>
      <c r="F146" s="279">
        <v>0</v>
      </c>
      <c r="G146" s="280">
        <v>4.24</v>
      </c>
    </row>
    <row r="147" spans="1:7" s="281" customFormat="1" ht="15.6" x14ac:dyDescent="0.3">
      <c r="A147" s="277" t="s">
        <v>463</v>
      </c>
      <c r="B147" s="278" t="s">
        <v>464</v>
      </c>
      <c r="C147" s="279">
        <v>1017.05</v>
      </c>
      <c r="D147" s="279">
        <v>662.8</v>
      </c>
      <c r="E147" s="279">
        <v>46.84</v>
      </c>
      <c r="F147" s="279">
        <v>307.41000000000003</v>
      </c>
      <c r="G147" s="280">
        <v>2386.6089999999999</v>
      </c>
    </row>
    <row r="148" spans="1:7" s="281" customFormat="1" ht="15.6" x14ac:dyDescent="0.3">
      <c r="A148" s="272" t="s">
        <v>465</v>
      </c>
      <c r="B148" s="273" t="s">
        <v>466</v>
      </c>
      <c r="C148" s="274">
        <v>138.37</v>
      </c>
      <c r="D148" s="274">
        <v>0</v>
      </c>
      <c r="E148" s="274">
        <v>138.37</v>
      </c>
      <c r="F148" s="274">
        <v>0</v>
      </c>
      <c r="G148" s="275">
        <v>405.02</v>
      </c>
    </row>
    <row r="149" spans="1:7" s="281" customFormat="1" ht="15.6" x14ac:dyDescent="0.3">
      <c r="A149" s="272" t="s">
        <v>467</v>
      </c>
      <c r="B149" s="273" t="s">
        <v>468</v>
      </c>
      <c r="C149" s="274">
        <v>832.45</v>
      </c>
      <c r="D149" s="274">
        <v>832.45</v>
      </c>
      <c r="E149" s="274">
        <v>0</v>
      </c>
      <c r="F149" s="274">
        <v>0</v>
      </c>
      <c r="G149" s="275">
        <v>5873.58</v>
      </c>
    </row>
    <row r="150" spans="1:7" s="281" customFormat="1" ht="15.6" x14ac:dyDescent="0.3">
      <c r="A150" s="277" t="s">
        <v>469</v>
      </c>
      <c r="B150" s="278" t="s">
        <v>470</v>
      </c>
      <c r="C150" s="279">
        <v>75.78</v>
      </c>
      <c r="D150" s="279">
        <v>1.1000000000000001</v>
      </c>
      <c r="E150" s="279">
        <v>3.98</v>
      </c>
      <c r="F150" s="279">
        <v>70.7</v>
      </c>
      <c r="G150" s="280">
        <v>407.18099999999998</v>
      </c>
    </row>
    <row r="151" spans="1:7" s="281" customFormat="1" ht="15.6" x14ac:dyDescent="0.3">
      <c r="A151" s="277" t="s">
        <v>471</v>
      </c>
      <c r="B151" s="278" t="s">
        <v>472</v>
      </c>
      <c r="C151" s="279">
        <v>21.79</v>
      </c>
      <c r="D151" s="279">
        <v>0.8</v>
      </c>
      <c r="E151" s="279">
        <v>20.99</v>
      </c>
      <c r="F151" s="279">
        <v>0</v>
      </c>
      <c r="G151" s="280">
        <v>155.47999999999999</v>
      </c>
    </row>
    <row r="152" spans="1:7" s="281" customFormat="1" ht="15.6" x14ac:dyDescent="0.3">
      <c r="A152" s="272" t="s">
        <v>473</v>
      </c>
      <c r="B152" s="273" t="s">
        <v>474</v>
      </c>
      <c r="C152" s="274">
        <v>4263.55</v>
      </c>
      <c r="D152" s="274">
        <v>1877.18</v>
      </c>
      <c r="E152" s="274">
        <v>2260.02</v>
      </c>
      <c r="F152" s="274">
        <v>126.35</v>
      </c>
      <c r="G152" s="275">
        <v>22732.53</v>
      </c>
    </row>
    <row r="153" spans="1:7" s="281" customFormat="1" ht="15.6" x14ac:dyDescent="0.3">
      <c r="A153" s="272" t="s">
        <v>475</v>
      </c>
      <c r="B153" s="273" t="s">
        <v>476</v>
      </c>
      <c r="C153" s="274">
        <v>10.95</v>
      </c>
      <c r="D153" s="274">
        <v>0</v>
      </c>
      <c r="E153" s="274">
        <v>10.95</v>
      </c>
      <c r="F153" s="274">
        <v>0</v>
      </c>
      <c r="G153" s="275">
        <v>21.69</v>
      </c>
    </row>
    <row r="154" spans="1:7" s="281" customFormat="1" ht="15.6" x14ac:dyDescent="0.3">
      <c r="A154" s="277" t="s">
        <v>477</v>
      </c>
      <c r="B154" s="278" t="s">
        <v>478</v>
      </c>
      <c r="C154" s="279">
        <v>80.16</v>
      </c>
      <c r="D154" s="279">
        <v>0</v>
      </c>
      <c r="E154" s="279">
        <v>80.16</v>
      </c>
      <c r="F154" s="279">
        <v>0</v>
      </c>
      <c r="G154" s="280">
        <v>871.06</v>
      </c>
    </row>
    <row r="155" spans="1:7" s="281" customFormat="1" ht="15.6" x14ac:dyDescent="0.3">
      <c r="A155" s="277" t="s">
        <v>479</v>
      </c>
      <c r="B155" s="278" t="s">
        <v>480</v>
      </c>
      <c r="C155" s="279">
        <v>97</v>
      </c>
      <c r="D155" s="279">
        <v>0</v>
      </c>
      <c r="E155" s="279">
        <v>97</v>
      </c>
      <c r="F155" s="279">
        <v>0</v>
      </c>
      <c r="G155" s="280">
        <v>1097.0899999999999</v>
      </c>
    </row>
    <row r="156" spans="1:7" s="281" customFormat="1" ht="15.6" x14ac:dyDescent="0.3">
      <c r="A156" s="272" t="s">
        <v>481</v>
      </c>
      <c r="B156" s="273" t="s">
        <v>482</v>
      </c>
      <c r="C156" s="274">
        <v>25.15</v>
      </c>
      <c r="D156" s="274">
        <v>0</v>
      </c>
      <c r="E156" s="274">
        <v>25.15</v>
      </c>
      <c r="F156" s="274">
        <v>0</v>
      </c>
      <c r="G156" s="275">
        <v>81.05</v>
      </c>
    </row>
    <row r="157" spans="1:7" s="281" customFormat="1" ht="15.6" x14ac:dyDescent="0.3">
      <c r="A157" s="272" t="s">
        <v>483</v>
      </c>
      <c r="B157" s="273" t="s">
        <v>484</v>
      </c>
      <c r="C157" s="274">
        <v>5213.58</v>
      </c>
      <c r="D157" s="274">
        <v>1936.23</v>
      </c>
      <c r="E157" s="274">
        <v>1972.71</v>
      </c>
      <c r="F157" s="274">
        <v>1304.6400000000001</v>
      </c>
      <c r="G157" s="275">
        <v>32542.34</v>
      </c>
    </row>
    <row r="158" spans="1:7" s="281" customFormat="1" ht="15.6" x14ac:dyDescent="0.3">
      <c r="A158" s="283" t="s">
        <v>485</v>
      </c>
      <c r="B158" s="284" t="s">
        <v>486</v>
      </c>
      <c r="C158" s="285">
        <v>88.95</v>
      </c>
      <c r="D158" s="285">
        <v>0</v>
      </c>
      <c r="E158" s="285">
        <v>88.95</v>
      </c>
      <c r="F158" s="285">
        <v>0</v>
      </c>
      <c r="G158" s="280">
        <v>599.65</v>
      </c>
    </row>
    <row r="159" spans="1:7" s="281" customFormat="1" ht="15.6" x14ac:dyDescent="0.3">
      <c r="A159" s="283" t="s">
        <v>487</v>
      </c>
      <c r="B159" s="284" t="s">
        <v>488</v>
      </c>
      <c r="C159" s="285">
        <v>59372.44</v>
      </c>
      <c r="D159" s="285">
        <v>54411.33</v>
      </c>
      <c r="E159" s="285">
        <v>4419.3599999999997</v>
      </c>
      <c r="F159" s="285">
        <v>0</v>
      </c>
      <c r="G159" s="280">
        <v>176122.356</v>
      </c>
    </row>
    <row r="160" spans="1:7" s="281" customFormat="1" ht="15.6" x14ac:dyDescent="0.3">
      <c r="A160" s="272" t="s">
        <v>489</v>
      </c>
      <c r="B160" s="273" t="s">
        <v>490</v>
      </c>
      <c r="C160" s="274">
        <v>7453.5</v>
      </c>
      <c r="D160" s="274">
        <v>1098.1500000000001</v>
      </c>
      <c r="E160" s="274">
        <v>6355.35</v>
      </c>
      <c r="F160" s="274">
        <v>0</v>
      </c>
      <c r="G160" s="275">
        <v>33423.74</v>
      </c>
    </row>
    <row r="161" spans="1:7" s="281" customFormat="1" ht="15.6" x14ac:dyDescent="0.3">
      <c r="A161" s="272" t="s">
        <v>491</v>
      </c>
      <c r="B161" s="273" t="s">
        <v>492</v>
      </c>
      <c r="C161" s="274">
        <v>88949.31</v>
      </c>
      <c r="D161" s="274">
        <v>82411.69</v>
      </c>
      <c r="E161" s="274">
        <v>604.4</v>
      </c>
      <c r="F161" s="274">
        <v>5933.22</v>
      </c>
      <c r="G161" s="275">
        <v>186427</v>
      </c>
    </row>
    <row r="162" spans="1:7" s="281" customFormat="1" ht="15.6" x14ac:dyDescent="0.3">
      <c r="A162" s="283" t="s">
        <v>493</v>
      </c>
      <c r="B162" s="284" t="s">
        <v>494</v>
      </c>
      <c r="C162" s="285">
        <v>73.72</v>
      </c>
      <c r="D162" s="285">
        <v>45.25</v>
      </c>
      <c r="E162" s="285">
        <v>8.0399999999999991</v>
      </c>
      <c r="F162" s="285">
        <v>20.43</v>
      </c>
      <c r="G162" s="280">
        <v>506.26</v>
      </c>
    </row>
    <row r="163" spans="1:7" s="281" customFormat="1" ht="15.6" x14ac:dyDescent="0.3">
      <c r="A163" s="283" t="s">
        <v>495</v>
      </c>
      <c r="B163" s="284" t="s">
        <v>496</v>
      </c>
      <c r="C163" s="285">
        <v>440.95</v>
      </c>
      <c r="D163" s="285">
        <v>412.85</v>
      </c>
      <c r="E163" s="285">
        <v>17.850000000000001</v>
      </c>
      <c r="F163" s="285">
        <v>10.25</v>
      </c>
      <c r="G163" s="280">
        <v>2323.7600000000002</v>
      </c>
    </row>
    <row r="164" spans="1:7" s="281" customFormat="1" ht="15.6" x14ac:dyDescent="0.3">
      <c r="A164" s="272" t="s">
        <v>497</v>
      </c>
      <c r="B164" s="273" t="s">
        <v>498</v>
      </c>
      <c r="C164" s="274">
        <v>272.64999999999998</v>
      </c>
      <c r="D164" s="274">
        <v>234.15</v>
      </c>
      <c r="E164" s="274">
        <v>38.5</v>
      </c>
      <c r="F164" s="274">
        <v>0</v>
      </c>
      <c r="G164" s="275">
        <v>1440.51</v>
      </c>
    </row>
    <row r="165" spans="1:7" s="281" customFormat="1" ht="15.6" x14ac:dyDescent="0.3">
      <c r="A165" s="272" t="s">
        <v>499</v>
      </c>
      <c r="B165" s="273" t="s">
        <v>500</v>
      </c>
      <c r="C165" s="274">
        <v>16.760000000000002</v>
      </c>
      <c r="D165" s="274">
        <v>16.760000000000002</v>
      </c>
      <c r="E165" s="274">
        <v>0</v>
      </c>
      <c r="F165" s="274">
        <v>0</v>
      </c>
      <c r="G165" s="275">
        <v>454.9</v>
      </c>
    </row>
    <row r="166" spans="1:7" s="281" customFormat="1" ht="15.6" x14ac:dyDescent="0.3">
      <c r="A166" s="283" t="s">
        <v>501</v>
      </c>
      <c r="B166" s="284" t="s">
        <v>502</v>
      </c>
      <c r="C166" s="285">
        <v>3243.66</v>
      </c>
      <c r="D166" s="285">
        <v>0</v>
      </c>
      <c r="E166" s="285">
        <v>3243.66</v>
      </c>
      <c r="F166" s="285">
        <v>0</v>
      </c>
      <c r="G166" s="280">
        <v>13275.2</v>
      </c>
    </row>
    <row r="167" spans="1:7" s="281" customFormat="1" ht="15.6" x14ac:dyDescent="0.3">
      <c r="A167" s="283" t="s">
        <v>503</v>
      </c>
      <c r="B167" s="284" t="s">
        <v>504</v>
      </c>
      <c r="C167" s="285">
        <v>0</v>
      </c>
      <c r="D167" s="285">
        <v>0</v>
      </c>
      <c r="E167" s="285">
        <v>0</v>
      </c>
      <c r="F167" s="285">
        <v>0</v>
      </c>
      <c r="G167" s="280">
        <v>8.0299999999999994</v>
      </c>
    </row>
    <row r="168" spans="1:7" s="281" customFormat="1" ht="15.6" x14ac:dyDescent="0.3">
      <c r="A168" s="286" t="s">
        <v>505</v>
      </c>
      <c r="B168" s="287" t="s">
        <v>506</v>
      </c>
      <c r="C168" s="288">
        <v>344.3</v>
      </c>
      <c r="D168" s="288">
        <v>344.3</v>
      </c>
      <c r="E168" s="288">
        <v>0</v>
      </c>
      <c r="F168" s="288">
        <v>0</v>
      </c>
      <c r="G168" s="289">
        <v>2925.4</v>
      </c>
    </row>
    <row r="169" spans="1:7" s="281" customFormat="1" ht="15.6" x14ac:dyDescent="0.3">
      <c r="A169" s="286" t="s">
        <v>507</v>
      </c>
      <c r="B169" s="287" t="s">
        <v>508</v>
      </c>
      <c r="C169" s="288">
        <v>28.5</v>
      </c>
      <c r="D169" s="288">
        <v>0</v>
      </c>
      <c r="E169" s="288">
        <v>28.5</v>
      </c>
      <c r="F169" s="288">
        <v>0</v>
      </c>
      <c r="G169" s="289">
        <v>44.5</v>
      </c>
    </row>
    <row r="170" spans="1:7" s="281" customFormat="1" ht="15.6" x14ac:dyDescent="0.3">
      <c r="A170" s="283" t="s">
        <v>509</v>
      </c>
      <c r="B170" s="284" t="s">
        <v>510</v>
      </c>
      <c r="C170" s="285">
        <v>932.62</v>
      </c>
      <c r="D170" s="285">
        <v>0</v>
      </c>
      <c r="E170" s="285">
        <v>21.94</v>
      </c>
      <c r="F170" s="285">
        <v>910.68</v>
      </c>
      <c r="G170" s="280">
        <v>5572.8029999999999</v>
      </c>
    </row>
    <row r="171" spans="1:7" s="281" customFormat="1" ht="15.6" x14ac:dyDescent="0.3">
      <c r="A171" s="283" t="s">
        <v>511</v>
      </c>
      <c r="B171" s="284" t="s">
        <v>512</v>
      </c>
      <c r="C171" s="285">
        <v>3318.03</v>
      </c>
      <c r="D171" s="285">
        <v>1266.49</v>
      </c>
      <c r="E171" s="285">
        <v>1867.29</v>
      </c>
      <c r="F171" s="285">
        <v>184.25</v>
      </c>
      <c r="G171" s="280">
        <v>15097.8</v>
      </c>
    </row>
    <row r="172" spans="1:7" s="281" customFormat="1" ht="15.6" x14ac:dyDescent="0.3">
      <c r="A172" s="286" t="s">
        <v>513</v>
      </c>
      <c r="B172" s="287" t="s">
        <v>514</v>
      </c>
      <c r="C172" s="288">
        <v>0</v>
      </c>
      <c r="D172" s="288">
        <v>0</v>
      </c>
      <c r="E172" s="288">
        <v>0</v>
      </c>
      <c r="F172" s="288">
        <v>0</v>
      </c>
      <c r="G172" s="289">
        <v>109.36</v>
      </c>
    </row>
    <row r="173" spans="1:7" s="281" customFormat="1" ht="15.6" x14ac:dyDescent="0.3">
      <c r="A173" s="286"/>
      <c r="B173" s="269" t="s">
        <v>515</v>
      </c>
      <c r="C173" s="295">
        <v>509080.78200000006</v>
      </c>
      <c r="D173" s="295">
        <v>370322.56</v>
      </c>
      <c r="E173" s="295">
        <v>94609.511999999988</v>
      </c>
      <c r="F173" s="295">
        <v>44148.710000000021</v>
      </c>
      <c r="G173" s="296">
        <v>2168441.6819999996</v>
      </c>
    </row>
    <row r="174" spans="1:7" s="281" customFormat="1" ht="15.6" x14ac:dyDescent="0.3">
      <c r="A174" s="283" t="s">
        <v>516</v>
      </c>
      <c r="B174" s="284" t="s">
        <v>517</v>
      </c>
      <c r="C174" s="285">
        <v>36303.732000000004</v>
      </c>
      <c r="D174" s="285">
        <v>30354.25</v>
      </c>
      <c r="E174" s="285">
        <v>3062.922</v>
      </c>
      <c r="F174" s="285">
        <v>2886.56</v>
      </c>
      <c r="G174" s="280">
        <v>150006.902</v>
      </c>
    </row>
    <row r="175" spans="1:7" s="297" customFormat="1" ht="17.25" customHeight="1" x14ac:dyDescent="0.3">
      <c r="A175" s="283" t="s">
        <v>518</v>
      </c>
      <c r="B175" s="284" t="s">
        <v>519</v>
      </c>
      <c r="C175" s="285">
        <v>292.08999999999997</v>
      </c>
      <c r="D175" s="285">
        <v>292.08999999999997</v>
      </c>
      <c r="E175" s="285">
        <v>0</v>
      </c>
      <c r="F175" s="285">
        <v>0</v>
      </c>
      <c r="G175" s="280">
        <v>1278.31</v>
      </c>
    </row>
    <row r="176" spans="1:7" ht="17.25" customHeight="1" x14ac:dyDescent="0.3">
      <c r="A176" s="286" t="s">
        <v>520</v>
      </c>
      <c r="B176" s="287" t="s">
        <v>521</v>
      </c>
      <c r="C176" s="288">
        <v>1262.0899999999999</v>
      </c>
      <c r="D176" s="288">
        <v>727.95</v>
      </c>
      <c r="E176" s="288">
        <v>402.38</v>
      </c>
      <c r="F176" s="288">
        <v>131.76</v>
      </c>
      <c r="G176" s="289">
        <v>4023.23</v>
      </c>
    </row>
    <row r="177" spans="1:7" ht="15.6" x14ac:dyDescent="0.3">
      <c r="A177" s="286" t="s">
        <v>522</v>
      </c>
      <c r="B177" s="287" t="s">
        <v>523</v>
      </c>
      <c r="C177" s="288">
        <v>279428.33</v>
      </c>
      <c r="D177" s="288">
        <v>237908.5</v>
      </c>
      <c r="E177" s="288">
        <v>4772.22</v>
      </c>
      <c r="F177" s="288">
        <v>36747.61</v>
      </c>
      <c r="G177" s="289">
        <v>1324230.02</v>
      </c>
    </row>
    <row r="178" spans="1:7" ht="15.6" x14ac:dyDescent="0.3">
      <c r="A178" s="283" t="s">
        <v>524</v>
      </c>
      <c r="B178" s="284" t="s">
        <v>525</v>
      </c>
      <c r="C178" s="285">
        <v>963.51</v>
      </c>
      <c r="D178" s="285">
        <v>447.45</v>
      </c>
      <c r="E178" s="285">
        <v>49.26</v>
      </c>
      <c r="F178" s="285">
        <v>466.8</v>
      </c>
      <c r="G178" s="280">
        <v>10420.57</v>
      </c>
    </row>
    <row r="179" spans="1:7" ht="15.6" x14ac:dyDescent="0.3">
      <c r="A179" s="283" t="s">
        <v>526</v>
      </c>
      <c r="B179" s="284" t="s">
        <v>527</v>
      </c>
      <c r="C179" s="285">
        <v>320.7</v>
      </c>
      <c r="D179" s="285">
        <v>320.7</v>
      </c>
      <c r="E179" s="285">
        <v>0</v>
      </c>
      <c r="F179" s="285">
        <v>0</v>
      </c>
      <c r="G179" s="280">
        <v>3033</v>
      </c>
    </row>
    <row r="180" spans="1:7" ht="15.6" x14ac:dyDescent="0.3">
      <c r="A180" s="286" t="s">
        <v>528</v>
      </c>
      <c r="B180" s="287" t="s">
        <v>529</v>
      </c>
      <c r="C180" s="288">
        <v>13878.25</v>
      </c>
      <c r="D180" s="288">
        <v>12559.33</v>
      </c>
      <c r="E180" s="288">
        <v>134.02000000000001</v>
      </c>
      <c r="F180" s="288">
        <v>1184.9000000000001</v>
      </c>
      <c r="G180" s="289">
        <v>64166.01</v>
      </c>
    </row>
    <row r="181" spans="1:7" ht="15.6" x14ac:dyDescent="0.3">
      <c r="A181" s="286" t="s">
        <v>530</v>
      </c>
      <c r="B181" s="287" t="s">
        <v>531</v>
      </c>
      <c r="C181" s="288">
        <v>11852.35</v>
      </c>
      <c r="D181" s="288">
        <v>9869.94</v>
      </c>
      <c r="E181" s="288">
        <v>1601.81</v>
      </c>
      <c r="F181" s="288">
        <v>380.6</v>
      </c>
      <c r="G181" s="289">
        <v>47051.24</v>
      </c>
    </row>
    <row r="182" spans="1:7" ht="15.6" x14ac:dyDescent="0.3">
      <c r="A182" s="283" t="s">
        <v>532</v>
      </c>
      <c r="B182" s="284" t="s">
        <v>533</v>
      </c>
      <c r="C182" s="285">
        <v>6.7</v>
      </c>
      <c r="D182" s="285">
        <v>2.98</v>
      </c>
      <c r="E182" s="285">
        <v>2.92</v>
      </c>
      <c r="F182" s="285">
        <v>0.8</v>
      </c>
      <c r="G182" s="280">
        <v>29.92</v>
      </c>
    </row>
    <row r="183" spans="1:7" ht="15.6" x14ac:dyDescent="0.3">
      <c r="A183" s="283" t="s">
        <v>534</v>
      </c>
      <c r="B183" s="284" t="s">
        <v>535</v>
      </c>
      <c r="C183" s="285">
        <v>56.36</v>
      </c>
      <c r="D183" s="285">
        <v>37.729999999999997</v>
      </c>
      <c r="E183" s="285">
        <v>13.73</v>
      </c>
      <c r="F183" s="285">
        <v>4.9000000000000004</v>
      </c>
      <c r="G183" s="280">
        <v>1044.93</v>
      </c>
    </row>
    <row r="184" spans="1:7" ht="15.6" x14ac:dyDescent="0.3">
      <c r="A184" s="286" t="s">
        <v>536</v>
      </c>
      <c r="B184" s="287" t="s">
        <v>537</v>
      </c>
      <c r="C184" s="288">
        <v>7192.5</v>
      </c>
      <c r="D184" s="288">
        <v>7157.35</v>
      </c>
      <c r="E184" s="288">
        <v>17.399999999999999</v>
      </c>
      <c r="F184" s="288">
        <v>17.75</v>
      </c>
      <c r="G184" s="289">
        <v>26451.16</v>
      </c>
    </row>
    <row r="185" spans="1:7" ht="15.6" x14ac:dyDescent="0.3">
      <c r="A185" s="286" t="s">
        <v>538</v>
      </c>
      <c r="B185" s="287" t="s">
        <v>539</v>
      </c>
      <c r="C185" s="288">
        <v>5563.88</v>
      </c>
      <c r="D185" s="288">
        <v>5252.23</v>
      </c>
      <c r="E185" s="288">
        <v>189.6</v>
      </c>
      <c r="F185" s="288">
        <v>122.05</v>
      </c>
      <c r="G185" s="289">
        <v>29895.24</v>
      </c>
    </row>
    <row r="186" spans="1:7" ht="15.6" x14ac:dyDescent="0.3">
      <c r="A186" s="283" t="s">
        <v>540</v>
      </c>
      <c r="B186" s="284" t="s">
        <v>541</v>
      </c>
      <c r="C186" s="285">
        <v>54355.63</v>
      </c>
      <c r="D186" s="285">
        <v>48867.73</v>
      </c>
      <c r="E186" s="285">
        <v>4974.1400000000003</v>
      </c>
      <c r="F186" s="285">
        <v>513.76</v>
      </c>
      <c r="G186" s="280">
        <v>178673.43</v>
      </c>
    </row>
    <row r="187" spans="1:7" ht="15.6" x14ac:dyDescent="0.3">
      <c r="A187" s="283" t="s">
        <v>542</v>
      </c>
      <c r="B187" s="284" t="s">
        <v>543</v>
      </c>
      <c r="C187" s="285">
        <v>73998.31</v>
      </c>
      <c r="D187" s="285">
        <v>13362.34</v>
      </c>
      <c r="E187" s="285">
        <v>59488.46</v>
      </c>
      <c r="F187" s="285">
        <v>1147.51</v>
      </c>
      <c r="G187" s="280">
        <v>230734.21</v>
      </c>
    </row>
    <row r="188" spans="1:7" ht="15.6" x14ac:dyDescent="0.3">
      <c r="A188" s="286" t="s">
        <v>544</v>
      </c>
      <c r="B188" s="287" t="s">
        <v>545</v>
      </c>
      <c r="C188" s="288">
        <v>3406.6</v>
      </c>
      <c r="D188" s="288">
        <v>2742.83</v>
      </c>
      <c r="E188" s="288">
        <v>217.72</v>
      </c>
      <c r="F188" s="288">
        <v>446.05</v>
      </c>
      <c r="G188" s="289">
        <v>41753.089999999997</v>
      </c>
    </row>
    <row r="189" spans="1:7" ht="15.6" x14ac:dyDescent="0.3">
      <c r="A189" s="286" t="s">
        <v>546</v>
      </c>
      <c r="B189" s="287" t="s">
        <v>547</v>
      </c>
      <c r="C189" s="288">
        <v>5.88</v>
      </c>
      <c r="D189" s="288">
        <v>2.96</v>
      </c>
      <c r="E189" s="288">
        <v>2.52</v>
      </c>
      <c r="F189" s="288">
        <v>0.4</v>
      </c>
      <c r="G189" s="289">
        <v>83.52</v>
      </c>
    </row>
    <row r="190" spans="1:7" ht="15.6" x14ac:dyDescent="0.3">
      <c r="A190" s="283" t="s">
        <v>548</v>
      </c>
      <c r="B190" s="284" t="s">
        <v>549</v>
      </c>
      <c r="C190" s="285">
        <v>94</v>
      </c>
      <c r="D190" s="285">
        <v>78.78</v>
      </c>
      <c r="E190" s="285">
        <v>15.22</v>
      </c>
      <c r="F190" s="285">
        <v>0</v>
      </c>
      <c r="G190" s="280">
        <v>505.31</v>
      </c>
    </row>
    <row r="191" spans="1:7" ht="15.6" x14ac:dyDescent="0.3">
      <c r="A191" s="283" t="s">
        <v>550</v>
      </c>
      <c r="B191" s="284" t="s">
        <v>551</v>
      </c>
      <c r="C191" s="285">
        <v>541.58000000000004</v>
      </c>
      <c r="D191" s="285">
        <v>271.14999999999998</v>
      </c>
      <c r="E191" s="285">
        <v>206.43</v>
      </c>
      <c r="F191" s="285">
        <v>64</v>
      </c>
      <c r="G191" s="280">
        <v>8498.61</v>
      </c>
    </row>
    <row r="192" spans="1:7" ht="15.6" x14ac:dyDescent="0.3">
      <c r="A192" s="286" t="s">
        <v>552</v>
      </c>
      <c r="B192" s="287" t="s">
        <v>553</v>
      </c>
      <c r="C192" s="288">
        <v>19456.400000000001</v>
      </c>
      <c r="D192" s="288">
        <v>47.97</v>
      </c>
      <c r="E192" s="288">
        <v>19403.669999999998</v>
      </c>
      <c r="F192" s="288">
        <v>4.76</v>
      </c>
      <c r="G192" s="289">
        <v>45647.91</v>
      </c>
    </row>
    <row r="193" spans="1:7" ht="15.6" x14ac:dyDescent="0.3">
      <c r="A193" s="286" t="s">
        <v>554</v>
      </c>
      <c r="B193" s="287" t="s">
        <v>555</v>
      </c>
      <c r="C193" s="288">
        <v>12.62</v>
      </c>
      <c r="D193" s="288">
        <v>10</v>
      </c>
      <c r="E193" s="288">
        <v>0</v>
      </c>
      <c r="F193" s="288">
        <v>2.62</v>
      </c>
      <c r="G193" s="289">
        <v>208.51</v>
      </c>
    </row>
    <row r="194" spans="1:7" ht="16.2" thickBot="1" x14ac:dyDescent="0.35">
      <c r="A194" s="298" t="s">
        <v>556</v>
      </c>
      <c r="B194" s="299" t="s">
        <v>557</v>
      </c>
      <c r="C194" s="300">
        <v>89.27</v>
      </c>
      <c r="D194" s="300">
        <v>8.3000000000000007</v>
      </c>
      <c r="E194" s="300">
        <v>55.09</v>
      </c>
      <c r="F194" s="300">
        <v>25.88</v>
      </c>
      <c r="G194" s="301">
        <v>706.56</v>
      </c>
    </row>
    <row r="195" spans="1:7" s="282" customFormat="1" ht="15.6" x14ac:dyDescent="0.3">
      <c r="A195" s="302"/>
      <c r="B195" s="303" t="s">
        <v>558</v>
      </c>
      <c r="C195" s="270">
        <v>217316.68900000001</v>
      </c>
      <c r="D195" s="270">
        <v>64440.539999999994</v>
      </c>
      <c r="E195" s="270">
        <v>129489.39999999998</v>
      </c>
      <c r="F195" s="270">
        <v>23386.748999999996</v>
      </c>
      <c r="G195" s="271">
        <v>1432516.7509999999</v>
      </c>
    </row>
    <row r="196" spans="1:7" s="282" customFormat="1" ht="15.6" x14ac:dyDescent="0.3">
      <c r="A196" s="272" t="s">
        <v>559</v>
      </c>
      <c r="B196" s="273" t="s">
        <v>560</v>
      </c>
      <c r="C196" s="274">
        <v>1035.67</v>
      </c>
      <c r="D196" s="274">
        <v>46.35</v>
      </c>
      <c r="E196" s="274">
        <v>899.95</v>
      </c>
      <c r="F196" s="274">
        <v>89.37</v>
      </c>
      <c r="G196" s="275">
        <v>8675.9189999999999</v>
      </c>
    </row>
    <row r="197" spans="1:7" s="282" customFormat="1" ht="15.6" x14ac:dyDescent="0.3">
      <c r="A197" s="283" t="s">
        <v>561</v>
      </c>
      <c r="B197" s="284" t="s">
        <v>562</v>
      </c>
      <c r="C197" s="285">
        <v>61253.468999999997</v>
      </c>
      <c r="D197" s="285">
        <v>6362.65</v>
      </c>
      <c r="E197" s="285">
        <v>48424.2</v>
      </c>
      <c r="F197" s="285">
        <v>6466.6189999999997</v>
      </c>
      <c r="G197" s="280">
        <v>222394.96</v>
      </c>
    </row>
    <row r="198" spans="1:7" s="282" customFormat="1" ht="15.6" x14ac:dyDescent="0.3">
      <c r="A198" s="283" t="s">
        <v>563</v>
      </c>
      <c r="B198" s="284" t="s">
        <v>564</v>
      </c>
      <c r="C198" s="285">
        <v>3.4</v>
      </c>
      <c r="D198" s="285">
        <v>3.4</v>
      </c>
      <c r="E198" s="285">
        <v>0</v>
      </c>
      <c r="F198" s="285">
        <v>0</v>
      </c>
      <c r="G198" s="280">
        <v>20.85</v>
      </c>
    </row>
    <row r="199" spans="1:7" s="281" customFormat="1" ht="16.5" customHeight="1" x14ac:dyDescent="0.3">
      <c r="A199" s="272" t="s">
        <v>565</v>
      </c>
      <c r="B199" s="273" t="s">
        <v>566</v>
      </c>
      <c r="C199" s="274">
        <v>0</v>
      </c>
      <c r="D199" s="274">
        <v>0</v>
      </c>
      <c r="E199" s="274">
        <v>0</v>
      </c>
      <c r="F199" s="274">
        <v>0</v>
      </c>
      <c r="G199" s="275">
        <v>13.35</v>
      </c>
    </row>
    <row r="200" spans="1:7" s="282" customFormat="1" ht="16.5" customHeight="1" x14ac:dyDescent="0.3">
      <c r="A200" s="272" t="s">
        <v>567</v>
      </c>
      <c r="B200" s="273" t="s">
        <v>568</v>
      </c>
      <c r="C200" s="274">
        <v>8892.77</v>
      </c>
      <c r="D200" s="274">
        <v>1867.38</v>
      </c>
      <c r="E200" s="274">
        <v>6949.24</v>
      </c>
      <c r="F200" s="274">
        <v>76.150000000000006</v>
      </c>
      <c r="G200" s="275">
        <v>44432.36</v>
      </c>
    </row>
    <row r="201" spans="1:7" s="282" customFormat="1" ht="15.6" x14ac:dyDescent="0.3">
      <c r="A201" s="283" t="s">
        <v>569</v>
      </c>
      <c r="B201" s="284" t="s">
        <v>570</v>
      </c>
      <c r="C201" s="285">
        <v>2756.33</v>
      </c>
      <c r="D201" s="285">
        <v>2336.35</v>
      </c>
      <c r="E201" s="285">
        <v>261.26</v>
      </c>
      <c r="F201" s="285">
        <v>158.72</v>
      </c>
      <c r="G201" s="280">
        <v>9682.51</v>
      </c>
    </row>
    <row r="202" spans="1:7" ht="15.6" x14ac:dyDescent="0.3">
      <c r="A202" s="283" t="s">
        <v>571</v>
      </c>
      <c r="B202" s="284" t="s">
        <v>572</v>
      </c>
      <c r="C202" s="285">
        <v>13497.29</v>
      </c>
      <c r="D202" s="285">
        <v>4843.7299999999996</v>
      </c>
      <c r="E202" s="285">
        <v>6148.35</v>
      </c>
      <c r="F202" s="285">
        <v>2505.21</v>
      </c>
      <c r="G202" s="280">
        <v>88492.64</v>
      </c>
    </row>
    <row r="203" spans="1:7" ht="15.6" x14ac:dyDescent="0.3">
      <c r="A203" s="272" t="s">
        <v>573</v>
      </c>
      <c r="B203" s="273" t="s">
        <v>574</v>
      </c>
      <c r="C203" s="274">
        <v>0</v>
      </c>
      <c r="D203" s="274">
        <v>0</v>
      </c>
      <c r="E203" s="274">
        <v>0</v>
      </c>
      <c r="F203" s="274">
        <v>0</v>
      </c>
      <c r="G203" s="275">
        <v>5.04</v>
      </c>
    </row>
    <row r="204" spans="1:7" s="282" customFormat="1" ht="15.6" x14ac:dyDescent="0.3">
      <c r="A204" s="272" t="s">
        <v>575</v>
      </c>
      <c r="B204" s="273" t="s">
        <v>576</v>
      </c>
      <c r="C204" s="274">
        <v>1775.42</v>
      </c>
      <c r="D204" s="274">
        <v>238.2</v>
      </c>
      <c r="E204" s="274">
        <v>1305.67</v>
      </c>
      <c r="F204" s="274">
        <v>231.55</v>
      </c>
      <c r="G204" s="275">
        <v>8033.25</v>
      </c>
    </row>
    <row r="205" spans="1:7" s="282" customFormat="1" ht="15.6" x14ac:dyDescent="0.3">
      <c r="A205" s="283" t="s">
        <v>577</v>
      </c>
      <c r="B205" s="284" t="s">
        <v>578</v>
      </c>
      <c r="C205" s="285">
        <v>28.78</v>
      </c>
      <c r="D205" s="285">
        <v>28.78</v>
      </c>
      <c r="E205" s="285">
        <v>0</v>
      </c>
      <c r="F205" s="285">
        <v>0</v>
      </c>
      <c r="G205" s="280">
        <v>613.34</v>
      </c>
    </row>
    <row r="206" spans="1:7" s="282" customFormat="1" ht="15.6" x14ac:dyDescent="0.3">
      <c r="A206" s="283" t="s">
        <v>579</v>
      </c>
      <c r="B206" s="284" t="s">
        <v>580</v>
      </c>
      <c r="C206" s="285">
        <v>13.42</v>
      </c>
      <c r="D206" s="285">
        <v>0</v>
      </c>
      <c r="E206" s="285">
        <v>13.42</v>
      </c>
      <c r="F206" s="285">
        <v>0</v>
      </c>
      <c r="G206" s="280">
        <v>85</v>
      </c>
    </row>
    <row r="207" spans="1:7" s="281" customFormat="1" ht="16.5" customHeight="1" x14ac:dyDescent="0.3">
      <c r="A207" s="272" t="s">
        <v>581</v>
      </c>
      <c r="B207" s="273" t="s">
        <v>582</v>
      </c>
      <c r="C207" s="274">
        <v>59039.85</v>
      </c>
      <c r="D207" s="274">
        <v>7765.98</v>
      </c>
      <c r="E207" s="274">
        <v>44055.91</v>
      </c>
      <c r="F207" s="274">
        <v>7217.96</v>
      </c>
      <c r="G207" s="275">
        <v>368903.25199999998</v>
      </c>
    </row>
    <row r="208" spans="1:7" s="282" customFormat="1" ht="16.5" customHeight="1" x14ac:dyDescent="0.3">
      <c r="A208" s="272" t="s">
        <v>583</v>
      </c>
      <c r="B208" s="273" t="s">
        <v>584</v>
      </c>
      <c r="C208" s="274">
        <v>175.44</v>
      </c>
      <c r="D208" s="274">
        <v>1.76</v>
      </c>
      <c r="E208" s="274">
        <v>173.68</v>
      </c>
      <c r="F208" s="274">
        <v>0</v>
      </c>
      <c r="G208" s="275">
        <v>6606.49</v>
      </c>
    </row>
    <row r="209" spans="1:7" s="282" customFormat="1" ht="15.6" x14ac:dyDescent="0.3">
      <c r="A209" s="283" t="s">
        <v>585</v>
      </c>
      <c r="B209" s="284" t="s">
        <v>586</v>
      </c>
      <c r="C209" s="285">
        <v>998.18</v>
      </c>
      <c r="D209" s="285">
        <v>0</v>
      </c>
      <c r="E209" s="285">
        <v>914.91</v>
      </c>
      <c r="F209" s="285">
        <v>83.27</v>
      </c>
      <c r="G209" s="280">
        <v>2373.48</v>
      </c>
    </row>
    <row r="210" spans="1:7" s="282" customFormat="1" ht="15.6" x14ac:dyDescent="0.3">
      <c r="A210" s="283" t="s">
        <v>587</v>
      </c>
      <c r="B210" s="284" t="s">
        <v>588</v>
      </c>
      <c r="C210" s="285">
        <v>7067.48</v>
      </c>
      <c r="D210" s="285">
        <v>5642.03</v>
      </c>
      <c r="E210" s="285">
        <v>1008.65</v>
      </c>
      <c r="F210" s="285">
        <v>416.8</v>
      </c>
      <c r="G210" s="280">
        <v>18558.25</v>
      </c>
    </row>
    <row r="211" spans="1:7" s="282" customFormat="1" ht="15.6" x14ac:dyDescent="0.3">
      <c r="A211" s="272" t="s">
        <v>589</v>
      </c>
      <c r="B211" s="273" t="s">
        <v>590</v>
      </c>
      <c r="C211" s="274">
        <v>3.44</v>
      </c>
      <c r="D211" s="274">
        <v>0</v>
      </c>
      <c r="E211" s="274">
        <v>3.44</v>
      </c>
      <c r="F211" s="274">
        <v>0</v>
      </c>
      <c r="G211" s="275">
        <v>4.04</v>
      </c>
    </row>
    <row r="212" spans="1:7" s="282" customFormat="1" ht="15.6" x14ac:dyDescent="0.3">
      <c r="A212" s="272" t="s">
        <v>591</v>
      </c>
      <c r="B212" s="273" t="s">
        <v>592</v>
      </c>
      <c r="C212" s="274">
        <v>5653.54</v>
      </c>
      <c r="D212" s="274">
        <v>5406.7</v>
      </c>
      <c r="E212" s="274">
        <v>8.0399999999999991</v>
      </c>
      <c r="F212" s="274">
        <v>238.8</v>
      </c>
      <c r="G212" s="275">
        <v>26019.8</v>
      </c>
    </row>
    <row r="213" spans="1:7" s="282" customFormat="1" ht="15.6" x14ac:dyDescent="0.3">
      <c r="A213" s="283" t="s">
        <v>593</v>
      </c>
      <c r="B213" s="284" t="s">
        <v>594</v>
      </c>
      <c r="C213" s="285">
        <v>39317.89</v>
      </c>
      <c r="D213" s="285">
        <v>20491.34</v>
      </c>
      <c r="E213" s="285">
        <v>13542.26</v>
      </c>
      <c r="F213" s="285">
        <v>5284.29</v>
      </c>
      <c r="G213" s="280">
        <v>570581.25</v>
      </c>
    </row>
    <row r="214" spans="1:7" s="282" customFormat="1" ht="15.6" x14ac:dyDescent="0.3">
      <c r="A214" s="283" t="s">
        <v>595</v>
      </c>
      <c r="B214" s="284" t="s">
        <v>596</v>
      </c>
      <c r="C214" s="285">
        <v>15804.32</v>
      </c>
      <c r="D214" s="285">
        <v>9405.89</v>
      </c>
      <c r="E214" s="285">
        <v>5780.42</v>
      </c>
      <c r="F214" s="285">
        <v>618.01</v>
      </c>
      <c r="G214" s="280">
        <v>57020.97</v>
      </c>
    </row>
    <row r="215" spans="1:7" s="282" customFormat="1" ht="16.5" customHeight="1" x14ac:dyDescent="0.3">
      <c r="A215" s="272"/>
      <c r="B215" s="303" t="s">
        <v>597</v>
      </c>
      <c r="C215" s="270">
        <v>256.33</v>
      </c>
      <c r="D215" s="270">
        <v>10.8</v>
      </c>
      <c r="E215" s="270">
        <v>245.53</v>
      </c>
      <c r="F215" s="270">
        <v>0</v>
      </c>
      <c r="G215" s="271">
        <v>1161.27</v>
      </c>
    </row>
    <row r="216" spans="1:7" s="282" customFormat="1" ht="16.5" customHeight="1" x14ac:dyDescent="0.3">
      <c r="A216" s="286" t="s">
        <v>598</v>
      </c>
      <c r="B216" s="287" t="s">
        <v>599</v>
      </c>
      <c r="C216" s="288">
        <v>236.51</v>
      </c>
      <c r="D216" s="288">
        <v>10.8</v>
      </c>
      <c r="E216" s="288">
        <v>225.71</v>
      </c>
      <c r="F216" s="288">
        <v>0</v>
      </c>
      <c r="G216" s="289">
        <v>1137.07</v>
      </c>
    </row>
    <row r="217" spans="1:7" s="282" customFormat="1" ht="16.5" customHeight="1" thickBot="1" x14ac:dyDescent="0.35">
      <c r="A217" s="283" t="s">
        <v>600</v>
      </c>
      <c r="B217" s="284" t="s">
        <v>601</v>
      </c>
      <c r="C217" s="285">
        <v>19.82</v>
      </c>
      <c r="D217" s="285">
        <v>0</v>
      </c>
      <c r="E217" s="285">
        <v>19.82</v>
      </c>
      <c r="F217" s="285">
        <v>0</v>
      </c>
      <c r="G217" s="280">
        <v>24.2</v>
      </c>
    </row>
    <row r="218" spans="1:7" ht="16.2" customHeight="1" thickBot="1" x14ac:dyDescent="0.35">
      <c r="A218" s="444" t="s">
        <v>602</v>
      </c>
      <c r="B218" s="445"/>
      <c r="C218" s="304">
        <v>3094158.2409999995</v>
      </c>
      <c r="D218" s="304">
        <v>1775524.8140000009</v>
      </c>
      <c r="E218" s="304">
        <v>1077022.1919999998</v>
      </c>
      <c r="F218" s="304">
        <v>241069.48500000004</v>
      </c>
      <c r="G218" s="305">
        <v>15000145.330000002</v>
      </c>
    </row>
    <row r="228" spans="4:4" x14ac:dyDescent="0.25">
      <c r="D228" s="306"/>
    </row>
  </sheetData>
  <mergeCells count="2">
    <mergeCell ref="F4:G4"/>
    <mergeCell ref="A218:B218"/>
  </mergeCells>
  <pageMargins left="0.70866141732283472" right="0.70866141732283472" top="0.35433070866141736" bottom="0.51181102362204722" header="0.31496062992125984" footer="0.31496062992125984"/>
  <pageSetup paperSize="9" scale="67" orientation="portrait" r:id="rId1"/>
  <headerFooter alignWithMargins="0"/>
  <rowBreaks count="4" manualBreakCount="4">
    <brk id="74" max="6" man="1"/>
    <brk id="143" max="6" man="1"/>
    <brk id="194" max="6" man="1"/>
    <brk id="2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1-1</vt:lpstr>
      <vt:lpstr>1-2A</vt:lpstr>
      <vt:lpstr>1-2B</vt:lpstr>
      <vt:lpstr>2-1-1</vt:lpstr>
      <vt:lpstr>2-1-2</vt:lpstr>
      <vt:lpstr>2-2-1</vt:lpstr>
      <vt:lpstr>2-2-2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'2-2-2'!Área_de_impresión</vt:lpstr>
      <vt:lpstr>'2-3-1'!Área_de_impresión</vt:lpstr>
      <vt:lpstr>'2-3-2'!Área_de_impresión</vt:lpstr>
      <vt:lpstr>'3-1'!Área_de_impresión</vt:lpstr>
      <vt:lpstr>'3-3'!Área_de_impresión</vt:lpstr>
      <vt:lpstr>'2-1-1'!Títulos_a_imprimir</vt:lpstr>
      <vt:lpstr>'2-1-2'!Títulos_a_imprimir</vt:lpstr>
      <vt:lpstr>'2-2-1'!Títulos_a_imprimir</vt:lpstr>
      <vt:lpstr>'2-3-2'!Títulos_a_imprimir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esperanza_martin</dc:creator>
  <cp:lastModifiedBy>MARTIN GARNES, ESPERANZA</cp:lastModifiedBy>
  <cp:lastPrinted>2022-06-20T07:50:56Z</cp:lastPrinted>
  <dcterms:created xsi:type="dcterms:W3CDTF">2017-05-30T08:14:35Z</dcterms:created>
  <dcterms:modified xsi:type="dcterms:W3CDTF">2024-03-27T12:46:01Z</dcterms:modified>
</cp:coreProperties>
</file>