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130" windowHeight="7160" activeTab="0"/>
  </bookViews>
  <sheets>
    <sheet name="Superfície regional" sheetId="1" r:id="rId1"/>
  </sheets>
  <definedNames>
    <definedName name="_xlnm.Print_Area" localSheetId="0">'Superfície regional'!$A$1:$N$78</definedName>
    <definedName name="_xlnm.Print_Titles" localSheetId="0">'Superfície regional'!$1:$3</definedName>
  </definedNames>
  <calcPr fullCalcOnLoad="1"/>
</workbook>
</file>

<file path=xl/sharedStrings.xml><?xml version="1.0" encoding="utf-8"?>
<sst xmlns="http://schemas.openxmlformats.org/spreadsheetml/2006/main" count="89" uniqueCount="31">
  <si>
    <t>C.Valenciana</t>
  </si>
  <si>
    <t>Murcia</t>
  </si>
  <si>
    <t>1990-1991</t>
  </si>
  <si>
    <t>2000-2001</t>
  </si>
  <si>
    <t>2005-2006</t>
  </si>
  <si>
    <t>2010-2011</t>
  </si>
  <si>
    <t>2015-2016</t>
  </si>
  <si>
    <t>2016-2017</t>
  </si>
  <si>
    <t>2017-2018</t>
  </si>
  <si>
    <t>2018-2019</t>
  </si>
  <si>
    <t>2019-2020</t>
  </si>
  <si>
    <t>SUPERFÍCIE REGIONAL DE CÍTRICS EN EL TOTAL NACIONAL (HECTÀREES)</t>
  </si>
  <si>
    <t>% SOBRE LA SUPERFÍCIE TOTAL DE CÍTRICS NACIONAL</t>
  </si>
  <si>
    <t>Andalusia</t>
  </si>
  <si>
    <t>Catalunya</t>
  </si>
  <si>
    <t>Altres CCAA</t>
  </si>
  <si>
    <t>TOTAL ESPANYA</t>
  </si>
  <si>
    <t>Taronja</t>
  </si>
  <si>
    <t>Mandarines</t>
  </si>
  <si>
    <t>Llimes</t>
  </si>
  <si>
    <t>Aranges</t>
  </si>
  <si>
    <t>Altres</t>
  </si>
  <si>
    <t>Font: Ministeri d'Agricultura, Pesca i Alimentació</t>
  </si>
  <si>
    <t>Mandarina</t>
  </si>
  <si>
    <t>Llima</t>
  </si>
  <si>
    <t>Pomelo</t>
  </si>
  <si>
    <t>Altres: inclou taronger amarg, cumquat, llima, plantacions de peus tolerants sense empeltar i altres cítrics no especificats</t>
  </si>
  <si>
    <t>(*) Dades provisionals</t>
  </si>
  <si>
    <t>2020-2021</t>
  </si>
  <si>
    <t>2021-2022(*)</t>
  </si>
  <si>
    <r>
      <t>2022-2023</t>
    </r>
    <r>
      <rPr>
        <b/>
        <vertAlign val="superscript"/>
        <sz val="11"/>
        <rFont val="Calibri"/>
        <family val="2"/>
      </rPr>
      <t>(*)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</si>
</sst>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\ _€_-;\-* #,##0\ _€_-;_-* &quot;-&quot;??\ _€_-;_-@_-"/>
    <numFmt numFmtId="168" formatCode="#,##0.0"/>
    <numFmt numFmtId="169" formatCode="#,##0.000"/>
    <numFmt numFmtId="170" formatCode="#,##0__;\–#,##0__;0__;@__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0" fontId="19" fillId="25" borderId="13" xfId="0" applyFont="1" applyFill="1" applyBorder="1" applyAlignment="1">
      <alignment horizontal="left"/>
    </xf>
    <xf numFmtId="3" fontId="19" fillId="25" borderId="14" xfId="0" applyNumberFormat="1" applyFont="1" applyFill="1" applyBorder="1" applyAlignment="1">
      <alignment/>
    </xf>
    <xf numFmtId="3" fontId="19" fillId="25" borderId="15" xfId="0" applyNumberFormat="1" applyFont="1" applyFill="1" applyBorder="1" applyAlignment="1">
      <alignment/>
    </xf>
    <xf numFmtId="3" fontId="19" fillId="25" borderId="13" xfId="0" applyNumberFormat="1" applyFont="1" applyFill="1" applyBorder="1" applyAlignment="1">
      <alignment/>
    </xf>
    <xf numFmtId="168" fontId="19" fillId="25" borderId="16" xfId="0" applyNumberFormat="1" applyFont="1" applyFill="1" applyBorder="1" applyAlignment="1">
      <alignment/>
    </xf>
    <xf numFmtId="168" fontId="19" fillId="25" borderId="14" xfId="0" applyNumberFormat="1" applyFont="1" applyFill="1" applyBorder="1" applyAlignment="1">
      <alignment/>
    </xf>
    <xf numFmtId="0" fontId="20" fillId="25" borderId="17" xfId="0" applyFont="1" applyFill="1" applyBorder="1" applyAlignment="1">
      <alignment horizontal="left" indent="1"/>
    </xf>
    <xf numFmtId="3" fontId="20" fillId="25" borderId="18" xfId="0" applyNumberFormat="1" applyFon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25" borderId="17" xfId="0" applyNumberFormat="1" applyFont="1" applyFill="1" applyBorder="1" applyAlignment="1">
      <alignment/>
    </xf>
    <xf numFmtId="168" fontId="20" fillId="25" borderId="20" xfId="0" applyNumberFormat="1" applyFont="1" applyFill="1" applyBorder="1" applyAlignment="1">
      <alignment/>
    </xf>
    <xf numFmtId="168" fontId="20" fillId="25" borderId="18" xfId="0" applyNumberFormat="1" applyFont="1" applyFill="1" applyBorder="1" applyAlignment="1">
      <alignment/>
    </xf>
    <xf numFmtId="0" fontId="19" fillId="25" borderId="17" xfId="0" applyFont="1" applyFill="1" applyBorder="1" applyAlignment="1">
      <alignment horizontal="left"/>
    </xf>
    <xf numFmtId="3" fontId="19" fillId="25" borderId="18" xfId="0" applyNumberFormat="1" applyFont="1" applyFill="1" applyBorder="1" applyAlignment="1">
      <alignment/>
    </xf>
    <xf numFmtId="3" fontId="21" fillId="25" borderId="19" xfId="0" applyNumberFormat="1" applyFont="1" applyFill="1" applyBorder="1" applyAlignment="1">
      <alignment/>
    </xf>
    <xf numFmtId="3" fontId="21" fillId="25" borderId="17" xfId="0" applyNumberFormat="1" applyFont="1" applyFill="1" applyBorder="1" applyAlignment="1">
      <alignment/>
    </xf>
    <xf numFmtId="168" fontId="19" fillId="25" borderId="20" xfId="0" applyNumberFormat="1" applyFont="1" applyFill="1" applyBorder="1" applyAlignment="1">
      <alignment/>
    </xf>
    <xf numFmtId="168" fontId="19" fillId="25" borderId="18" xfId="0" applyNumberFormat="1" applyFont="1" applyFill="1" applyBorder="1" applyAlignment="1">
      <alignment/>
    </xf>
    <xf numFmtId="3" fontId="20" fillId="25" borderId="21" xfId="0" applyNumberFormat="1" applyFont="1" applyFill="1" applyBorder="1" applyAlignment="1">
      <alignment/>
    </xf>
    <xf numFmtId="3" fontId="22" fillId="25" borderId="22" xfId="0" applyNumberFormat="1" applyFont="1" applyFill="1" applyBorder="1" applyAlignment="1">
      <alignment/>
    </xf>
    <xf numFmtId="3" fontId="22" fillId="25" borderId="23" xfId="0" applyNumberFormat="1" applyFont="1" applyFill="1" applyBorder="1" applyAlignment="1">
      <alignment/>
    </xf>
    <xf numFmtId="168" fontId="20" fillId="25" borderId="24" xfId="0" applyNumberFormat="1" applyFont="1" applyFill="1" applyBorder="1" applyAlignment="1">
      <alignment/>
    </xf>
    <xf numFmtId="168" fontId="20" fillId="25" borderId="21" xfId="0" applyNumberFormat="1" applyFont="1" applyFill="1" applyBorder="1" applyAlignment="1">
      <alignment/>
    </xf>
    <xf numFmtId="0" fontId="21" fillId="24" borderId="25" xfId="0" applyFont="1" applyFill="1" applyBorder="1" applyAlignment="1">
      <alignment horizontal="center" vertical="center" wrapText="1"/>
    </xf>
    <xf numFmtId="168" fontId="19" fillId="25" borderId="26" xfId="0" applyNumberFormat="1" applyFont="1" applyFill="1" applyBorder="1" applyAlignment="1">
      <alignment/>
    </xf>
    <xf numFmtId="168" fontId="22" fillId="25" borderId="27" xfId="0" applyNumberFormat="1" applyFont="1" applyFill="1" applyBorder="1" applyAlignment="1">
      <alignment/>
    </xf>
    <xf numFmtId="168" fontId="21" fillId="25" borderId="27" xfId="0" applyNumberFormat="1" applyFont="1" applyFill="1" applyBorder="1" applyAlignment="1">
      <alignment/>
    </xf>
    <xf numFmtId="168" fontId="22" fillId="25" borderId="28" xfId="0" applyNumberFormat="1" applyFont="1" applyFill="1" applyBorder="1" applyAlignment="1">
      <alignment/>
    </xf>
    <xf numFmtId="168" fontId="22" fillId="25" borderId="29" xfId="0" applyNumberFormat="1" applyFont="1" applyFill="1" applyBorder="1" applyAlignment="1">
      <alignment/>
    </xf>
    <xf numFmtId="168" fontId="21" fillId="25" borderId="29" xfId="0" applyNumberFormat="1" applyFont="1" applyFill="1" applyBorder="1" applyAlignment="1">
      <alignment/>
    </xf>
    <xf numFmtId="168" fontId="22" fillId="25" borderId="30" xfId="0" applyNumberFormat="1" applyFont="1" applyFill="1" applyBorder="1" applyAlignment="1">
      <alignment/>
    </xf>
    <xf numFmtId="168" fontId="19" fillId="25" borderId="31" xfId="0" applyNumberFormat="1" applyFont="1" applyFill="1" applyBorder="1" applyAlignment="1">
      <alignment/>
    </xf>
    <xf numFmtId="0" fontId="21" fillId="24" borderId="32" xfId="0" applyFont="1" applyFill="1" applyBorder="1" applyAlignment="1">
      <alignment horizontal="center" vertical="center"/>
    </xf>
    <xf numFmtId="3" fontId="20" fillId="25" borderId="33" xfId="0" applyNumberFormat="1" applyFont="1" applyFill="1" applyBorder="1" applyAlignment="1">
      <alignment/>
    </xf>
    <xf numFmtId="3" fontId="22" fillId="25" borderId="34" xfId="0" applyNumberFormat="1" applyFont="1" applyFill="1" applyBorder="1" applyAlignment="1">
      <alignment/>
    </xf>
    <xf numFmtId="168" fontId="20" fillId="25" borderId="35" xfId="0" applyNumberFormat="1" applyFont="1" applyFill="1" applyBorder="1" applyAlignment="1">
      <alignment/>
    </xf>
    <xf numFmtId="168" fontId="20" fillId="25" borderId="33" xfId="0" applyNumberFormat="1" applyFont="1" applyFill="1" applyBorder="1" applyAlignment="1">
      <alignment/>
    </xf>
    <xf numFmtId="168" fontId="22" fillId="25" borderId="36" xfId="0" applyNumberFormat="1" applyFont="1" applyFill="1" applyBorder="1" applyAlignment="1">
      <alignment/>
    </xf>
    <xf numFmtId="168" fontId="22" fillId="25" borderId="37" xfId="0" applyNumberFormat="1" applyFont="1" applyFill="1" applyBorder="1" applyAlignment="1">
      <alignment/>
    </xf>
    <xf numFmtId="0" fontId="23" fillId="0" borderId="0" xfId="0" applyFont="1" applyAlignment="1">
      <alignment/>
    </xf>
    <xf numFmtId="169" fontId="20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0" fillId="0" borderId="38" xfId="0" applyNumberFormat="1" applyFont="1" applyBorder="1" applyAlignment="1">
      <alignment/>
    </xf>
    <xf numFmtId="0" fontId="20" fillId="25" borderId="23" xfId="0" applyFont="1" applyFill="1" applyBorder="1" applyAlignment="1">
      <alignment horizontal="left" indent="1"/>
    </xf>
    <xf numFmtId="0" fontId="19" fillId="25" borderId="17" xfId="0" applyFont="1" applyFill="1" applyBorder="1" applyAlignment="1">
      <alignment horizontal="left" indent="1"/>
    </xf>
    <xf numFmtId="3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4" sqref="C74"/>
    </sheetView>
  </sheetViews>
  <sheetFormatPr defaultColWidth="11.57421875" defaultRowHeight="15"/>
  <cols>
    <col min="1" max="1" width="15.57421875" style="5" customWidth="1"/>
    <col min="2" max="2" width="12.8515625" style="5" customWidth="1"/>
    <col min="3" max="6" width="11.57421875" style="5" customWidth="1"/>
    <col min="7" max="7" width="11.7109375" style="5" customWidth="1"/>
    <col min="8" max="8" width="6.57421875" style="5" customWidth="1"/>
    <col min="9" max="9" width="12.8515625" style="6" customWidth="1"/>
    <col min="10" max="10" width="12.28125" style="6" bestFit="1" customWidth="1"/>
    <col min="11" max="13" width="11.57421875" style="6" customWidth="1"/>
    <col min="14" max="14" width="11.8515625" style="6" customWidth="1"/>
    <col min="15" max="16384" width="11.57421875" style="5" customWidth="1"/>
  </cols>
  <sheetData>
    <row r="1" spans="1:14" s="2" customFormat="1" ht="20.25" customHeight="1">
      <c r="A1" s="1" t="s">
        <v>11</v>
      </c>
      <c r="I1" s="3" t="s">
        <v>12</v>
      </c>
      <c r="J1" s="4"/>
      <c r="K1" s="4"/>
      <c r="L1" s="4"/>
      <c r="M1" s="4"/>
      <c r="N1" s="4"/>
    </row>
    <row r="2" ht="15" thickBot="1">
      <c r="B2" s="51"/>
    </row>
    <row r="3" spans="1:14" ht="31.5" customHeight="1" thickBot="1">
      <c r="A3" s="7"/>
      <c r="B3" s="8" t="s">
        <v>0</v>
      </c>
      <c r="C3" s="9" t="s">
        <v>13</v>
      </c>
      <c r="D3" s="9" t="s">
        <v>1</v>
      </c>
      <c r="E3" s="9" t="s">
        <v>14</v>
      </c>
      <c r="F3" s="43" t="s">
        <v>15</v>
      </c>
      <c r="G3" s="34" t="s">
        <v>16</v>
      </c>
      <c r="H3" s="54"/>
      <c r="I3" s="8" t="s">
        <v>0</v>
      </c>
      <c r="J3" s="9" t="s">
        <v>13</v>
      </c>
      <c r="K3" s="9" t="s">
        <v>1</v>
      </c>
      <c r="L3" s="9" t="s">
        <v>14</v>
      </c>
      <c r="M3" s="43" t="s">
        <v>15</v>
      </c>
      <c r="N3" s="34" t="s">
        <v>16</v>
      </c>
    </row>
    <row r="4" spans="1:14" s="2" customFormat="1" ht="14.25">
      <c r="A4" s="11" t="s">
        <v>2</v>
      </c>
      <c r="B4" s="12">
        <f aca="true" t="shared" si="0" ref="B4:G4">SUM(B5:B9)</f>
        <v>178112</v>
      </c>
      <c r="C4" s="12">
        <f t="shared" si="0"/>
        <v>41728</v>
      </c>
      <c r="D4" s="12">
        <f t="shared" si="0"/>
        <v>34766</v>
      </c>
      <c r="E4" s="12">
        <f t="shared" si="0"/>
        <v>6054</v>
      </c>
      <c r="F4" s="13">
        <f t="shared" si="0"/>
        <v>4283</v>
      </c>
      <c r="G4" s="14">
        <f t="shared" si="0"/>
        <v>264943</v>
      </c>
      <c r="H4" s="10"/>
      <c r="I4" s="15">
        <f aca="true" t="shared" si="1" ref="I4:N8">+B4/$G$4*100</f>
        <v>67.22653551896069</v>
      </c>
      <c r="J4" s="16">
        <f>+C4/$G$4*100</f>
        <v>15.749802787769445</v>
      </c>
      <c r="K4" s="16">
        <f>+D4/$G$4*100</f>
        <v>13.122067765519377</v>
      </c>
      <c r="L4" s="16">
        <f t="shared" si="1"/>
        <v>2.2850197967109906</v>
      </c>
      <c r="M4" s="42">
        <f t="shared" si="1"/>
        <v>1.6165741310395065</v>
      </c>
      <c r="N4" s="35">
        <f t="shared" si="1"/>
        <v>100</v>
      </c>
    </row>
    <row r="5" spans="1:14" ht="14.25">
      <c r="A5" s="17" t="s">
        <v>17</v>
      </c>
      <c r="B5" s="18">
        <v>94848</v>
      </c>
      <c r="C5" s="18">
        <v>28517</v>
      </c>
      <c r="D5" s="18">
        <v>8549</v>
      </c>
      <c r="E5" s="18">
        <v>3127</v>
      </c>
      <c r="F5" s="19">
        <f>G5-SUM(B5:E5)</f>
        <v>3268</v>
      </c>
      <c r="G5" s="20">
        <v>138309</v>
      </c>
      <c r="H5" s="10"/>
      <c r="I5" s="21">
        <f t="shared" si="1"/>
        <v>35.799398361156925</v>
      </c>
      <c r="J5" s="22">
        <f t="shared" si="1"/>
        <v>10.763447232046138</v>
      </c>
      <c r="K5" s="22">
        <f t="shared" si="1"/>
        <v>3.226731787592048</v>
      </c>
      <c r="L5" s="22">
        <f t="shared" si="1"/>
        <v>1.1802538659258783</v>
      </c>
      <c r="M5" s="39">
        <f t="shared" si="1"/>
        <v>1.2334728602001184</v>
      </c>
      <c r="N5" s="36">
        <f t="shared" si="1"/>
        <v>52.20330410692111</v>
      </c>
    </row>
    <row r="6" spans="1:14" ht="14.25">
      <c r="A6" s="17" t="s">
        <v>18</v>
      </c>
      <c r="B6" s="18">
        <v>66273</v>
      </c>
      <c r="C6" s="18">
        <v>4434</v>
      </c>
      <c r="D6" s="18">
        <v>1300</v>
      </c>
      <c r="E6" s="18">
        <v>2691</v>
      </c>
      <c r="F6" s="19">
        <f aca="true" t="shared" si="2" ref="F6:F38">G6-SUM(B6:E6)</f>
        <v>333</v>
      </c>
      <c r="G6" s="20">
        <v>75031</v>
      </c>
      <c r="H6" s="10"/>
      <c r="I6" s="21">
        <f t="shared" si="1"/>
        <v>25.014059627919966</v>
      </c>
      <c r="J6" s="22">
        <f t="shared" si="1"/>
        <v>1.673567522070785</v>
      </c>
      <c r="K6" s="22">
        <f t="shared" si="1"/>
        <v>0.49067157841497977</v>
      </c>
      <c r="L6" s="22">
        <f t="shared" si="1"/>
        <v>1.0156901673190082</v>
      </c>
      <c r="M6" s="39">
        <f t="shared" si="1"/>
        <v>0.1256874120093756</v>
      </c>
      <c r="N6" s="36">
        <f t="shared" si="1"/>
        <v>28.319676307734117</v>
      </c>
    </row>
    <row r="7" spans="1:14" ht="14.25">
      <c r="A7" s="17" t="s">
        <v>19</v>
      </c>
      <c r="B7" s="18">
        <v>15776</v>
      </c>
      <c r="C7" s="18">
        <v>7336</v>
      </c>
      <c r="D7" s="18">
        <v>24392</v>
      </c>
      <c r="E7" s="18">
        <v>149</v>
      </c>
      <c r="F7" s="19">
        <f t="shared" si="2"/>
        <v>649</v>
      </c>
      <c r="G7" s="20">
        <v>48302</v>
      </c>
      <c r="H7" s="10"/>
      <c r="I7" s="21">
        <f t="shared" si="1"/>
        <v>5.9544883239036315</v>
      </c>
      <c r="J7" s="22">
        <f t="shared" si="1"/>
        <v>2.7688974609633017</v>
      </c>
      <c r="K7" s="22">
        <f t="shared" si="1"/>
        <v>9.206508569767836</v>
      </c>
      <c r="L7" s="22">
        <f t="shared" si="1"/>
        <v>0.05623851167987076</v>
      </c>
      <c r="M7" s="39">
        <f t="shared" si="1"/>
        <v>0.24495834953178608</v>
      </c>
      <c r="N7" s="36">
        <f t="shared" si="1"/>
        <v>18.231091215846426</v>
      </c>
    </row>
    <row r="8" spans="1:14" ht="14.25">
      <c r="A8" s="17" t="s">
        <v>20</v>
      </c>
      <c r="B8" s="18">
        <v>438</v>
      </c>
      <c r="C8" s="18">
        <v>395</v>
      </c>
      <c r="D8" s="18">
        <v>402</v>
      </c>
      <c r="E8" s="18">
        <v>0</v>
      </c>
      <c r="F8" s="19">
        <f t="shared" si="2"/>
        <v>28</v>
      </c>
      <c r="G8" s="20">
        <v>1263</v>
      </c>
      <c r="H8" s="10"/>
      <c r="I8" s="21">
        <f t="shared" si="1"/>
        <v>0.1653185779582778</v>
      </c>
      <c r="J8" s="22">
        <f t="shared" si="1"/>
        <v>0.14908867190301311</v>
      </c>
      <c r="K8" s="22">
        <f t="shared" si="1"/>
        <v>0.15173074963293992</v>
      </c>
      <c r="L8" s="22">
        <f t="shared" si="1"/>
        <v>0</v>
      </c>
      <c r="M8" s="39">
        <f t="shared" si="1"/>
        <v>0.010568310919707257</v>
      </c>
      <c r="N8" s="36">
        <f t="shared" si="1"/>
        <v>0.47670631041393813</v>
      </c>
    </row>
    <row r="9" spans="1:14" ht="14.25">
      <c r="A9" s="17" t="s">
        <v>21</v>
      </c>
      <c r="B9" s="18">
        <v>777</v>
      </c>
      <c r="C9" s="18">
        <v>1046</v>
      </c>
      <c r="D9" s="18">
        <v>123</v>
      </c>
      <c r="E9" s="18">
        <v>87</v>
      </c>
      <c r="F9" s="19">
        <v>5</v>
      </c>
      <c r="G9" s="20">
        <v>2038</v>
      </c>
      <c r="H9" s="10"/>
      <c r="I9" s="21">
        <f aca="true" t="shared" si="3" ref="I9:N9">+B9/$G$4*100</f>
        <v>0.2932706280218764</v>
      </c>
      <c r="J9" s="22">
        <f t="shared" si="3"/>
        <v>0.3948019007862068</v>
      </c>
      <c r="K9" s="22">
        <f t="shared" si="3"/>
        <v>0.04642508011157117</v>
      </c>
      <c r="L9" s="22">
        <f t="shared" si="3"/>
        <v>0.032837251786233264</v>
      </c>
      <c r="M9" s="39">
        <f t="shared" si="3"/>
        <v>0.0018871983785191532</v>
      </c>
      <c r="N9" s="36">
        <f t="shared" si="3"/>
        <v>0.7692220590844069</v>
      </c>
    </row>
    <row r="10" spans="1:14" s="2" customFormat="1" ht="14.25">
      <c r="A10" s="23" t="s">
        <v>3</v>
      </c>
      <c r="B10" s="24">
        <f aca="true" t="shared" si="4" ref="B10:G10">SUM(B11:B15)</f>
        <v>190893</v>
      </c>
      <c r="C10" s="24">
        <f t="shared" si="4"/>
        <v>55763</v>
      </c>
      <c r="D10" s="24">
        <f t="shared" si="4"/>
        <v>34817</v>
      </c>
      <c r="E10" s="24">
        <f t="shared" si="4"/>
        <v>8680</v>
      </c>
      <c r="F10" s="25">
        <f t="shared" si="4"/>
        <v>4476</v>
      </c>
      <c r="G10" s="26">
        <f t="shared" si="4"/>
        <v>294629</v>
      </c>
      <c r="H10" s="10"/>
      <c r="I10" s="27">
        <f aca="true" t="shared" si="5" ref="I10:N14">+B10/$G$10*100</f>
        <v>64.79097441188749</v>
      </c>
      <c r="J10" s="28">
        <f t="shared" si="5"/>
        <v>18.92651436213</v>
      </c>
      <c r="K10" s="28">
        <f t="shared" si="5"/>
        <v>11.817234556000937</v>
      </c>
      <c r="L10" s="28">
        <f t="shared" si="5"/>
        <v>2.946077948878081</v>
      </c>
      <c r="M10" s="40">
        <f t="shared" si="5"/>
        <v>1.5191987211034894</v>
      </c>
      <c r="N10" s="37">
        <f t="shared" si="5"/>
        <v>100</v>
      </c>
    </row>
    <row r="11" spans="1:14" ht="14.25">
      <c r="A11" s="17" t="s">
        <v>17</v>
      </c>
      <c r="B11" s="18">
        <v>81059</v>
      </c>
      <c r="C11" s="18">
        <v>37012</v>
      </c>
      <c r="D11" s="18">
        <v>9188</v>
      </c>
      <c r="E11" s="18">
        <v>3718</v>
      </c>
      <c r="F11" s="19">
        <f t="shared" si="2"/>
        <v>3556</v>
      </c>
      <c r="G11" s="20">
        <v>134533</v>
      </c>
      <c r="H11" s="10"/>
      <c r="I11" s="21">
        <f t="shared" si="5"/>
        <v>27.51222724171755</v>
      </c>
      <c r="J11" s="22">
        <f t="shared" si="5"/>
        <v>12.56223929076907</v>
      </c>
      <c r="K11" s="22">
        <f t="shared" si="5"/>
        <v>3.118498179065876</v>
      </c>
      <c r="L11" s="22">
        <f t="shared" si="5"/>
        <v>1.2619260154295742</v>
      </c>
      <c r="M11" s="39">
        <f t="shared" si="5"/>
        <v>1.2069416113145686</v>
      </c>
      <c r="N11" s="36">
        <f t="shared" si="5"/>
        <v>45.661832338296634</v>
      </c>
    </row>
    <row r="12" spans="1:14" ht="14.25">
      <c r="A12" s="17" t="s">
        <v>18</v>
      </c>
      <c r="B12" s="18">
        <v>93593</v>
      </c>
      <c r="C12" s="18">
        <v>9682</v>
      </c>
      <c r="D12" s="18">
        <v>1989</v>
      </c>
      <c r="E12" s="18">
        <v>4889</v>
      </c>
      <c r="F12" s="19">
        <f t="shared" si="2"/>
        <v>334</v>
      </c>
      <c r="G12" s="20">
        <v>110487</v>
      </c>
      <c r="H12" s="10"/>
      <c r="I12" s="21">
        <f t="shared" si="5"/>
        <v>31.766390952689655</v>
      </c>
      <c r="J12" s="22">
        <f t="shared" si="5"/>
        <v>3.2861666706264487</v>
      </c>
      <c r="K12" s="22">
        <f t="shared" si="5"/>
        <v>0.6750862949675693</v>
      </c>
      <c r="L12" s="22">
        <f t="shared" si="5"/>
        <v>1.6593750106065595</v>
      </c>
      <c r="M12" s="39">
        <f t="shared" si="5"/>
        <v>0.11336290724945608</v>
      </c>
      <c r="N12" s="36">
        <f t="shared" si="5"/>
        <v>37.50038183613969</v>
      </c>
    </row>
    <row r="13" spans="1:14" ht="14.25">
      <c r="A13" s="17" t="s">
        <v>19</v>
      </c>
      <c r="B13" s="18">
        <v>14293</v>
      </c>
      <c r="C13" s="18">
        <v>7636</v>
      </c>
      <c r="D13" s="18">
        <v>23302</v>
      </c>
      <c r="E13" s="18">
        <v>70</v>
      </c>
      <c r="F13" s="19">
        <f t="shared" si="2"/>
        <v>532</v>
      </c>
      <c r="G13" s="20">
        <v>45833</v>
      </c>
      <c r="H13" s="10"/>
      <c r="I13" s="21">
        <f t="shared" si="5"/>
        <v>4.851185728492443</v>
      </c>
      <c r="J13" s="22">
        <f t="shared" si="5"/>
        <v>2.591734011248044</v>
      </c>
      <c r="K13" s="22">
        <f t="shared" si="5"/>
        <v>7.908929535110257</v>
      </c>
      <c r="L13" s="22">
        <f t="shared" si="5"/>
        <v>0.023758693136113555</v>
      </c>
      <c r="M13" s="39">
        <f t="shared" si="5"/>
        <v>0.180566067834463</v>
      </c>
      <c r="N13" s="36">
        <f t="shared" si="5"/>
        <v>15.556174035821321</v>
      </c>
    </row>
    <row r="14" spans="1:14" ht="14.25">
      <c r="A14" s="17" t="s">
        <v>20</v>
      </c>
      <c r="B14" s="18">
        <v>217</v>
      </c>
      <c r="C14" s="18">
        <v>388</v>
      </c>
      <c r="D14" s="18">
        <v>313</v>
      </c>
      <c r="E14" s="18">
        <v>3</v>
      </c>
      <c r="F14" s="19">
        <f t="shared" si="2"/>
        <v>2</v>
      </c>
      <c r="G14" s="20">
        <v>923</v>
      </c>
      <c r="H14" s="10"/>
      <c r="I14" s="21">
        <f t="shared" si="5"/>
        <v>0.07365194872195202</v>
      </c>
      <c r="J14" s="22">
        <f t="shared" si="5"/>
        <v>0.13169104195445797</v>
      </c>
      <c r="K14" s="22">
        <f t="shared" si="5"/>
        <v>0.10623529930862204</v>
      </c>
      <c r="L14" s="22">
        <f t="shared" si="5"/>
        <v>0.001018229705833438</v>
      </c>
      <c r="M14" s="39">
        <f t="shared" si="5"/>
        <v>0.0006788198038889586</v>
      </c>
      <c r="N14" s="36">
        <f t="shared" si="5"/>
        <v>0.3132753394947544</v>
      </c>
    </row>
    <row r="15" spans="1:14" ht="14.25">
      <c r="A15" s="17" t="s">
        <v>21</v>
      </c>
      <c r="B15" s="18">
        <v>1731</v>
      </c>
      <c r="C15" s="18">
        <v>1045</v>
      </c>
      <c r="D15" s="18">
        <v>25</v>
      </c>
      <c r="E15" s="18">
        <v>0</v>
      </c>
      <c r="F15" s="19">
        <v>52</v>
      </c>
      <c r="G15" s="20">
        <v>2853</v>
      </c>
      <c r="H15" s="10"/>
      <c r="I15" s="21">
        <f aca="true" t="shared" si="6" ref="I15:N15">+B15/$G$4*100</f>
        <v>0.6533480786433309</v>
      </c>
      <c r="J15" s="22">
        <f t="shared" si="6"/>
        <v>0.394424461110503</v>
      </c>
      <c r="K15" s="22">
        <f t="shared" si="6"/>
        <v>0.009435991892595766</v>
      </c>
      <c r="L15" s="22">
        <f t="shared" si="6"/>
        <v>0</v>
      </c>
      <c r="M15" s="39">
        <f t="shared" si="6"/>
        <v>0.019626863136599195</v>
      </c>
      <c r="N15" s="36">
        <f t="shared" si="6"/>
        <v>1.0768353947830287</v>
      </c>
    </row>
    <row r="16" spans="1:14" s="2" customFormat="1" ht="14.25">
      <c r="A16" s="23" t="s">
        <v>4</v>
      </c>
      <c r="B16" s="24">
        <f aca="true" t="shared" si="7" ref="B16:G16">SUM(B17:B21)</f>
        <v>181968</v>
      </c>
      <c r="C16" s="24">
        <f t="shared" si="7"/>
        <v>75074</v>
      </c>
      <c r="D16" s="24">
        <f t="shared" si="7"/>
        <v>39503</v>
      </c>
      <c r="E16" s="24">
        <f t="shared" si="7"/>
        <v>10467</v>
      </c>
      <c r="F16" s="25">
        <f t="shared" si="7"/>
        <v>3992</v>
      </c>
      <c r="G16" s="26">
        <f t="shared" si="7"/>
        <v>311004</v>
      </c>
      <c r="H16" s="10"/>
      <c r="I16" s="27">
        <f aca="true" t="shared" si="8" ref="I16:N20">+B16/$G$16*100</f>
        <v>58.509858394104256</v>
      </c>
      <c r="J16" s="28">
        <f t="shared" si="8"/>
        <v>24.13923936669625</v>
      </c>
      <c r="K16" s="28">
        <f t="shared" si="8"/>
        <v>12.701765893686254</v>
      </c>
      <c r="L16" s="28">
        <f t="shared" si="8"/>
        <v>3.365551568468573</v>
      </c>
      <c r="M16" s="40">
        <f t="shared" si="8"/>
        <v>1.2835847770446682</v>
      </c>
      <c r="N16" s="37">
        <f t="shared" si="8"/>
        <v>100</v>
      </c>
    </row>
    <row r="17" spans="1:14" ht="14.25">
      <c r="A17" s="17" t="s">
        <v>17</v>
      </c>
      <c r="B17" s="18">
        <v>71945</v>
      </c>
      <c r="C17" s="18">
        <v>50754</v>
      </c>
      <c r="D17" s="18">
        <v>10589</v>
      </c>
      <c r="E17" s="18">
        <v>2385</v>
      </c>
      <c r="F17" s="19">
        <f t="shared" si="2"/>
        <v>3096</v>
      </c>
      <c r="G17" s="20">
        <v>138769</v>
      </c>
      <c r="H17" s="10"/>
      <c r="I17" s="21">
        <f t="shared" si="8"/>
        <v>23.133142982083832</v>
      </c>
      <c r="J17" s="22">
        <f t="shared" si="8"/>
        <v>16.319404252035344</v>
      </c>
      <c r="K17" s="22">
        <f t="shared" si="8"/>
        <v>3.404779359751</v>
      </c>
      <c r="L17" s="22">
        <f t="shared" si="8"/>
        <v>0.7668711656441718</v>
      </c>
      <c r="M17" s="39">
        <f t="shared" si="8"/>
        <v>0.9954855886097927</v>
      </c>
      <c r="N17" s="36">
        <f t="shared" si="8"/>
        <v>44.61968334812414</v>
      </c>
    </row>
    <row r="18" spans="1:14" ht="14.25">
      <c r="A18" s="17" t="s">
        <v>23</v>
      </c>
      <c r="B18" s="18">
        <v>94773</v>
      </c>
      <c r="C18" s="18">
        <v>13653</v>
      </c>
      <c r="D18" s="18">
        <v>4259</v>
      </c>
      <c r="E18" s="18">
        <v>8042</v>
      </c>
      <c r="F18" s="19">
        <f t="shared" si="2"/>
        <v>317</v>
      </c>
      <c r="G18" s="20">
        <v>121044</v>
      </c>
      <c r="H18" s="10"/>
      <c r="I18" s="21">
        <f t="shared" si="8"/>
        <v>30.47324150171702</v>
      </c>
      <c r="J18" s="22">
        <f t="shared" si="8"/>
        <v>4.389975691630975</v>
      </c>
      <c r="K18" s="22">
        <f t="shared" si="8"/>
        <v>1.3694357628840785</v>
      </c>
      <c r="L18" s="22">
        <f t="shared" si="8"/>
        <v>2.5858188319121296</v>
      </c>
      <c r="M18" s="39">
        <f t="shared" si="8"/>
        <v>0.10192794947974945</v>
      </c>
      <c r="N18" s="36">
        <f t="shared" si="8"/>
        <v>38.92039973762395</v>
      </c>
    </row>
    <row r="19" spans="1:14" ht="14.25">
      <c r="A19" s="17" t="s">
        <v>24</v>
      </c>
      <c r="B19" s="18">
        <v>11958</v>
      </c>
      <c r="C19" s="18">
        <v>8388</v>
      </c>
      <c r="D19" s="18">
        <v>24223</v>
      </c>
      <c r="E19" s="18">
        <v>37</v>
      </c>
      <c r="F19" s="19">
        <f t="shared" si="2"/>
        <v>565</v>
      </c>
      <c r="G19" s="20">
        <v>45171</v>
      </c>
      <c r="H19" s="10"/>
      <c r="I19" s="21">
        <f t="shared" si="8"/>
        <v>3.844966624223483</v>
      </c>
      <c r="J19" s="22">
        <f t="shared" si="8"/>
        <v>2.6970714203032755</v>
      </c>
      <c r="K19" s="22">
        <f t="shared" si="8"/>
        <v>7.788645805198648</v>
      </c>
      <c r="L19" s="22">
        <f t="shared" si="8"/>
        <v>0.011896953093850884</v>
      </c>
      <c r="M19" s="39">
        <f t="shared" si="8"/>
        <v>0.18166968913583106</v>
      </c>
      <c r="N19" s="36">
        <f t="shared" si="8"/>
        <v>14.524250491955087</v>
      </c>
    </row>
    <row r="20" spans="1:14" ht="14.25">
      <c r="A20" s="17" t="s">
        <v>25</v>
      </c>
      <c r="B20" s="18">
        <v>360</v>
      </c>
      <c r="C20" s="18">
        <v>381</v>
      </c>
      <c r="D20" s="18">
        <v>416</v>
      </c>
      <c r="E20" s="18">
        <v>3</v>
      </c>
      <c r="F20" s="19">
        <f t="shared" si="2"/>
        <v>8</v>
      </c>
      <c r="G20" s="20">
        <v>1168</v>
      </c>
      <c r="H20" s="10"/>
      <c r="I20" s="21">
        <f t="shared" si="8"/>
        <v>0.11575413821044102</v>
      </c>
      <c r="J20" s="22">
        <f t="shared" si="8"/>
        <v>0.12250646293938343</v>
      </c>
      <c r="K20" s="22">
        <f t="shared" si="8"/>
        <v>0.13376033748762076</v>
      </c>
      <c r="L20" s="22">
        <f t="shared" si="8"/>
        <v>0.0009646178184203419</v>
      </c>
      <c r="M20" s="39">
        <f t="shared" si="8"/>
        <v>0.002572314182454245</v>
      </c>
      <c r="N20" s="36">
        <f t="shared" si="8"/>
        <v>0.37555787063831975</v>
      </c>
    </row>
    <row r="21" spans="1:14" ht="14.25">
      <c r="A21" s="17" t="s">
        <v>21</v>
      </c>
      <c r="B21" s="18">
        <v>2932</v>
      </c>
      <c r="C21" s="18">
        <v>1898</v>
      </c>
      <c r="D21" s="18">
        <v>16</v>
      </c>
      <c r="E21" s="18">
        <v>0</v>
      </c>
      <c r="F21" s="19">
        <v>6</v>
      </c>
      <c r="G21" s="20">
        <v>4852</v>
      </c>
      <c r="H21" s="10"/>
      <c r="I21" s="21">
        <f aca="true" t="shared" si="9" ref="I21:N21">+B21/$G$4*100</f>
        <v>1.1066531291636315</v>
      </c>
      <c r="J21" s="22">
        <f t="shared" si="9"/>
        <v>0.7163805044858705</v>
      </c>
      <c r="K21" s="22">
        <f t="shared" si="9"/>
        <v>0.00603903481126129</v>
      </c>
      <c r="L21" s="22">
        <f t="shared" si="9"/>
        <v>0</v>
      </c>
      <c r="M21" s="39">
        <f t="shared" si="9"/>
        <v>0.002264638054222984</v>
      </c>
      <c r="N21" s="36">
        <f t="shared" si="9"/>
        <v>1.8313373065149863</v>
      </c>
    </row>
    <row r="22" spans="1:14" ht="14.25">
      <c r="A22" s="23" t="s">
        <v>5</v>
      </c>
      <c r="B22" s="24">
        <f aca="true" t="shared" si="10" ref="B22:G22">SUM(B23:B27)</f>
        <v>179429</v>
      </c>
      <c r="C22" s="24">
        <f t="shared" si="10"/>
        <v>85601</v>
      </c>
      <c r="D22" s="24">
        <f t="shared" si="10"/>
        <v>40232</v>
      </c>
      <c r="E22" s="24">
        <f t="shared" si="10"/>
        <v>10032</v>
      </c>
      <c r="F22" s="25">
        <f t="shared" si="10"/>
        <v>3869</v>
      </c>
      <c r="G22" s="26">
        <f t="shared" si="10"/>
        <v>319163</v>
      </c>
      <c r="H22" s="10"/>
      <c r="I22" s="27">
        <f aca="true" t="shared" si="11" ref="I22:N26">+B22/$G$22*100</f>
        <v>56.21860929995018</v>
      </c>
      <c r="J22" s="28">
        <f t="shared" si="11"/>
        <v>26.820464778185443</v>
      </c>
      <c r="K22" s="28">
        <f t="shared" si="11"/>
        <v>12.605471185569755</v>
      </c>
      <c r="L22" s="28">
        <f t="shared" si="11"/>
        <v>3.1432214887063976</v>
      </c>
      <c r="M22" s="40">
        <f t="shared" si="11"/>
        <v>1.212233247588223</v>
      </c>
      <c r="N22" s="37">
        <f t="shared" si="11"/>
        <v>100</v>
      </c>
    </row>
    <row r="23" spans="1:14" ht="14.25">
      <c r="A23" s="17" t="s">
        <v>17</v>
      </c>
      <c r="B23" s="18">
        <v>76356</v>
      </c>
      <c r="C23" s="18">
        <v>61630</v>
      </c>
      <c r="D23" s="18">
        <v>10464</v>
      </c>
      <c r="E23" s="18">
        <v>2311</v>
      </c>
      <c r="F23" s="19">
        <f t="shared" si="2"/>
        <v>2870</v>
      </c>
      <c r="G23" s="20">
        <v>153631</v>
      </c>
      <c r="H23" s="10"/>
      <c r="I23" s="21">
        <f t="shared" si="11"/>
        <v>23.92382575674499</v>
      </c>
      <c r="J23" s="22">
        <f t="shared" si="11"/>
        <v>19.309882411181746</v>
      </c>
      <c r="K23" s="22">
        <f t="shared" si="11"/>
        <v>3.278575524105238</v>
      </c>
      <c r="L23" s="22">
        <f t="shared" si="11"/>
        <v>0.7240814254785172</v>
      </c>
      <c r="M23" s="39">
        <f t="shared" si="11"/>
        <v>0.8992270407284052</v>
      </c>
      <c r="N23" s="36">
        <f t="shared" si="11"/>
        <v>48.13559215823889</v>
      </c>
    </row>
    <row r="24" spans="1:14" ht="14.25">
      <c r="A24" s="17" t="s">
        <v>23</v>
      </c>
      <c r="B24" s="18">
        <v>90936</v>
      </c>
      <c r="C24" s="18">
        <v>15970</v>
      </c>
      <c r="D24" s="18">
        <v>5294</v>
      </c>
      <c r="E24" s="18">
        <v>7713</v>
      </c>
      <c r="F24" s="19">
        <f t="shared" si="2"/>
        <v>343</v>
      </c>
      <c r="G24" s="20">
        <v>120256</v>
      </c>
      <c r="H24" s="10"/>
      <c r="I24" s="21">
        <f t="shared" si="11"/>
        <v>28.492024451455837</v>
      </c>
      <c r="J24" s="22">
        <f t="shared" si="11"/>
        <v>5.003712836387677</v>
      </c>
      <c r="K24" s="22">
        <f t="shared" si="11"/>
        <v>1.6587135726885633</v>
      </c>
      <c r="L24" s="22">
        <f t="shared" si="11"/>
        <v>2.416633507016791</v>
      </c>
      <c r="M24" s="39">
        <f t="shared" si="11"/>
        <v>0.10746859755046793</v>
      </c>
      <c r="N24" s="36">
        <f t="shared" si="11"/>
        <v>37.678552965099335</v>
      </c>
    </row>
    <row r="25" spans="1:14" ht="14.25">
      <c r="A25" s="17" t="s">
        <v>24</v>
      </c>
      <c r="B25" s="18">
        <v>10194</v>
      </c>
      <c r="C25" s="18">
        <v>6188</v>
      </c>
      <c r="D25" s="18">
        <v>23768</v>
      </c>
      <c r="E25" s="18">
        <v>7</v>
      </c>
      <c r="F25" s="19">
        <f t="shared" si="2"/>
        <v>644</v>
      </c>
      <c r="G25" s="20">
        <v>40801</v>
      </c>
      <c r="H25" s="10"/>
      <c r="I25" s="21">
        <f t="shared" si="11"/>
        <v>3.193979251980963</v>
      </c>
      <c r="J25" s="22">
        <f t="shared" si="11"/>
        <v>1.9388212292778297</v>
      </c>
      <c r="K25" s="22">
        <f t="shared" si="11"/>
        <v>7.446978503147294</v>
      </c>
      <c r="L25" s="22">
        <f t="shared" si="11"/>
        <v>0.002193236684703427</v>
      </c>
      <c r="M25" s="39">
        <f t="shared" si="11"/>
        <v>0.2017777749927153</v>
      </c>
      <c r="N25" s="36">
        <f t="shared" si="11"/>
        <v>12.783749996083507</v>
      </c>
    </row>
    <row r="26" spans="1:14" ht="14.25">
      <c r="A26" s="17" t="s">
        <v>25</v>
      </c>
      <c r="B26" s="18">
        <v>588</v>
      </c>
      <c r="C26" s="18">
        <v>615</v>
      </c>
      <c r="D26" s="18">
        <v>641</v>
      </c>
      <c r="E26" s="18">
        <v>0</v>
      </c>
      <c r="F26" s="19">
        <f t="shared" si="2"/>
        <v>7</v>
      </c>
      <c r="G26" s="20">
        <v>1851</v>
      </c>
      <c r="H26" s="10"/>
      <c r="I26" s="21">
        <f t="shared" si="11"/>
        <v>0.1842318815150879</v>
      </c>
      <c r="J26" s="22">
        <f t="shared" si="11"/>
        <v>0.19269150872751542</v>
      </c>
      <c r="K26" s="22">
        <f t="shared" si="11"/>
        <v>0.2008378164135567</v>
      </c>
      <c r="L26" s="22">
        <f t="shared" si="11"/>
        <v>0</v>
      </c>
      <c r="M26" s="39">
        <f t="shared" si="11"/>
        <v>0.002193236684703427</v>
      </c>
      <c r="N26" s="36">
        <f t="shared" si="11"/>
        <v>0.5799544433408634</v>
      </c>
    </row>
    <row r="27" spans="1:14" ht="14.25">
      <c r="A27" s="17" t="s">
        <v>21</v>
      </c>
      <c r="B27" s="18">
        <v>1355</v>
      </c>
      <c r="C27" s="18">
        <v>1198</v>
      </c>
      <c r="D27" s="18">
        <v>65</v>
      </c>
      <c r="E27" s="18">
        <v>1</v>
      </c>
      <c r="F27" s="19">
        <v>5</v>
      </c>
      <c r="G27" s="20">
        <v>2624</v>
      </c>
      <c r="H27" s="10"/>
      <c r="I27" s="21">
        <f aca="true" t="shared" si="12" ref="I27:N27">+B27/$G$4*100</f>
        <v>0.5114307605786905</v>
      </c>
      <c r="J27" s="22">
        <f t="shared" si="12"/>
        <v>0.4521727314931891</v>
      </c>
      <c r="K27" s="22">
        <f t="shared" si="12"/>
        <v>0.02453357892074899</v>
      </c>
      <c r="L27" s="22">
        <f t="shared" si="12"/>
        <v>0.00037743967570383065</v>
      </c>
      <c r="M27" s="39">
        <f t="shared" si="12"/>
        <v>0.0018871983785191532</v>
      </c>
      <c r="N27" s="36">
        <f t="shared" si="12"/>
        <v>0.9904017090468515</v>
      </c>
    </row>
    <row r="28" spans="1:14" ht="14.25">
      <c r="A28" s="23" t="s">
        <v>6</v>
      </c>
      <c r="B28" s="24">
        <f aca="true" t="shared" si="13" ref="B28:G28">SUM(B29:B33)</f>
        <v>162888</v>
      </c>
      <c r="C28" s="24">
        <f t="shared" si="13"/>
        <v>83973</v>
      </c>
      <c r="D28" s="24">
        <f t="shared" si="13"/>
        <v>38245</v>
      </c>
      <c r="E28" s="24">
        <f t="shared" si="13"/>
        <v>9103</v>
      </c>
      <c r="F28" s="25">
        <f t="shared" si="13"/>
        <v>3959</v>
      </c>
      <c r="G28" s="26">
        <f t="shared" si="13"/>
        <v>298168</v>
      </c>
      <c r="H28" s="10"/>
      <c r="I28" s="27">
        <f aca="true" t="shared" si="14" ref="I28:N32">+B28/$G$28*100</f>
        <v>54.62960478656328</v>
      </c>
      <c r="J28" s="28">
        <f t="shared" si="14"/>
        <v>28.162981943065656</v>
      </c>
      <c r="K28" s="28">
        <f t="shared" si="14"/>
        <v>12.826661479434412</v>
      </c>
      <c r="L28" s="28">
        <f t="shared" si="14"/>
        <v>3.0529768452684394</v>
      </c>
      <c r="M28" s="40">
        <f t="shared" si="14"/>
        <v>1.3277749456682137</v>
      </c>
      <c r="N28" s="37">
        <f t="shared" si="14"/>
        <v>100</v>
      </c>
    </row>
    <row r="29" spans="1:15" ht="14.25">
      <c r="A29" s="17" t="s">
        <v>17</v>
      </c>
      <c r="B29" s="18">
        <v>71239</v>
      </c>
      <c r="C29" s="18">
        <v>59678</v>
      </c>
      <c r="D29" s="18">
        <v>9248</v>
      </c>
      <c r="E29" s="18">
        <v>2221</v>
      </c>
      <c r="F29" s="19">
        <f t="shared" si="2"/>
        <v>2920</v>
      </c>
      <c r="G29" s="20">
        <v>145306</v>
      </c>
      <c r="H29" s="10"/>
      <c r="I29" s="21">
        <f t="shared" si="14"/>
        <v>23.892235249926216</v>
      </c>
      <c r="J29" s="22">
        <f t="shared" si="14"/>
        <v>20.01489093397011</v>
      </c>
      <c r="K29" s="22">
        <f t="shared" si="14"/>
        <v>3.1016071476483056</v>
      </c>
      <c r="L29" s="22">
        <f t="shared" si="14"/>
        <v>0.7448820799012638</v>
      </c>
      <c r="M29" s="39">
        <f t="shared" si="14"/>
        <v>0.979313675511792</v>
      </c>
      <c r="N29" s="36">
        <f t="shared" si="14"/>
        <v>48.73292908695769</v>
      </c>
      <c r="O29" s="10"/>
    </row>
    <row r="30" spans="1:15" ht="14.25">
      <c r="A30" s="17" t="s">
        <v>23</v>
      </c>
      <c r="B30" s="18">
        <v>80466</v>
      </c>
      <c r="C30" s="18">
        <v>17223</v>
      </c>
      <c r="D30" s="18">
        <v>6542</v>
      </c>
      <c r="E30" s="18">
        <v>6876</v>
      </c>
      <c r="F30" s="19">
        <f t="shared" si="2"/>
        <v>360</v>
      </c>
      <c r="G30" s="20">
        <v>111467</v>
      </c>
      <c r="H30" s="10"/>
      <c r="I30" s="21">
        <f t="shared" si="14"/>
        <v>26.98679938826433</v>
      </c>
      <c r="J30" s="22">
        <f t="shared" si="14"/>
        <v>5.776273778540957</v>
      </c>
      <c r="K30" s="22">
        <f t="shared" si="14"/>
        <v>2.194065090821282</v>
      </c>
      <c r="L30" s="22">
        <f t="shared" si="14"/>
        <v>2.3060824769928363</v>
      </c>
      <c r="M30" s="39">
        <f t="shared" si="14"/>
        <v>0.12073730246035792</v>
      </c>
      <c r="N30" s="36">
        <f t="shared" si="14"/>
        <v>37.383958037079765</v>
      </c>
      <c r="O30" s="10"/>
    </row>
    <row r="31" spans="1:14" ht="14.25">
      <c r="A31" s="17" t="s">
        <v>24</v>
      </c>
      <c r="B31" s="18">
        <v>9958</v>
      </c>
      <c r="C31" s="18">
        <v>6073</v>
      </c>
      <c r="D31" s="18">
        <v>21662</v>
      </c>
      <c r="E31" s="18">
        <v>6</v>
      </c>
      <c r="F31" s="19">
        <f t="shared" si="2"/>
        <v>664</v>
      </c>
      <c r="G31" s="20">
        <v>38363</v>
      </c>
      <c r="H31" s="10"/>
      <c r="I31" s="21">
        <f t="shared" si="14"/>
        <v>3.3397279386117895</v>
      </c>
      <c r="J31" s="22">
        <f t="shared" si="14"/>
        <v>2.0367712162270935</v>
      </c>
      <c r="K31" s="22">
        <f t="shared" si="14"/>
        <v>7.265031794156314</v>
      </c>
      <c r="L31" s="22">
        <f t="shared" si="14"/>
        <v>0.002012288374339299</v>
      </c>
      <c r="M31" s="39">
        <f t="shared" si="14"/>
        <v>0.2226932467602157</v>
      </c>
      <c r="N31" s="36">
        <f t="shared" si="14"/>
        <v>12.866236484129754</v>
      </c>
    </row>
    <row r="32" spans="1:14" ht="14.25">
      <c r="A32" s="17" t="s">
        <v>25</v>
      </c>
      <c r="B32" s="18">
        <v>622</v>
      </c>
      <c r="C32" s="18">
        <v>595</v>
      </c>
      <c r="D32" s="18">
        <v>748</v>
      </c>
      <c r="E32" s="18">
        <v>0</v>
      </c>
      <c r="F32" s="19">
        <f t="shared" si="2"/>
        <v>11</v>
      </c>
      <c r="G32" s="20">
        <v>1976</v>
      </c>
      <c r="H32" s="10"/>
      <c r="I32" s="21">
        <f t="shared" si="14"/>
        <v>0.20860722813984064</v>
      </c>
      <c r="J32" s="22">
        <f t="shared" si="14"/>
        <v>0.19955193045531378</v>
      </c>
      <c r="K32" s="22">
        <f t="shared" si="14"/>
        <v>0.2508652840009659</v>
      </c>
      <c r="L32" s="22">
        <f t="shared" si="14"/>
        <v>0</v>
      </c>
      <c r="M32" s="39">
        <f t="shared" si="14"/>
        <v>0.0036891953529553808</v>
      </c>
      <c r="N32" s="36">
        <f t="shared" si="14"/>
        <v>0.6627136379490757</v>
      </c>
    </row>
    <row r="33" spans="1:14" ht="14.25">
      <c r="A33" s="17" t="s">
        <v>21</v>
      </c>
      <c r="B33" s="18">
        <v>603</v>
      </c>
      <c r="C33" s="18">
        <v>404</v>
      </c>
      <c r="D33" s="18">
        <v>45</v>
      </c>
      <c r="E33" s="18">
        <v>0</v>
      </c>
      <c r="F33" s="19">
        <f t="shared" si="2"/>
        <v>4</v>
      </c>
      <c r="G33" s="20">
        <v>1056</v>
      </c>
      <c r="H33" s="10"/>
      <c r="I33" s="21">
        <f aca="true" t="shared" si="15" ref="I33:N33">+B33/$G$28*100</f>
        <v>0.2022349816210995</v>
      </c>
      <c r="J33" s="22">
        <f t="shared" si="15"/>
        <v>0.13549408387217945</v>
      </c>
      <c r="K33" s="22">
        <f t="shared" si="15"/>
        <v>0.01509216280754474</v>
      </c>
      <c r="L33" s="22">
        <f t="shared" si="15"/>
        <v>0</v>
      </c>
      <c r="M33" s="39">
        <f t="shared" si="15"/>
        <v>0.0013415255828928656</v>
      </c>
      <c r="N33" s="36">
        <f t="shared" si="15"/>
        <v>0.3541627538837166</v>
      </c>
    </row>
    <row r="34" spans="1:14" ht="14.25">
      <c r="A34" s="23" t="s">
        <v>7</v>
      </c>
      <c r="B34" s="24">
        <f aca="true" t="shared" si="16" ref="B34:G34">SUM(B35:B39)</f>
        <v>161236</v>
      </c>
      <c r="C34" s="24">
        <f t="shared" si="16"/>
        <v>83502</v>
      </c>
      <c r="D34" s="24">
        <f t="shared" si="16"/>
        <v>37867</v>
      </c>
      <c r="E34" s="24">
        <f t="shared" si="16"/>
        <v>9297</v>
      </c>
      <c r="F34" s="25">
        <f t="shared" si="16"/>
        <v>3429</v>
      </c>
      <c r="G34" s="26">
        <f t="shared" si="16"/>
        <v>295331</v>
      </c>
      <c r="I34" s="27">
        <f>+B34/$G34*100</f>
        <v>54.59501373035679</v>
      </c>
      <c r="J34" s="28">
        <f>+C34/$G34*100</f>
        <v>28.274038282469498</v>
      </c>
      <c r="K34" s="28">
        <f aca="true" t="shared" si="17" ref="I34:N38">+D34/$G$34*100</f>
        <v>12.82188459728237</v>
      </c>
      <c r="L34" s="28">
        <f t="shared" si="17"/>
        <v>3.1479932685698415</v>
      </c>
      <c r="M34" s="40">
        <f t="shared" si="17"/>
        <v>1.1610701213215002</v>
      </c>
      <c r="N34" s="37">
        <f t="shared" si="17"/>
        <v>100</v>
      </c>
    </row>
    <row r="35" spans="1:14" ht="14.25">
      <c r="A35" s="17" t="s">
        <v>17</v>
      </c>
      <c r="B35" s="18">
        <v>69836</v>
      </c>
      <c r="C35" s="18">
        <v>59242</v>
      </c>
      <c r="D35" s="18">
        <v>7952</v>
      </c>
      <c r="E35" s="18">
        <v>2217</v>
      </c>
      <c r="F35" s="19">
        <f t="shared" si="2"/>
        <v>2392</v>
      </c>
      <c r="G35" s="20">
        <v>141639</v>
      </c>
      <c r="I35" s="21">
        <f t="shared" si="17"/>
        <v>23.64668795351656</v>
      </c>
      <c r="J35" s="22">
        <f t="shared" si="17"/>
        <v>20.059526429667052</v>
      </c>
      <c r="K35" s="22">
        <f t="shared" si="17"/>
        <v>2.6925720632104317</v>
      </c>
      <c r="L35" s="22">
        <f t="shared" si="17"/>
        <v>0.7506831318080391</v>
      </c>
      <c r="M35" s="39">
        <f t="shared" si="17"/>
        <v>0.8099386789737616</v>
      </c>
      <c r="N35" s="36">
        <f t="shared" si="17"/>
        <v>47.959408257175845</v>
      </c>
    </row>
    <row r="36" spans="1:14" ht="14.25">
      <c r="A36" s="17" t="s">
        <v>23</v>
      </c>
      <c r="B36" s="18">
        <v>79591</v>
      </c>
      <c r="C36" s="18">
        <v>16583</v>
      </c>
      <c r="D36" s="18">
        <v>5521</v>
      </c>
      <c r="E36" s="18">
        <v>7073</v>
      </c>
      <c r="F36" s="19">
        <f t="shared" si="2"/>
        <v>359</v>
      </c>
      <c r="G36" s="20">
        <v>109127</v>
      </c>
      <c r="I36" s="21">
        <f t="shared" si="17"/>
        <v>26.949761454097263</v>
      </c>
      <c r="J36" s="22">
        <f t="shared" si="17"/>
        <v>5.615055649423867</v>
      </c>
      <c r="K36" s="22">
        <f t="shared" si="17"/>
        <v>1.8694278622968803</v>
      </c>
      <c r="L36" s="22">
        <f t="shared" si="17"/>
        <v>2.3949399148751738</v>
      </c>
      <c r="M36" s="39">
        <f t="shared" si="17"/>
        <v>0.12155852247139651</v>
      </c>
      <c r="N36" s="36">
        <f t="shared" si="17"/>
        <v>36.95074340316458</v>
      </c>
    </row>
    <row r="37" spans="1:14" ht="14.25">
      <c r="A37" s="17" t="s">
        <v>24</v>
      </c>
      <c r="B37" s="18">
        <v>10566</v>
      </c>
      <c r="C37" s="18">
        <v>6126</v>
      </c>
      <c r="D37" s="18">
        <v>23741</v>
      </c>
      <c r="E37" s="18">
        <v>7</v>
      </c>
      <c r="F37" s="19">
        <f t="shared" si="2"/>
        <v>659</v>
      </c>
      <c r="G37" s="20">
        <v>41099</v>
      </c>
      <c r="I37" s="21">
        <f t="shared" si="17"/>
        <v>3.5776806363029956</v>
      </c>
      <c r="J37" s="22">
        <f t="shared" si="17"/>
        <v>2.07428275392695</v>
      </c>
      <c r="K37" s="22">
        <f t="shared" si="17"/>
        <v>8.038776830065249</v>
      </c>
      <c r="L37" s="22">
        <f t="shared" si="17"/>
        <v>0.0023702218866289014</v>
      </c>
      <c r="M37" s="39">
        <f t="shared" si="17"/>
        <v>0.223139460469778</v>
      </c>
      <c r="N37" s="36">
        <f t="shared" si="17"/>
        <v>13.9162499026516</v>
      </c>
    </row>
    <row r="38" spans="1:14" ht="14.25">
      <c r="A38" s="17" t="s">
        <v>25</v>
      </c>
      <c r="B38" s="18">
        <v>648</v>
      </c>
      <c r="C38" s="18">
        <v>553</v>
      </c>
      <c r="D38" s="18">
        <v>579</v>
      </c>
      <c r="E38" s="18">
        <v>0</v>
      </c>
      <c r="F38" s="19">
        <f t="shared" si="2"/>
        <v>14</v>
      </c>
      <c r="G38" s="20">
        <v>1794</v>
      </c>
      <c r="I38" s="21">
        <f t="shared" si="17"/>
        <v>0.21941482607650398</v>
      </c>
      <c r="J38" s="22">
        <f t="shared" si="17"/>
        <v>0.1872475290436832</v>
      </c>
      <c r="K38" s="22">
        <f t="shared" si="17"/>
        <v>0.19605121033687625</v>
      </c>
      <c r="L38" s="22">
        <f t="shared" si="17"/>
        <v>0</v>
      </c>
      <c r="M38" s="39">
        <f t="shared" si="17"/>
        <v>0.004740443773257803</v>
      </c>
      <c r="N38" s="36">
        <f t="shared" si="17"/>
        <v>0.6074540092303212</v>
      </c>
    </row>
    <row r="39" spans="1:14" ht="14.25">
      <c r="A39" s="17" t="s">
        <v>21</v>
      </c>
      <c r="B39" s="18">
        <v>595</v>
      </c>
      <c r="C39" s="18">
        <v>998</v>
      </c>
      <c r="D39" s="18">
        <v>74</v>
      </c>
      <c r="E39" s="18">
        <v>0</v>
      </c>
      <c r="F39" s="19">
        <v>5</v>
      </c>
      <c r="G39" s="20">
        <v>1672</v>
      </c>
      <c r="H39" s="10"/>
      <c r="I39" s="21">
        <f aca="true" t="shared" si="18" ref="I39:N39">+B39/$G$4*100</f>
        <v>0.22457660704377924</v>
      </c>
      <c r="J39" s="22">
        <f t="shared" si="18"/>
        <v>0.37668479635242297</v>
      </c>
      <c r="K39" s="22">
        <f t="shared" si="18"/>
        <v>0.027930536002083468</v>
      </c>
      <c r="L39" s="22">
        <f t="shared" si="18"/>
        <v>0</v>
      </c>
      <c r="M39" s="39">
        <f t="shared" si="18"/>
        <v>0.0018871983785191532</v>
      </c>
      <c r="N39" s="36">
        <f t="shared" si="18"/>
        <v>0.6310791377768048</v>
      </c>
    </row>
    <row r="40" spans="1:14" ht="14.25">
      <c r="A40" s="23" t="s">
        <v>8</v>
      </c>
      <c r="B40" s="24">
        <f aca="true" t="shared" si="19" ref="B40:G40">SUM(B41:B45)</f>
        <v>159140</v>
      </c>
      <c r="C40" s="24">
        <f t="shared" si="19"/>
        <v>83683</v>
      </c>
      <c r="D40" s="24">
        <f t="shared" si="19"/>
        <v>38582</v>
      </c>
      <c r="E40" s="24">
        <f t="shared" si="19"/>
        <v>8976</v>
      </c>
      <c r="F40" s="25">
        <f t="shared" si="19"/>
        <v>3749</v>
      </c>
      <c r="G40" s="26">
        <f t="shared" si="19"/>
        <v>294258</v>
      </c>
      <c r="I40" s="27">
        <f>+B40/$G$40*100</f>
        <v>54.081792168777056</v>
      </c>
      <c r="J40" s="28">
        <f>+C40/G40*100</f>
        <v>28.438649076660617</v>
      </c>
      <c r="K40" s="28">
        <f>+D40/G40*100</f>
        <v>13.111623133440723</v>
      </c>
      <c r="L40" s="28">
        <f aca="true" t="shared" si="20" ref="L40:N44">+E40/$G$40*100</f>
        <v>3.0503843565850377</v>
      </c>
      <c r="M40" s="40">
        <f t="shared" si="20"/>
        <v>1.2740520223749228</v>
      </c>
      <c r="N40" s="37">
        <f t="shared" si="20"/>
        <v>100</v>
      </c>
    </row>
    <row r="41" spans="1:14" ht="14.25">
      <c r="A41" s="17" t="s">
        <v>17</v>
      </c>
      <c r="B41" s="18">
        <v>68630</v>
      </c>
      <c r="C41" s="18">
        <v>58575</v>
      </c>
      <c r="D41" s="18">
        <v>7564</v>
      </c>
      <c r="E41" s="18">
        <v>2186</v>
      </c>
      <c r="F41" s="19">
        <v>2741</v>
      </c>
      <c r="G41" s="20">
        <v>139878</v>
      </c>
      <c r="I41" s="21">
        <f>+B41/$G$40*100</f>
        <v>23.32307023088582</v>
      </c>
      <c r="J41" s="22">
        <f>+C41/G41*100</f>
        <v>41.87577746321794</v>
      </c>
      <c r="K41" s="22">
        <f>+D41/G41*100</f>
        <v>5.407569453380804</v>
      </c>
      <c r="L41" s="22">
        <f t="shared" si="20"/>
        <v>0.742885495041766</v>
      </c>
      <c r="M41" s="39">
        <f t="shared" si="20"/>
        <v>0.9314954903520041</v>
      </c>
      <c r="N41" s="36">
        <f t="shared" si="20"/>
        <v>47.535835899108946</v>
      </c>
    </row>
    <row r="42" spans="1:14" ht="14.25">
      <c r="A42" s="17" t="s">
        <v>23</v>
      </c>
      <c r="B42" s="18">
        <v>77595</v>
      </c>
      <c r="C42" s="18">
        <v>17179</v>
      </c>
      <c r="D42" s="18">
        <v>5651</v>
      </c>
      <c r="E42" s="18">
        <v>6782</v>
      </c>
      <c r="F42" s="19">
        <v>362</v>
      </c>
      <c r="G42" s="20">
        <v>107515</v>
      </c>
      <c r="I42" s="21">
        <f>+B42/$G$40*100</f>
        <v>26.36971637134759</v>
      </c>
      <c r="J42" s="22">
        <f>+C42/G42*100</f>
        <v>15.978235595033253</v>
      </c>
      <c r="K42" s="22">
        <f>+D42/G42*100</f>
        <v>5.256010789192206</v>
      </c>
      <c r="L42" s="22">
        <f t="shared" si="20"/>
        <v>2.304780158908169</v>
      </c>
      <c r="M42" s="39">
        <f t="shared" si="20"/>
        <v>0.12302129423838945</v>
      </c>
      <c r="N42" s="36">
        <f t="shared" si="20"/>
        <v>36.53766422663105</v>
      </c>
    </row>
    <row r="43" spans="1:14" ht="14.25">
      <c r="A43" s="17" t="s">
        <v>24</v>
      </c>
      <c r="B43" s="18">
        <v>11245</v>
      </c>
      <c r="C43" s="18">
        <v>6136</v>
      </c>
      <c r="D43" s="18">
        <v>24492</v>
      </c>
      <c r="E43" s="18">
        <v>8</v>
      </c>
      <c r="F43" s="19">
        <v>626</v>
      </c>
      <c r="G43" s="20">
        <v>42507</v>
      </c>
      <c r="I43" s="21">
        <f>+B43/$G$40*100</f>
        <v>3.821476391465992</v>
      </c>
      <c r="J43" s="22">
        <f>+C43/G43*100</f>
        <v>14.435269485025994</v>
      </c>
      <c r="K43" s="22">
        <f>+D43/G43*100</f>
        <v>57.618745147858</v>
      </c>
      <c r="L43" s="22">
        <f t="shared" si="20"/>
        <v>0.002718702635102529</v>
      </c>
      <c r="M43" s="39">
        <f t="shared" si="20"/>
        <v>0.2127384811967729</v>
      </c>
      <c r="N43" s="36">
        <f t="shared" si="20"/>
        <v>14.4454866137879</v>
      </c>
    </row>
    <row r="44" spans="1:14" ht="14.25">
      <c r="A44" s="17" t="s">
        <v>25</v>
      </c>
      <c r="B44" s="18">
        <v>697</v>
      </c>
      <c r="C44" s="18">
        <v>554</v>
      </c>
      <c r="D44" s="18">
        <v>801</v>
      </c>
      <c r="E44" s="18">
        <v>0</v>
      </c>
      <c r="F44" s="19">
        <v>14</v>
      </c>
      <c r="G44" s="20">
        <v>2066</v>
      </c>
      <c r="I44" s="21">
        <f>+B44/$G$40*100</f>
        <v>0.23686696708330787</v>
      </c>
      <c r="J44" s="22">
        <f>+C44/G44*100</f>
        <v>26.815101645692156</v>
      </c>
      <c r="K44" s="22">
        <f>+D44/G44*100</f>
        <v>38.77057115198451</v>
      </c>
      <c r="L44" s="22">
        <f t="shared" si="20"/>
        <v>0</v>
      </c>
      <c r="M44" s="39">
        <f t="shared" si="20"/>
        <v>0.004757729611429426</v>
      </c>
      <c r="N44" s="36">
        <f t="shared" si="20"/>
        <v>0.7021049555152281</v>
      </c>
    </row>
    <row r="45" spans="1:14" ht="14.25">
      <c r="A45" s="17" t="s">
        <v>21</v>
      </c>
      <c r="B45" s="18">
        <v>973</v>
      </c>
      <c r="C45" s="18">
        <v>1239</v>
      </c>
      <c r="D45" s="18">
        <v>74</v>
      </c>
      <c r="E45" s="18">
        <v>0</v>
      </c>
      <c r="F45" s="19">
        <v>6</v>
      </c>
      <c r="G45" s="20">
        <v>2292</v>
      </c>
      <c r="H45" s="10"/>
      <c r="I45" s="21">
        <f aca="true" t="shared" si="21" ref="I45:N45">+B45/$G$4*100</f>
        <v>0.3672488044598272</v>
      </c>
      <c r="J45" s="22">
        <f t="shared" si="21"/>
        <v>0.4676477581970461</v>
      </c>
      <c r="K45" s="22">
        <f t="shared" si="21"/>
        <v>0.027930536002083468</v>
      </c>
      <c r="L45" s="22">
        <f t="shared" si="21"/>
        <v>0</v>
      </c>
      <c r="M45" s="39">
        <f t="shared" si="21"/>
        <v>0.002264638054222984</v>
      </c>
      <c r="N45" s="36">
        <f t="shared" si="21"/>
        <v>0.8650917367131798</v>
      </c>
    </row>
    <row r="46" spans="1:14" ht="14.25">
      <c r="A46" s="23" t="s">
        <v>9</v>
      </c>
      <c r="B46" s="24">
        <f aca="true" t="shared" si="22" ref="B46:G46">SUM(B47:B51)</f>
        <v>160344</v>
      </c>
      <c r="C46" s="24">
        <f t="shared" si="22"/>
        <v>84395</v>
      </c>
      <c r="D46" s="24">
        <f t="shared" si="22"/>
        <v>40132</v>
      </c>
      <c r="E46" s="24">
        <f t="shared" si="22"/>
        <v>8913</v>
      </c>
      <c r="F46" s="25">
        <f t="shared" si="22"/>
        <v>3871</v>
      </c>
      <c r="G46" s="26">
        <f t="shared" si="22"/>
        <v>297615</v>
      </c>
      <c r="I46" s="27">
        <v>53.87631671790737</v>
      </c>
      <c r="J46" s="28">
        <v>28.357105656636932</v>
      </c>
      <c r="K46" s="28">
        <v>13.484535389681298</v>
      </c>
      <c r="L46" s="28">
        <v>2.9948087293987196</v>
      </c>
      <c r="M46" s="40">
        <v>1.3006736891621726</v>
      </c>
      <c r="N46" s="37">
        <v>100</v>
      </c>
    </row>
    <row r="47" spans="1:14" ht="14.25">
      <c r="A47" s="17" t="s">
        <v>17</v>
      </c>
      <c r="B47" s="18">
        <v>70025</v>
      </c>
      <c r="C47" s="18">
        <v>56621</v>
      </c>
      <c r="D47" s="18">
        <v>7501</v>
      </c>
      <c r="E47" s="18">
        <v>2172</v>
      </c>
      <c r="F47" s="19">
        <v>2813</v>
      </c>
      <c r="G47" s="20">
        <v>139132</v>
      </c>
      <c r="I47" s="21">
        <v>23.528719990591874</v>
      </c>
      <c r="J47" s="22">
        <v>19.024914738840447</v>
      </c>
      <c r="K47" s="22">
        <v>2.520370277035768</v>
      </c>
      <c r="L47" s="22">
        <v>0.7298019253061842</v>
      </c>
      <c r="M47" s="39">
        <v>0.9451808544596205</v>
      </c>
      <c r="N47" s="36">
        <v>46.74898778623389</v>
      </c>
    </row>
    <row r="48" spans="1:14" ht="14.25">
      <c r="A48" s="17" t="s">
        <v>23</v>
      </c>
      <c r="B48" s="18">
        <v>75731</v>
      </c>
      <c r="C48" s="18">
        <v>20104</v>
      </c>
      <c r="D48" s="18">
        <v>5700</v>
      </c>
      <c r="E48" s="18">
        <v>6713</v>
      </c>
      <c r="F48" s="19">
        <v>365</v>
      </c>
      <c r="G48" s="20">
        <v>108613</v>
      </c>
      <c r="I48" s="21">
        <v>25.44596206508409</v>
      </c>
      <c r="J48" s="22">
        <v>6.755035868487812</v>
      </c>
      <c r="K48" s="22">
        <v>1.9152260470742402</v>
      </c>
      <c r="L48" s="22">
        <v>2.2555986761419957</v>
      </c>
      <c r="M48" s="39">
        <v>0.1226416679266838</v>
      </c>
      <c r="N48" s="36">
        <v>36.49446432471481</v>
      </c>
    </row>
    <row r="49" spans="1:14" ht="14.25">
      <c r="A49" s="17" t="s">
        <v>24</v>
      </c>
      <c r="B49" s="18">
        <v>12773</v>
      </c>
      <c r="C49" s="18">
        <v>6434</v>
      </c>
      <c r="D49" s="18">
        <v>25965</v>
      </c>
      <c r="E49" s="18">
        <v>28</v>
      </c>
      <c r="F49" s="19">
        <v>672</v>
      </c>
      <c r="G49" s="20">
        <v>45832</v>
      </c>
      <c r="I49" s="21">
        <v>4.291786368294609</v>
      </c>
      <c r="J49" s="22">
        <v>2.1618534012062565</v>
      </c>
      <c r="K49" s="22">
        <v>8.724358651277656</v>
      </c>
      <c r="L49" s="22">
        <v>0.009408127950540126</v>
      </c>
      <c r="M49" s="39">
        <v>0.22579507081296307</v>
      </c>
      <c r="N49" s="36">
        <v>15.39976143675554</v>
      </c>
    </row>
    <row r="50" spans="1:14" ht="14.25">
      <c r="A50" s="17" t="s">
        <v>25</v>
      </c>
      <c r="B50" s="18">
        <v>759</v>
      </c>
      <c r="C50" s="18">
        <v>579</v>
      </c>
      <c r="D50" s="18">
        <v>886</v>
      </c>
      <c r="E50" s="18">
        <v>0</v>
      </c>
      <c r="F50" s="19">
        <v>15</v>
      </c>
      <c r="G50" s="20">
        <v>2239</v>
      </c>
      <c r="I50" s="21">
        <v>0.2550274683735699</v>
      </c>
      <c r="J50" s="22">
        <v>0.19454664583438336</v>
      </c>
      <c r="K50" s="22">
        <v>0.29770004872066264</v>
      </c>
      <c r="L50" s="22">
        <v>0</v>
      </c>
      <c r="M50" s="39">
        <v>0.005040068544932211</v>
      </c>
      <c r="N50" s="36">
        <v>0.752314231473548</v>
      </c>
    </row>
    <row r="51" spans="1:14" ht="14.25">
      <c r="A51" s="17" t="s">
        <v>21</v>
      </c>
      <c r="B51" s="18">
        <v>1056</v>
      </c>
      <c r="C51" s="18">
        <v>657</v>
      </c>
      <c r="D51" s="18">
        <v>80</v>
      </c>
      <c r="E51" s="18">
        <v>0</v>
      </c>
      <c r="F51" s="19">
        <v>6</v>
      </c>
      <c r="G51" s="20">
        <v>1799</v>
      </c>
      <c r="H51" s="10"/>
      <c r="I51" s="21">
        <f aca="true" t="shared" si="23" ref="I51:N51">+B51/$G$4*100</f>
        <v>0.39857629754324514</v>
      </c>
      <c r="J51" s="22">
        <f t="shared" si="23"/>
        <v>0.24797786693741675</v>
      </c>
      <c r="K51" s="22">
        <f t="shared" si="23"/>
        <v>0.03019517405630645</v>
      </c>
      <c r="L51" s="22">
        <f t="shared" si="23"/>
        <v>0</v>
      </c>
      <c r="M51" s="39">
        <f t="shared" si="23"/>
        <v>0.002264638054222984</v>
      </c>
      <c r="N51" s="36">
        <f t="shared" si="23"/>
        <v>0.6790139765911913</v>
      </c>
    </row>
    <row r="52" spans="1:14" ht="14.25">
      <c r="A52" s="56" t="s">
        <v>10</v>
      </c>
      <c r="B52" s="24">
        <v>159248</v>
      </c>
      <c r="C52" s="24">
        <v>85163</v>
      </c>
      <c r="D52" s="24">
        <v>39510</v>
      </c>
      <c r="E52" s="24">
        <v>8754</v>
      </c>
      <c r="F52" s="25">
        <v>3802</v>
      </c>
      <c r="G52" s="26">
        <v>296477</v>
      </c>
      <c r="H52" s="57"/>
      <c r="I52" s="27">
        <v>53.71344151485613</v>
      </c>
      <c r="J52" s="28">
        <v>28.72499384437916</v>
      </c>
      <c r="K52" s="28">
        <v>13.326497502335762</v>
      </c>
      <c r="L52" s="28">
        <v>2.952674237799222</v>
      </c>
      <c r="M52" s="40">
        <v>1.2823929006297285</v>
      </c>
      <c r="N52" s="37">
        <v>100</v>
      </c>
    </row>
    <row r="53" spans="1:14" ht="14.25">
      <c r="A53" s="17" t="s">
        <v>17</v>
      </c>
      <c r="B53" s="18">
        <v>70344</v>
      </c>
      <c r="C53" s="18">
        <v>57509</v>
      </c>
      <c r="D53" s="18">
        <v>7161</v>
      </c>
      <c r="E53" s="18">
        <v>2188</v>
      </c>
      <c r="F53" s="19">
        <v>2769</v>
      </c>
      <c r="G53" s="20">
        <v>139971</v>
      </c>
      <c r="H53" s="10"/>
      <c r="I53" s="21">
        <v>23.72662972169848</v>
      </c>
      <c r="J53" s="22">
        <v>19.397457475622055</v>
      </c>
      <c r="K53" s="22">
        <v>2.4153644296184864</v>
      </c>
      <c r="L53" s="22">
        <v>0.7379999123034839</v>
      </c>
      <c r="M53" s="39">
        <v>0.9339678963292263</v>
      </c>
      <c r="N53" s="36">
        <v>47.211419435571734</v>
      </c>
    </row>
    <row r="54" spans="1:14" ht="14.25">
      <c r="A54" s="17" t="s">
        <v>23</v>
      </c>
      <c r="B54" s="18">
        <v>73068</v>
      </c>
      <c r="C54" s="18">
        <v>19971</v>
      </c>
      <c r="D54" s="18">
        <v>5643</v>
      </c>
      <c r="E54" s="18">
        <v>6536</v>
      </c>
      <c r="F54" s="19">
        <v>365</v>
      </c>
      <c r="G54" s="20">
        <v>105583</v>
      </c>
      <c r="H54" s="10"/>
      <c r="I54" s="21">
        <v>24.645419374858758</v>
      </c>
      <c r="J54" s="22">
        <v>6.736104318378828</v>
      </c>
      <c r="K54" s="22">
        <v>1.9033516933859962</v>
      </c>
      <c r="L54" s="22">
        <v>2.20455549671644</v>
      </c>
      <c r="M54" s="39">
        <v>0.12311241681479508</v>
      </c>
      <c r="N54" s="36">
        <v>35.61254330015482</v>
      </c>
    </row>
    <row r="55" spans="1:14" ht="14.25">
      <c r="A55" s="17" t="s">
        <v>24</v>
      </c>
      <c r="B55" s="18">
        <v>13778</v>
      </c>
      <c r="C55" s="18">
        <v>6539</v>
      </c>
      <c r="D55" s="18">
        <v>25690</v>
      </c>
      <c r="E55" s="18">
        <v>30</v>
      </c>
      <c r="F55" s="19">
        <v>647</v>
      </c>
      <c r="G55" s="20">
        <v>46684</v>
      </c>
      <c r="H55" s="10"/>
      <c r="I55" s="21">
        <v>4.647240764039032</v>
      </c>
      <c r="J55" s="22">
        <v>2.2055673795943695</v>
      </c>
      <c r="K55" s="22">
        <v>8.665090378005713</v>
      </c>
      <c r="L55" s="22">
        <v>0.010118828779298226</v>
      </c>
      <c r="M55" s="39">
        <v>0.2182294073401984</v>
      </c>
      <c r="N55" s="36">
        <v>15.74624675775861</v>
      </c>
    </row>
    <row r="56" spans="1:14" ht="14.25">
      <c r="A56" s="17" t="s">
        <v>25</v>
      </c>
      <c r="B56" s="18">
        <v>773</v>
      </c>
      <c r="C56" s="18">
        <v>686</v>
      </c>
      <c r="D56" s="18">
        <v>957</v>
      </c>
      <c r="E56" s="18">
        <v>0</v>
      </c>
      <c r="F56" s="19">
        <v>18</v>
      </c>
      <c r="G56" s="20">
        <v>2434</v>
      </c>
      <c r="H56" s="10"/>
      <c r="I56" s="21">
        <v>0.26072848821325095</v>
      </c>
      <c r="J56" s="22">
        <v>0.2313838847532861</v>
      </c>
      <c r="K56" s="22">
        <v>0.3227906380596134</v>
      </c>
      <c r="L56" s="22">
        <v>0</v>
      </c>
      <c r="M56" s="39">
        <v>0.006071297267578935</v>
      </c>
      <c r="N56" s="36">
        <v>0.8209743082937294</v>
      </c>
    </row>
    <row r="57" spans="1:14" ht="14.25">
      <c r="A57" s="17" t="s">
        <v>21</v>
      </c>
      <c r="B57" s="18">
        <v>1285</v>
      </c>
      <c r="C57" s="18">
        <v>458</v>
      </c>
      <c r="D57" s="18">
        <v>59</v>
      </c>
      <c r="E57" s="18">
        <v>0</v>
      </c>
      <c r="F57" s="19">
        <v>3</v>
      </c>
      <c r="G57" s="20">
        <v>1805</v>
      </c>
      <c r="H57" s="10"/>
      <c r="I57" s="21">
        <v>0.48500998327942235</v>
      </c>
      <c r="J57" s="22">
        <v>0.17286737147235443</v>
      </c>
      <c r="K57" s="22">
        <v>0.022268940866526008</v>
      </c>
      <c r="L57" s="22">
        <v>0</v>
      </c>
      <c r="M57" s="39">
        <v>0.001132319027111492</v>
      </c>
      <c r="N57" s="36">
        <v>0.6812786146454143</v>
      </c>
    </row>
    <row r="58" spans="1:14" ht="14.25">
      <c r="A58" s="56" t="s">
        <v>28</v>
      </c>
      <c r="B58" s="24">
        <f aca="true" t="shared" si="24" ref="B58:G58">SUM(B59:B63)</f>
        <v>159098</v>
      </c>
      <c r="C58" s="24">
        <f t="shared" si="24"/>
        <v>86870</v>
      </c>
      <c r="D58" s="24">
        <f t="shared" si="24"/>
        <v>39379</v>
      </c>
      <c r="E58" s="24">
        <f t="shared" si="24"/>
        <v>8797</v>
      </c>
      <c r="F58" s="25">
        <f t="shared" si="24"/>
        <v>3825</v>
      </c>
      <c r="G58" s="26">
        <f t="shared" si="24"/>
        <v>297969</v>
      </c>
      <c r="H58" s="57"/>
      <c r="I58" s="27">
        <v>53.453640114505355</v>
      </c>
      <c r="J58" s="28">
        <v>29.077909336487156</v>
      </c>
      <c r="K58" s="28">
        <v>13.227586114209686</v>
      </c>
      <c r="L58" s="28">
        <v>2.955703092450979</v>
      </c>
      <c r="M58" s="40">
        <v>1.2851613423468222</v>
      </c>
      <c r="N58" s="37">
        <v>100</v>
      </c>
    </row>
    <row r="59" spans="1:14" ht="14.25">
      <c r="A59" s="17" t="s">
        <v>17</v>
      </c>
      <c r="B59" s="18">
        <v>70509</v>
      </c>
      <c r="C59" s="18">
        <v>58481</v>
      </c>
      <c r="D59" s="18">
        <v>6835</v>
      </c>
      <c r="E59" s="18">
        <v>2180</v>
      </c>
      <c r="F59" s="19">
        <v>2781</v>
      </c>
      <c r="G59" s="20">
        <v>140786</v>
      </c>
      <c r="H59" s="10"/>
      <c r="I59" s="21">
        <v>23.690311395433223</v>
      </c>
      <c r="J59" s="22">
        <v>19.649024957329285</v>
      </c>
      <c r="K59" s="22">
        <v>2.2964909215530795</v>
      </c>
      <c r="L59" s="22">
        <v>0.7324579676643327</v>
      </c>
      <c r="M59" s="39">
        <v>0.9343878936121602</v>
      </c>
      <c r="N59" s="36">
        <v>47.30267313559208</v>
      </c>
    </row>
    <row r="60" spans="1:14" ht="14.25">
      <c r="A60" s="17" t="s">
        <v>23</v>
      </c>
      <c r="B60" s="18">
        <v>71395</v>
      </c>
      <c r="C60" s="18">
        <v>20357</v>
      </c>
      <c r="D60" s="18">
        <v>5789</v>
      </c>
      <c r="E60" s="18">
        <v>6585</v>
      </c>
      <c r="F60" s="19">
        <v>370</v>
      </c>
      <c r="G60" s="20">
        <v>104496</v>
      </c>
      <c r="H60" s="10"/>
      <c r="I60" s="21">
        <v>23.987998441006894</v>
      </c>
      <c r="J60" s="22">
        <v>6.839746260432486</v>
      </c>
      <c r="K60" s="22">
        <v>1.9450454930315695</v>
      </c>
      <c r="L60" s="22">
        <v>2.212493448197078</v>
      </c>
      <c r="M60" s="39">
        <v>0.12431626056688214</v>
      </c>
      <c r="N60" s="36">
        <v>35.10959990323491</v>
      </c>
    </row>
    <row r="61" spans="1:14" ht="14.25">
      <c r="A61" s="17" t="s">
        <v>24</v>
      </c>
      <c r="B61" s="18">
        <v>15108</v>
      </c>
      <c r="C61" s="18">
        <v>6684</v>
      </c>
      <c r="D61" s="18">
        <v>25721</v>
      </c>
      <c r="E61" s="18">
        <v>31</v>
      </c>
      <c r="F61" s="19">
        <v>652</v>
      </c>
      <c r="G61" s="20">
        <v>48196</v>
      </c>
      <c r="H61" s="10"/>
      <c r="I61" s="21">
        <v>5.07613530984988</v>
      </c>
      <c r="J61" s="22">
        <v>2.2457564476460545</v>
      </c>
      <c r="K61" s="22">
        <v>8.641996048758854</v>
      </c>
      <c r="L61" s="22">
        <v>0.010415686696144181</v>
      </c>
      <c r="M61" s="39">
        <v>0.2190654105124518</v>
      </c>
      <c r="N61" s="36">
        <v>16.193368903463384</v>
      </c>
    </row>
    <row r="62" spans="1:14" ht="14.25">
      <c r="A62" s="17" t="s">
        <v>25</v>
      </c>
      <c r="B62" s="18">
        <v>717</v>
      </c>
      <c r="C62" s="18">
        <v>877</v>
      </c>
      <c r="D62" s="18">
        <v>1014</v>
      </c>
      <c r="E62" s="18">
        <v>1</v>
      </c>
      <c r="F62" s="19">
        <v>19</v>
      </c>
      <c r="G62" s="20">
        <v>2628</v>
      </c>
      <c r="H62" s="10"/>
      <c r="I62" s="21">
        <v>0.24090475358501218</v>
      </c>
      <c r="J62" s="22">
        <v>0.2946631365328531</v>
      </c>
      <c r="K62" s="22">
        <v>0.34069375193194185</v>
      </c>
      <c r="L62" s="22">
        <v>0.0003359898934240058</v>
      </c>
      <c r="M62" s="39">
        <v>0.0063838079750561105</v>
      </c>
      <c r="N62" s="36">
        <v>0.8829814399182873</v>
      </c>
    </row>
    <row r="63" spans="1:14" ht="14.25">
      <c r="A63" s="17" t="s">
        <v>21</v>
      </c>
      <c r="B63" s="18">
        <v>1369</v>
      </c>
      <c r="C63" s="18">
        <v>471</v>
      </c>
      <c r="D63" s="18">
        <v>20</v>
      </c>
      <c r="E63" s="18">
        <v>0</v>
      </c>
      <c r="F63" s="19">
        <v>3</v>
      </c>
      <c r="G63" s="20">
        <v>1863</v>
      </c>
      <c r="H63" s="10"/>
      <c r="I63" s="21">
        <v>0.514827717660025</v>
      </c>
      <c r="J63" s="22">
        <v>0.05472875297705544</v>
      </c>
      <c r="K63" s="22">
        <v>0.0037743967570383063</v>
      </c>
      <c r="L63" s="22">
        <v>0</v>
      </c>
      <c r="M63" s="39">
        <v>0.001132319027111492</v>
      </c>
      <c r="N63" s="36">
        <v>0.5744631864212303</v>
      </c>
    </row>
    <row r="64" spans="1:14" ht="14.25">
      <c r="A64" s="56" t="s">
        <v>29</v>
      </c>
      <c r="B64" s="24">
        <v>158785</v>
      </c>
      <c r="C64" s="24">
        <v>88876</v>
      </c>
      <c r="D64" s="24">
        <v>39940</v>
      </c>
      <c r="E64" s="24">
        <v>9120</v>
      </c>
      <c r="F64" s="25">
        <v>3783</v>
      </c>
      <c r="G64" s="26">
        <v>300504</v>
      </c>
      <c r="H64" s="57"/>
      <c r="I64" s="27">
        <v>52.83956286771557</v>
      </c>
      <c r="J64" s="28">
        <v>29.575646247637305</v>
      </c>
      <c r="K64" s="28">
        <v>13.291004445864282</v>
      </c>
      <c r="L64" s="28">
        <v>3.0349013657056148</v>
      </c>
      <c r="M64" s="40">
        <v>1.2588850730772303</v>
      </c>
      <c r="N64" s="37">
        <v>100</v>
      </c>
    </row>
    <row r="65" spans="1:14" ht="14.25">
      <c r="A65" s="17" t="s">
        <v>17</v>
      </c>
      <c r="B65" s="18">
        <v>70662</v>
      </c>
      <c r="C65" s="18">
        <v>60241</v>
      </c>
      <c r="D65" s="18">
        <v>6937</v>
      </c>
      <c r="E65" s="18">
        <v>2293</v>
      </c>
      <c r="F65" s="19">
        <v>2738</v>
      </c>
      <c r="G65" s="20">
        <v>142871</v>
      </c>
      <c r="H65" s="10"/>
      <c r="I65" s="21">
        <v>23.514495647312515</v>
      </c>
      <c r="J65" s="22">
        <v>20.046654953012272</v>
      </c>
      <c r="K65" s="22">
        <v>2.3084551287170885</v>
      </c>
      <c r="L65" s="22">
        <v>0.7630514069696244</v>
      </c>
      <c r="M65" s="39">
        <v>0.9111359582567952</v>
      </c>
      <c r="N65" s="36">
        <v>47.543793094268295</v>
      </c>
    </row>
    <row r="66" spans="1:14" ht="14.25">
      <c r="A66" s="17" t="s">
        <v>23</v>
      </c>
      <c r="B66" s="18">
        <v>69527</v>
      </c>
      <c r="C66" s="18">
        <v>19991</v>
      </c>
      <c r="D66" s="18">
        <v>5704</v>
      </c>
      <c r="E66" s="18">
        <v>6793</v>
      </c>
      <c r="F66" s="19">
        <v>369</v>
      </c>
      <c r="G66" s="20">
        <v>102384</v>
      </c>
      <c r="H66" s="10"/>
      <c r="I66" s="21">
        <v>23.136796847962092</v>
      </c>
      <c r="J66" s="22">
        <v>6.652490482655805</v>
      </c>
      <c r="K66" s="22">
        <v>1.898144450656231</v>
      </c>
      <c r="L66" s="22">
        <v>2.260535633469105</v>
      </c>
      <c r="M66" s="39">
        <v>0.12279370657295742</v>
      </c>
      <c r="N66" s="36">
        <v>34.07076112131619</v>
      </c>
    </row>
    <row r="67" spans="1:14" ht="14.25">
      <c r="A67" s="17" t="s">
        <v>24</v>
      </c>
      <c r="B67" s="18">
        <v>16392</v>
      </c>
      <c r="C67" s="18">
        <v>7127</v>
      </c>
      <c r="D67" s="18">
        <v>26206</v>
      </c>
      <c r="E67" s="18">
        <v>34</v>
      </c>
      <c r="F67" s="19">
        <v>653</v>
      </c>
      <c r="G67" s="20">
        <v>50412</v>
      </c>
      <c r="H67" s="10"/>
      <c r="I67" s="21">
        <v>5.454835875728776</v>
      </c>
      <c r="J67" s="22">
        <v>2.371682240502622</v>
      </c>
      <c r="K67" s="22">
        <v>8.720682586587866</v>
      </c>
      <c r="L67" s="22">
        <v>0.011314325266884967</v>
      </c>
      <c r="M67" s="39">
        <v>0.21730159997870244</v>
      </c>
      <c r="N67" s="36">
        <v>16.775816628064852</v>
      </c>
    </row>
    <row r="68" spans="1:14" ht="14.25">
      <c r="A68" s="17" t="s">
        <v>25</v>
      </c>
      <c r="B68" s="18">
        <v>848</v>
      </c>
      <c r="C68" s="18">
        <v>968</v>
      </c>
      <c r="D68" s="18">
        <v>996</v>
      </c>
      <c r="E68" s="18">
        <v>0</v>
      </c>
      <c r="F68" s="19">
        <v>19</v>
      </c>
      <c r="G68" s="20">
        <v>2831</v>
      </c>
      <c r="H68" s="10"/>
      <c r="I68" s="21">
        <v>0.2821925831270133</v>
      </c>
      <c r="J68" s="22">
        <v>0.3221254958336661</v>
      </c>
      <c r="K68" s="22">
        <v>0.3314431754652184</v>
      </c>
      <c r="L68" s="22">
        <v>0</v>
      </c>
      <c r="M68" s="39">
        <v>0.006322711178553364</v>
      </c>
      <c r="N68" s="36">
        <v>0.9420839656044513</v>
      </c>
    </row>
    <row r="69" spans="1:14" ht="14.25">
      <c r="A69" s="17" t="s">
        <v>21</v>
      </c>
      <c r="B69" s="18">
        <v>1356</v>
      </c>
      <c r="C69" s="18">
        <v>549</v>
      </c>
      <c r="D69" s="18">
        <v>97</v>
      </c>
      <c r="E69" s="18">
        <v>0</v>
      </c>
      <c r="F69" s="19">
        <v>4</v>
      </c>
      <c r="G69" s="20">
        <v>2006</v>
      </c>
      <c r="H69" s="10"/>
      <c r="I69" s="21">
        <v>0.5118082002543943</v>
      </c>
      <c r="J69" s="22">
        <v>0.20721438196140302</v>
      </c>
      <c r="K69" s="22">
        <v>0.03661164854327157</v>
      </c>
      <c r="L69" s="22">
        <v>0</v>
      </c>
      <c r="M69" s="39">
        <v>0.0015097587028153226</v>
      </c>
      <c r="N69" s="36">
        <v>0.7571439894618842</v>
      </c>
    </row>
    <row r="70" spans="1:14" ht="16.5">
      <c r="A70" s="56" t="s">
        <v>30</v>
      </c>
      <c r="B70" s="24">
        <v>155785</v>
      </c>
      <c r="C70" s="24">
        <v>89680</v>
      </c>
      <c r="D70" s="24">
        <v>41120</v>
      </c>
      <c r="E70" s="24">
        <v>8071</v>
      </c>
      <c r="F70" s="25">
        <v>3626</v>
      </c>
      <c r="G70" s="26">
        <v>298282</v>
      </c>
      <c r="I70" s="27">
        <v>52.22742237211766</v>
      </c>
      <c r="J70" s="28">
        <v>30.065508478553856</v>
      </c>
      <c r="K70" s="28">
        <v>13.78561227294976</v>
      </c>
      <c r="L70" s="28">
        <v>2.7058287124264955</v>
      </c>
      <c r="M70" s="40">
        <v>1.215628163952233</v>
      </c>
      <c r="N70" s="37">
        <v>100</v>
      </c>
    </row>
    <row r="71" spans="1:14" ht="14.25">
      <c r="A71" s="17" t="s">
        <v>17</v>
      </c>
      <c r="B71" s="18">
        <v>71648</v>
      </c>
      <c r="C71" s="18">
        <v>60801</v>
      </c>
      <c r="D71" s="18">
        <v>6744</v>
      </c>
      <c r="E71" s="18">
        <v>2085</v>
      </c>
      <c r="F71" s="19">
        <v>2621</v>
      </c>
      <c r="G71" s="20">
        <v>143899</v>
      </c>
      <c r="I71" s="21">
        <v>24.02022247403464</v>
      </c>
      <c r="J71" s="22">
        <v>20.38373083189733</v>
      </c>
      <c r="K71" s="22">
        <v>2.260947693793122</v>
      </c>
      <c r="L71" s="22">
        <v>0.6990029569333718</v>
      </c>
      <c r="M71" s="39">
        <v>0.8786986811138453</v>
      </c>
      <c r="N71" s="36">
        <v>48.24260263777231</v>
      </c>
    </row>
    <row r="72" spans="1:14" ht="14.25">
      <c r="A72" s="17" t="s">
        <v>23</v>
      </c>
      <c r="B72" s="18">
        <v>64852</v>
      </c>
      <c r="C72" s="18">
        <v>20239</v>
      </c>
      <c r="D72" s="18">
        <v>6155</v>
      </c>
      <c r="E72" s="18">
        <v>5952</v>
      </c>
      <c r="F72" s="19">
        <v>327</v>
      </c>
      <c r="G72" s="20">
        <v>97525</v>
      </c>
      <c r="I72" s="21">
        <v>21.741841612970276</v>
      </c>
      <c r="J72" s="22">
        <v>6.7851898538966475</v>
      </c>
      <c r="K72" s="22">
        <v>2.063483549124654</v>
      </c>
      <c r="L72" s="22">
        <v>1.9954271461234672</v>
      </c>
      <c r="M72" s="39">
        <v>0.10962780187875902</v>
      </c>
      <c r="N72" s="36">
        <v>32.695569963993805</v>
      </c>
    </row>
    <row r="73" spans="1:14" ht="14.25">
      <c r="A73" s="17" t="s">
        <v>24</v>
      </c>
      <c r="B73" s="18">
        <v>17367</v>
      </c>
      <c r="C73" s="18">
        <v>7075</v>
      </c>
      <c r="D73" s="18">
        <v>26987</v>
      </c>
      <c r="E73" s="18">
        <v>34</v>
      </c>
      <c r="F73" s="19">
        <v>656</v>
      </c>
      <c r="G73" s="20">
        <v>52119</v>
      </c>
      <c r="I73" s="21">
        <v>5.822342615377394</v>
      </c>
      <c r="J73" s="22">
        <v>2.3719165085388996</v>
      </c>
      <c r="K73" s="22">
        <v>9.047478560556788</v>
      </c>
      <c r="L73" s="22">
        <v>0.011398609369656903</v>
      </c>
      <c r="M73" s="39">
        <v>0.21992611019102729</v>
      </c>
      <c r="N73" s="36">
        <v>17.47306240403377</v>
      </c>
    </row>
    <row r="74" spans="1:14" ht="14.25">
      <c r="A74" s="17" t="s">
        <v>25</v>
      </c>
      <c r="B74" s="44">
        <v>1084</v>
      </c>
      <c r="C74" s="44">
        <v>1023</v>
      </c>
      <c r="D74" s="44">
        <v>1118</v>
      </c>
      <c r="E74" s="44">
        <v>0</v>
      </c>
      <c r="F74" s="19">
        <v>18</v>
      </c>
      <c r="G74" s="45">
        <v>3243</v>
      </c>
      <c r="I74" s="46">
        <v>0.3634144869620024</v>
      </c>
      <c r="J74" s="47">
        <v>0.3429640407399709</v>
      </c>
      <c r="K74" s="47">
        <v>0.37481309633165927</v>
      </c>
      <c r="L74" s="47">
        <v>0</v>
      </c>
      <c r="M74" s="48">
        <v>0.0060345579015830654</v>
      </c>
      <c r="N74" s="49">
        <v>1.0872261819352156</v>
      </c>
    </row>
    <row r="75" spans="1:14" ht="15" thickBot="1">
      <c r="A75" s="55" t="s">
        <v>21</v>
      </c>
      <c r="B75" s="29">
        <v>834</v>
      </c>
      <c r="C75" s="29">
        <v>542</v>
      </c>
      <c r="D75" s="29">
        <v>116</v>
      </c>
      <c r="E75" s="29">
        <v>0</v>
      </c>
      <c r="F75" s="30">
        <v>4</v>
      </c>
      <c r="G75" s="31">
        <v>1496</v>
      </c>
      <c r="H75" s="10"/>
      <c r="I75" s="32">
        <v>0.3147846895369948</v>
      </c>
      <c r="J75" s="33">
        <v>0.2045723042314762</v>
      </c>
      <c r="K75" s="33">
        <v>0.043783002381644356</v>
      </c>
      <c r="L75" s="33">
        <v>0</v>
      </c>
      <c r="M75" s="41">
        <v>0.0015097587028153226</v>
      </c>
      <c r="N75" s="38">
        <v>0.5646497548529307</v>
      </c>
    </row>
    <row r="76" ht="14.25">
      <c r="A76" s="50" t="s">
        <v>22</v>
      </c>
    </row>
    <row r="77" spans="1:7" ht="14.25">
      <c r="A77" s="52" t="s">
        <v>26</v>
      </c>
      <c r="B77" s="53"/>
      <c r="C77" s="52"/>
      <c r="D77" s="52"/>
      <c r="E77" s="52"/>
      <c r="F77" s="52"/>
      <c r="G77" s="52"/>
    </row>
    <row r="78" spans="1:7" ht="14.25">
      <c r="A78" s="52" t="s">
        <v>27</v>
      </c>
      <c r="B78" s="53"/>
      <c r="C78" s="52"/>
      <c r="D78" s="52"/>
      <c r="E78" s="52"/>
      <c r="F78" s="52"/>
      <c r="G78" s="52"/>
    </row>
  </sheetData>
  <sheetProtection/>
  <printOptions horizontalCentered="1"/>
  <pageMargins left="0.984251968503937" right="0.7086614173228347" top="0.35433070866141736" bottom="0.35433070866141736" header="0.31496062992125984" footer="0.31496062992125984"/>
  <pageSetup fitToHeight="2" horizontalDpi="600" verticalDpi="600" orientation="landscape" paperSize="8" r:id="rId1"/>
  <rowBreaks count="1" manualBreakCount="1">
    <brk id="51" max="13" man="1"/>
  </rowBreaks>
  <ignoredErrors>
    <ignoredError sqref="B46:G46 B58:G58" formulaRange="1"/>
    <ignoredError sqref="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SDPED</dc:creator>
  <cp:keywords/>
  <dc:description/>
  <cp:lastModifiedBy>MARTIN GARNES, ESPERANZA</cp:lastModifiedBy>
  <cp:lastPrinted>2022-06-28T07:16:16Z</cp:lastPrinted>
  <dcterms:created xsi:type="dcterms:W3CDTF">2019-02-14T12:27:58Z</dcterms:created>
  <dcterms:modified xsi:type="dcterms:W3CDTF">2023-04-18T08:18:59Z</dcterms:modified>
  <cp:category/>
  <cp:version/>
  <cp:contentType/>
  <cp:contentStatus/>
</cp:coreProperties>
</file>